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miquito\Downloads\"/>
    </mc:Choice>
  </mc:AlternateContent>
  <xr:revisionPtr revIDLastSave="0" documentId="13_ncr:1_{B260867A-E979-41BE-9A7A-DB29B9F83F09}" xr6:coauthVersionLast="47" xr6:coauthVersionMax="47" xr10:uidLastSave="{00000000-0000-0000-0000-000000000000}"/>
  <bookViews>
    <workbookView xWindow="-108" yWindow="-108" windowWidth="23256" windowHeight="12720" xr2:uid="{681C91EB-FBA9-4A3B-92B0-9B443FA6560C}"/>
    <workbookView xWindow="-108" yWindow="-108" windowWidth="23256" windowHeight="12720" xr2:uid="{0838B115-F593-4D81-99CE-8D7B9AA1E7D8}"/>
  </bookViews>
  <sheets>
    <sheet name="PPTO. GENERAL" sheetId="102" r:id="rId1"/>
    <sheet name="LOTE 1" sheetId="171" r:id="rId2"/>
    <sheet name="LOTE 2" sheetId="172" r:id="rId3"/>
    <sheet name="LOTE 3" sheetId="173" r:id="rId4"/>
    <sheet name="Desglose AIU" sheetId="66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</externalReferences>
  <definedNames>
    <definedName name="\a">[1]PJ!#REF!</definedName>
    <definedName name="\b">[2]INSUMOS!#REF!</definedName>
    <definedName name="\i">[2]INSUMOS!#REF!</definedName>
    <definedName name="\L">#REF!</definedName>
    <definedName name="\m">[2]INSUMOS!#REF!</definedName>
    <definedName name="\P">#REF!</definedName>
    <definedName name="\r">[2]INSUMOS!#REF!</definedName>
    <definedName name="\t">[2]INSUMOS!#REF!</definedName>
    <definedName name="\x">[2]INSUMOS!#REF!</definedName>
    <definedName name="_______________________Cod1">#REF!</definedName>
    <definedName name="_______________________Pa2">'[3]Paral. 2'!$E:$E</definedName>
    <definedName name="_______________________Pa3">'[3]Paral. 3'!$E:$E</definedName>
    <definedName name="_______________________Pa4">[3]Paral.4!$E:$E</definedName>
    <definedName name="______________________Cod1">#REF!</definedName>
    <definedName name="______________________Pa1">'[3]Paral. 1'!$E$1:$E$65536</definedName>
    <definedName name="______________________Pa2">'[3]Paral. 2'!$E$1:$E$65536</definedName>
    <definedName name="______________________Pa3">'[3]Paral. 3'!$E$1:$E$65536</definedName>
    <definedName name="______________________Pa4">[3]Paral.4!$E$1:$E$65536</definedName>
    <definedName name="______________________Po2">[4]REAJUSTESACTA1PROVI!#REF!</definedName>
    <definedName name="_____________________Cod1">#REF!</definedName>
    <definedName name="_____________________Pa1">'[3]Paral. 1'!$E$1:$E$65536</definedName>
    <definedName name="_____________________Pa2">'[3]Paral. 2'!$E$1:$E$65536</definedName>
    <definedName name="_____________________Pa3">'[3]Paral. 3'!$E$1:$E$65536</definedName>
    <definedName name="_____________________Pa4">[3]Paral.4!$E$1:$E$65536</definedName>
    <definedName name="_____________________Po2">[4]REAJUSTESACTA1PROVI!#REF!</definedName>
    <definedName name="____________________Pa2">'[3]Paral. 2'!$E$1:$E$65536</definedName>
    <definedName name="____________________Pa3">'[3]Paral. 3'!$E$1:$E$65536</definedName>
    <definedName name="____________________Pa4">[3]Paral.4!$E$1:$E$65536</definedName>
    <definedName name="____________________Po2">[4]REAJUSTESACTA1PROVI!#REF!</definedName>
    <definedName name="___________________Cod1">#REF!</definedName>
    <definedName name="___________________Pa1">'[3]Paral. 1'!$E$1:$E$65536</definedName>
    <definedName name="___________________Pa2">'[3]Paral. 2'!$E$1:$E$65536</definedName>
    <definedName name="___________________Pa3">'[3]Paral. 3'!$E$1:$E$65536</definedName>
    <definedName name="___________________Pa4">[3]Paral.4!$E$1:$E$65536</definedName>
    <definedName name="___________________Po2">[4]REAJUSTESACTA1PROVI!#REF!</definedName>
    <definedName name="__________________Pa2">'[3]Paral. 2'!$E$1:$E$65536</definedName>
    <definedName name="__________________Pa3">'[3]Paral. 3'!$E$1:$E$65536</definedName>
    <definedName name="__________________Pa4">[3]Paral.4!$E$1:$E$65536</definedName>
    <definedName name="__________________Po2">[4]REAJUSTESACTA1PROVI!#REF!</definedName>
    <definedName name="_________________Cod1">#REF!</definedName>
    <definedName name="_________________Pa1">'[3]Paral. 1'!$E$1:$E$65536</definedName>
    <definedName name="_________________Pa2">'[3]Paral. 2'!$E$1:$E$65536</definedName>
    <definedName name="_________________Pa3">'[3]Paral. 3'!$E$1:$E$65536</definedName>
    <definedName name="_________________Pa4">[3]Paral.4!$E$1:$E$65536</definedName>
    <definedName name="_________________Po2">[4]REAJUSTESACTA1PROVI!#REF!</definedName>
    <definedName name="________________Pa2">'[3]Paral. 2'!$E$1:$E$65536</definedName>
    <definedName name="________________Pa3">'[3]Paral. 3'!$E$1:$E$65536</definedName>
    <definedName name="________________Pa4">[3]Paral.4!$E$1:$E$65536</definedName>
    <definedName name="________________Po2">[4]REAJUSTESACTA1PROVI!#REF!</definedName>
    <definedName name="_______________Cod1">#REF!</definedName>
    <definedName name="_______________Pa1">'[3]Paral. 1'!$E$1:$E$65536</definedName>
    <definedName name="_______________Pa2">'[3]Paral. 2'!$E$1:$E$65536</definedName>
    <definedName name="_______________Pa3">'[3]Paral. 3'!$E$1:$E$65536</definedName>
    <definedName name="_______________Pa4">[3]Paral.4!$E$1:$E$65536</definedName>
    <definedName name="_______________Po2">[4]REAJUSTESACTA1PROVI!#REF!</definedName>
    <definedName name="______________Pa2">'[3]Paral. 2'!$E$1:$E$65536</definedName>
    <definedName name="______________Pa3">'[3]Paral. 3'!$E$1:$E$65536</definedName>
    <definedName name="______________Pa4">[3]Paral.4!$E$1:$E$65536</definedName>
    <definedName name="______________Po2">[4]REAJUSTESACTA1PROVI!#REF!</definedName>
    <definedName name="_____________Cod1">#REF!</definedName>
    <definedName name="_____________Pa1">'[3]Paral. 1'!$E$1:$E$65536</definedName>
    <definedName name="_____________Pa2">'[3]Paral. 2'!$E$1:$E$65536</definedName>
    <definedName name="_____________Pa3">'[3]Paral. 3'!$E$1:$E$65536</definedName>
    <definedName name="_____________Pa4">[3]Paral.4!$E$1:$E$65536</definedName>
    <definedName name="____________Pa1">'[3]Paral. 1'!$E$1:$E$65536</definedName>
    <definedName name="____________Pa2">'[3]Paral. 2'!$E$1:$E$65536</definedName>
    <definedName name="____________Pa3">'[3]Paral. 3'!$E$1:$E$65536</definedName>
    <definedName name="____________Pa4">[3]Paral.4!$E$1:$E$65536</definedName>
    <definedName name="___________Pa1">'[3]Paral. 1'!$E$1:$E$65536</definedName>
    <definedName name="___________Pa2">'[3]Paral. 2'!$E$1:$E$65536</definedName>
    <definedName name="___________Pa3">'[3]Paral. 3'!$E$1:$E$65536</definedName>
    <definedName name="___________Pa4">[3]Paral.4!$E$1:$E$65536</definedName>
    <definedName name="__________Pa1">'[3]Paral. 1'!$E$1:$E$65536</definedName>
    <definedName name="__________Pa2">'[3]Paral. 2'!$E$1:$E$65536</definedName>
    <definedName name="__________Pa3">'[3]Paral. 3'!$E$1:$E$65536</definedName>
    <definedName name="__________Pa4">[3]Paral.4!$E$1:$E$65536</definedName>
    <definedName name="_________APU221">#REF!</definedName>
    <definedName name="_________APU465" localSheetId="1">[5]!absc</definedName>
    <definedName name="_________APU465" localSheetId="2">[5]!absc</definedName>
    <definedName name="_________APU465" localSheetId="3">[5]!absc</definedName>
    <definedName name="_________APU465" localSheetId="0">[5]!absc</definedName>
    <definedName name="_________APU465">[5]!absc</definedName>
    <definedName name="_________fei1">#REF!</definedName>
    <definedName name="_________fei10">#REF!</definedName>
    <definedName name="_________fei11">#REF!</definedName>
    <definedName name="_________fei12">#REF!</definedName>
    <definedName name="_________fei13">#REF!</definedName>
    <definedName name="_________fei14">#REF!</definedName>
    <definedName name="_________fei15">#REF!</definedName>
    <definedName name="_________fei16">#REF!</definedName>
    <definedName name="_________fei17">#REF!</definedName>
    <definedName name="_________fei18">#REF!</definedName>
    <definedName name="_________fei19">#REF!</definedName>
    <definedName name="_________fei2">#REF!</definedName>
    <definedName name="_________fei3">#REF!</definedName>
    <definedName name="_________fei4">#REF!</definedName>
    <definedName name="_________fei5">#REF!</definedName>
    <definedName name="_________fei6">#REF!</definedName>
    <definedName name="_________fei7">#REF!</definedName>
    <definedName name="_________fei8">#REF!</definedName>
    <definedName name="_________fei9">#REF!</definedName>
    <definedName name="_________Pa1">'[3]Paral. 1'!$E$1:$E$65536</definedName>
    <definedName name="_________Pa2">'[3]Paral. 2'!$E$1:$E$65536</definedName>
    <definedName name="_________Pa3">'[3]Paral. 3'!$E$1:$E$65536</definedName>
    <definedName name="_________Pa4">[3]Paral.4!$E$1:$E$65536</definedName>
    <definedName name="_________PJ50">#REF!</definedName>
    <definedName name="_________pj51">#REF!</definedName>
    <definedName name="________APU221">#REF!</definedName>
    <definedName name="________APU465" localSheetId="1">[5]!absc</definedName>
    <definedName name="________APU465" localSheetId="2">[5]!absc</definedName>
    <definedName name="________APU465" localSheetId="3">[5]!absc</definedName>
    <definedName name="________APU465" localSheetId="0">[5]!absc</definedName>
    <definedName name="________APU465">[5]!absc</definedName>
    <definedName name="________fei1">#REF!</definedName>
    <definedName name="________fei10">#REF!</definedName>
    <definedName name="________fei11">#REF!</definedName>
    <definedName name="________fei12">#REF!</definedName>
    <definedName name="________fei13">#REF!</definedName>
    <definedName name="________fei14">#REF!</definedName>
    <definedName name="________fei15">#REF!</definedName>
    <definedName name="________fei16">#REF!</definedName>
    <definedName name="________fei17">#REF!</definedName>
    <definedName name="________fei18">#REF!</definedName>
    <definedName name="________fei19">#REF!</definedName>
    <definedName name="________fei2">#REF!</definedName>
    <definedName name="________fei3">#REF!</definedName>
    <definedName name="________fei4">#REF!</definedName>
    <definedName name="________fei5">#REF!</definedName>
    <definedName name="________fei6">#REF!</definedName>
    <definedName name="________fei7">#REF!</definedName>
    <definedName name="________fei8">#REF!</definedName>
    <definedName name="________fei9">#REF!</definedName>
    <definedName name="________Pa1">'[3]Paral. 1'!$E$1:$E$65536</definedName>
    <definedName name="________Pa2">'[3]Paral. 2'!$E$1:$E$65536</definedName>
    <definedName name="________Pa3">'[3]Paral. 3'!$E$1:$E$65536</definedName>
    <definedName name="________Pa4">[3]Paral.4!$E$1:$E$65536</definedName>
    <definedName name="________PJ50">#REF!</definedName>
    <definedName name="________pj51">#REF!</definedName>
    <definedName name="________rc">#REF!</definedName>
    <definedName name="_______APU221">#REF!</definedName>
    <definedName name="_______APU465" localSheetId="1">[5]!absc</definedName>
    <definedName name="_______APU465" localSheetId="2">[5]!absc</definedName>
    <definedName name="_______APU465" localSheetId="3">[5]!absc</definedName>
    <definedName name="_______APU465" localSheetId="0">[5]!absc</definedName>
    <definedName name="_______APU465">[5]!absc</definedName>
    <definedName name="_______cua1">'[6]ALCANTARILLADO RAS'!$A$4:$B$14</definedName>
    <definedName name="_______DMD1">#REF!</definedName>
    <definedName name="_______fei1">#REF!</definedName>
    <definedName name="_______fei10">#REF!</definedName>
    <definedName name="_______fei11">#REF!</definedName>
    <definedName name="_______fei12">#REF!</definedName>
    <definedName name="_______fei13">#REF!</definedName>
    <definedName name="_______fei14">#REF!</definedName>
    <definedName name="_______fei15">#REF!</definedName>
    <definedName name="_______fei16">#REF!</definedName>
    <definedName name="_______fei17">#REF!</definedName>
    <definedName name="_______fei18">#REF!</definedName>
    <definedName name="_______fei19">#REF!</definedName>
    <definedName name="_______fei2">#REF!</definedName>
    <definedName name="_______fei3">#REF!</definedName>
    <definedName name="_______fei4">#REF!</definedName>
    <definedName name="_______fei5">#REF!</definedName>
    <definedName name="_______fei6">#REF!</definedName>
    <definedName name="_______fei7">#REF!</definedName>
    <definedName name="_______fei8">#REF!</definedName>
    <definedName name="_______fei9">#REF!</definedName>
    <definedName name="_______Pa1">'[3]Paral. 1'!$E$1:$E$65536</definedName>
    <definedName name="_______Pa2">'[3]Paral. 2'!$E$1:$E$65536</definedName>
    <definedName name="_______Pa3">'[3]Paral. 3'!$E$1:$E$65536</definedName>
    <definedName name="_______Pa4">[3]Paral.4!$E$1:$E$65536</definedName>
    <definedName name="_______PJ50">#REF!</definedName>
    <definedName name="_______pj51">#REF!</definedName>
    <definedName name="_______rc">#REF!</definedName>
    <definedName name="_______VPD1">[7]TARIFAS!$C$582</definedName>
    <definedName name="_______VPI1">[7]TARIFAS!$C$580</definedName>
    <definedName name="_______VRA1">[7]TARIFAS!$C$579</definedName>
    <definedName name="______APU221">#REF!</definedName>
    <definedName name="______APU465" localSheetId="1">[5]!absc</definedName>
    <definedName name="______APU465" localSheetId="2">[5]!absc</definedName>
    <definedName name="______APU465" localSheetId="3">[5]!absc</definedName>
    <definedName name="______APU465" localSheetId="0">[5]!absc</definedName>
    <definedName name="______APU465">[5]!absc</definedName>
    <definedName name="______cua1">'[6]ALCANTARILLADO RAS'!$A$4:$B$14</definedName>
    <definedName name="______DMD1">#REF!</definedName>
    <definedName name="______fei1">#REF!</definedName>
    <definedName name="______fei10">#REF!</definedName>
    <definedName name="______fei11">#REF!</definedName>
    <definedName name="______fei12">#REF!</definedName>
    <definedName name="______fei13">#REF!</definedName>
    <definedName name="______fei14">#REF!</definedName>
    <definedName name="______fei15">#REF!</definedName>
    <definedName name="______fei16">#REF!</definedName>
    <definedName name="______fei17">#REF!</definedName>
    <definedName name="______fei18">#REF!</definedName>
    <definedName name="______fei19">#REF!</definedName>
    <definedName name="______fei2">#REF!</definedName>
    <definedName name="______fei3">#REF!</definedName>
    <definedName name="______fei4">#REF!</definedName>
    <definedName name="______fei5">#REF!</definedName>
    <definedName name="______fei6">#REF!</definedName>
    <definedName name="______fei7">#REF!</definedName>
    <definedName name="______fei8">#REF!</definedName>
    <definedName name="______fei9">#REF!</definedName>
    <definedName name="______INF1">#REF!</definedName>
    <definedName name="______Pa1">'[3]Paral. 1'!$E$1:$E$65536</definedName>
    <definedName name="______Pa2">'[3]Paral. 2'!$E$1:$E$65536</definedName>
    <definedName name="______Pa3">'[3]Paral. 3'!$E$1:$E$65536</definedName>
    <definedName name="______Pa4">[3]Paral.4!$E$1:$E$65536</definedName>
    <definedName name="______PJ50">#REF!</definedName>
    <definedName name="______pj51">#REF!</definedName>
    <definedName name="______rc">#REF!</definedName>
    <definedName name="______VPD1">[7]TARIFAS!$C$582</definedName>
    <definedName name="______VPI1">[7]TARIFAS!$C$580</definedName>
    <definedName name="______VRA1">[7]TARIFAS!$C$579</definedName>
    <definedName name="_____APU221">#REF!</definedName>
    <definedName name="_____APU465" localSheetId="1">[5]!absc</definedName>
    <definedName name="_____APU465" localSheetId="2">[5]!absc</definedName>
    <definedName name="_____APU465" localSheetId="3">[5]!absc</definedName>
    <definedName name="_____APU465" localSheetId="0">[5]!absc</definedName>
    <definedName name="_____APU465">[5]!absc</definedName>
    <definedName name="_____cua1">'[6]ALCANTARILLADO RAS'!$A$4:$B$14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3">#REF!</definedName>
    <definedName name="_____EXC4">#REF!</definedName>
    <definedName name="_____EXC5">#REF!</definedName>
    <definedName name="_____EXC8">#REF!</definedName>
    <definedName name="_____EXC9">#REF!</definedName>
    <definedName name="_____fei1">#REF!</definedName>
    <definedName name="_____fei10">#REF!</definedName>
    <definedName name="_____fei11">#REF!</definedName>
    <definedName name="_____fei12">#REF!</definedName>
    <definedName name="_____fei13">#REF!</definedName>
    <definedName name="_____fei14">#REF!</definedName>
    <definedName name="_____fei15">#REF!</definedName>
    <definedName name="_____fei16">#REF!</definedName>
    <definedName name="_____fei17">#REF!</definedName>
    <definedName name="_____fei18">#REF!</definedName>
    <definedName name="_____fei19">#REF!</definedName>
    <definedName name="_____fei2">#REF!</definedName>
    <definedName name="_____fei3">#REF!</definedName>
    <definedName name="_____fei4">#REF!</definedName>
    <definedName name="_____fei5">#REF!</definedName>
    <definedName name="_____fei6">#REF!</definedName>
    <definedName name="_____fei7">#REF!</definedName>
    <definedName name="_____fei8">#REF!</definedName>
    <definedName name="_____fei9">#REF!</definedName>
    <definedName name="_____Pa1">'[3]Paral. 1'!$E$1:$E$65536</definedName>
    <definedName name="_____Pa2">'[3]Paral. 2'!$E$1:$E$65536</definedName>
    <definedName name="_____Pa3">'[3]Paral. 3'!$E$1:$E$65536</definedName>
    <definedName name="_____Pa4">[3]Paral.4!$E$1:$E$65536</definedName>
    <definedName name="_____PJ50">#REF!</definedName>
    <definedName name="_____pj51">#REF!</definedName>
    <definedName name="_____Po2">[4]REAJUSTESACTA1PROVI!#REF!</definedName>
    <definedName name="_____rc">#REF!</definedName>
    <definedName name="_____VPD1">[7]TARIFAS!$C$582</definedName>
    <definedName name="_____VPI1">[7]TARIFAS!$C$580</definedName>
    <definedName name="_____VRA1">[7]TARIFAS!$C$579</definedName>
    <definedName name="____APU221">#REF!</definedName>
    <definedName name="____APU465" localSheetId="1">[5]!absc</definedName>
    <definedName name="____APU465" localSheetId="2">[5]!absc</definedName>
    <definedName name="____APU465" localSheetId="3">[5]!absc</definedName>
    <definedName name="____APU465" localSheetId="0">[5]!absc</definedName>
    <definedName name="____APU465">[5]!absc</definedName>
    <definedName name="____cua1">'[6]ALCANTARILLADO RAS'!$A$4:$B$14</definedName>
    <definedName name="____DMD1">#REF!</definedName>
    <definedName name="____EXC2">#REF!</definedName>
    <definedName name="____EXC6">#REF!</definedName>
    <definedName name="____EXC7">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7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Pa1">'[3]Paral. 1'!$E$1:$E$65536</definedName>
    <definedName name="____Pa2">'[3]Paral. 2'!$E$1:$E$65536</definedName>
    <definedName name="____Pa3">'[3]Paral. 3'!$E$1:$E$65536</definedName>
    <definedName name="____Pa4">[3]Paral.4!$E$1:$E$65536</definedName>
    <definedName name="____PJ50">#REF!</definedName>
    <definedName name="____pj51">#REF!</definedName>
    <definedName name="____rc">#REF!</definedName>
    <definedName name="____VPD1">[7]TARIFAS!$C$582</definedName>
    <definedName name="____VPI1">[7]TARIFAS!$C$580</definedName>
    <definedName name="____VRA1">[7]TARIFAS!$C$579</definedName>
    <definedName name="___Adi2">[8]Sábana!#REF!</definedName>
    <definedName name="___Adi3">[8]Sábana!#REF!</definedName>
    <definedName name="___Ady1">[9]Sábana!#REF!</definedName>
    <definedName name="___Ady2">[9]Sábana!#REF!</definedName>
    <definedName name="___Ady3">[9]Sábana!#REF!</definedName>
    <definedName name="___AFC1">[10]INV!$A$25:$D$28</definedName>
    <definedName name="___AFC3">[10]INV!$F$25:$I$28</definedName>
    <definedName name="___AFC5">[10]INV!$K$25:$N$28</definedName>
    <definedName name="___ALL4">#REF!</definedName>
    <definedName name="___Alt2">[8]Sábana!#REF!</definedName>
    <definedName name="___Alt3">[8]Sábana!#REF!</definedName>
    <definedName name="___And1">[9]Sábana!#REF!</definedName>
    <definedName name="___And2">[9]Sábana!#REF!</definedName>
    <definedName name="___And3">[9]Sábana!#REF!</definedName>
    <definedName name="___Ant2">[9]Sábana!#REF!</definedName>
    <definedName name="___Ant3">[9]Sábana!#REF!</definedName>
    <definedName name="___APU221">#REF!</definedName>
    <definedName name="___APU465" localSheetId="1">[5]!absc</definedName>
    <definedName name="___APU465" localSheetId="2">[5]!absc</definedName>
    <definedName name="___APU465" localSheetId="3">[5]!absc</definedName>
    <definedName name="___APU465" localSheetId="0">[5]!absc</definedName>
    <definedName name="___APU465">[5]!absc</definedName>
    <definedName name="___BGC1">[10]INV!$A$5:$D$8</definedName>
    <definedName name="___BGC3">[10]INV!$F$5:$I$8</definedName>
    <definedName name="___BGC5">[10]INV!$K$5:$N$8</definedName>
    <definedName name="___CAC1">[10]INV!$A$19:$D$22</definedName>
    <definedName name="___CAC3">[10]INV!$F$19:$I$22</definedName>
    <definedName name="___CAC5">[10]INV!$K$19:$N$22</definedName>
    <definedName name="___Cod1">#REF!</definedName>
    <definedName name="___Con1">[9]Sábana!#REF!</definedName>
    <definedName name="___Con2">[9]Sábana!#REF!</definedName>
    <definedName name="___CON2200">#REF!</definedName>
    <definedName name="___CON2500">#REF!</definedName>
    <definedName name="___Con3">[9]Sábana!#REF!</definedName>
    <definedName name="___con3000">#REF!</definedName>
    <definedName name="___cris">[9]Sábana!#REF!</definedName>
    <definedName name="___cua1">'[6]ALCANTARILLADO RAS'!$A$4:$B$14</definedName>
    <definedName name="___DMD1">#REF!</definedName>
    <definedName name="___Ega2">[9]Sábana!#REF!</definedName>
    <definedName name="___Ega3">[9]Sábana!#REF!</definedName>
    <definedName name="___Ele2">[9]Sábana!#REF!</definedName>
    <definedName name="___Ele3">[9]Sábana!#REF!</definedName>
    <definedName name="___Epm2">[9]Sábana!#REF!</definedName>
    <definedName name="___Epm3">[9]Sábana!#REF!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[9]Sábana!#REF!</definedName>
    <definedName name="___EXC10">#REF!</definedName>
    <definedName name="___EXC11">#REF!</definedName>
    <definedName name="___EXC12">#REF!</definedName>
    <definedName name="___Exc2">[9]Sábana!#REF!</definedName>
    <definedName name="___Exc3">[9]Sábana!#REF!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[11]Cálculo!$B$67</definedName>
    <definedName name="___Inc1">[9]Sábana!#REF!</definedName>
    <definedName name="___Inc2">[9]Sábana!#REF!</definedName>
    <definedName name="___Inc3">[9]Sábana!#REF!</definedName>
    <definedName name="___INF1">#REF!</definedName>
    <definedName name="___Ing1">[9]Sábana!#REF!</definedName>
    <definedName name="___Ing2">[9]Sábana!#REF!</definedName>
    <definedName name="___Ing3">[9]Sábana!#REF!</definedName>
    <definedName name="___Jai1">[9]Sábana!#REF!</definedName>
    <definedName name="___Jai2">[9]Sábana!#REF!</definedName>
    <definedName name="___Jai3">[9]Sábana!#REF!</definedName>
    <definedName name="___MA2">#REF!</definedName>
    <definedName name="___MB1">[9]Sábana!#REF!</definedName>
    <definedName name="___MB2">[9]Sábana!#REF!</definedName>
    <definedName name="___MB3">[9]Sábana!#REF!</definedName>
    <definedName name="___mor15">#REF!</definedName>
    <definedName name="___MSC1">#REF!</definedName>
    <definedName name="___Ope1">[9]Sábana!#REF!</definedName>
    <definedName name="___Ope2">[9]Sábana!#REF!</definedName>
    <definedName name="___Ope3">[9]Sábana!#REF!</definedName>
    <definedName name="___Pa1">'[3]Paral. 1'!$E$1:$E$65536</definedName>
    <definedName name="___Pa2">'[3]Paral. 2'!$E$1:$E$65536</definedName>
    <definedName name="___Pa3">'[3]Paral. 3'!$E$1:$E$65536</definedName>
    <definedName name="___Pa4">[3]Paral.4!$E$1:$E$65536</definedName>
    <definedName name="___Pae1">[9]Sábana!#REF!</definedName>
    <definedName name="___Pae2">[9]Sábana!#REF!</definedName>
    <definedName name="___Pae3">[9]Sábana!#REF!</definedName>
    <definedName name="___PJ50">#REF!</definedName>
    <definedName name="___pj51">#REF!</definedName>
    <definedName name="___PRE1">#REF!</definedName>
    <definedName name="___PRE12">#REF!</definedName>
    <definedName name="___rc">#REF!</definedName>
    <definedName name="___Red1">[9]Sábana!#REF!</definedName>
    <definedName name="___Red2">[9]Sábana!#REF!</definedName>
    <definedName name="___Red3">[9]Sábana!#REF!</definedName>
    <definedName name="___SBC1">[10]INV!$A$12:$D$15</definedName>
    <definedName name="___SBC3">[10]INV!$F$12:$I$15</definedName>
    <definedName name="___SBC5">[10]INV!$K$12:$N$15</definedName>
    <definedName name="___Sum3">[9]Sábana!#REF!</definedName>
    <definedName name="___Tra1">[9]Sábana!#REF!</definedName>
    <definedName name="___Tra2">[9]Sábana!#REF!</definedName>
    <definedName name="___Tra3">[9]Sábana!#REF!</definedName>
    <definedName name="___VPD1">[7]TARIFAS!$C$582</definedName>
    <definedName name="___VPI1">[7]TARIFAS!$C$580</definedName>
    <definedName name="___VRA1">[7]TARIFAS!$C$579</definedName>
    <definedName name="___zzzz">[9]Sábana!#REF!</definedName>
    <definedName name="__123Graph_A" hidden="1">[12]G.G!#REF!</definedName>
    <definedName name="__123Graph_AGraph2" hidden="1">[12]G.G!#REF!</definedName>
    <definedName name="__123Graph_AMAIN" hidden="1">'[13]ETAPA 50 SMMLV'!#REF!</definedName>
    <definedName name="__123Graph_BMAIN" hidden="1">'[13]ETAPA 50 SMMLV'!#REF!</definedName>
    <definedName name="__123Graph_X" hidden="1">[12]G.G!#REF!</definedName>
    <definedName name="__123Graph_XMAIN" hidden="1">'[13]ETAPA 50 SMMLV'!#REF!</definedName>
    <definedName name="__1Sin_nombre">'[14]Control AVance'!$B$4:$K$226</definedName>
    <definedName name="__2008_Database">'[15]2008_Database Pate In'!#REF!</definedName>
    <definedName name="__A1">#REF!</definedName>
    <definedName name="__abr01">[16]Dólar!#REF!</definedName>
    <definedName name="__abr06">[16]Dólar!#REF!</definedName>
    <definedName name="__abr97">[16]Dólar!#REF!</definedName>
    <definedName name="__abr98">[16]Dólar!#REF!</definedName>
    <definedName name="__abr99">[16]Dólar!#REF!</definedName>
    <definedName name="__AFC1">[10]INV!$A$25:$D$28</definedName>
    <definedName name="__AFC3">[10]INV!$F$25:$I$28</definedName>
    <definedName name="__AFC5">[10]INV!$K$25:$N$28</definedName>
    <definedName name="__Afe1">'[15]2008 Database'!$D$2:$D$42,'[15]2008 Database'!$D$43:$D$43</definedName>
    <definedName name="__ago01">[16]Dólar!#REF!</definedName>
    <definedName name="__ago06">[16]Dólar!#REF!</definedName>
    <definedName name="__ago97">[16]Dólar!#REF!</definedName>
    <definedName name="__ago98">[16]Dólar!#REF!</definedName>
    <definedName name="__ago99">[16]Dólar!#REF!</definedName>
    <definedName name="__aiu2">[17]AIU!$J$105</definedName>
    <definedName name="__ALL4">#REF!</definedName>
    <definedName name="__APU221">#REF!</definedName>
    <definedName name="__APU465" localSheetId="1">[5]!absc</definedName>
    <definedName name="__APU465" localSheetId="2">[5]!absc</definedName>
    <definedName name="__APU465" localSheetId="3">[5]!absc</definedName>
    <definedName name="__APU465" localSheetId="0">[5]!absc</definedName>
    <definedName name="__APU465">[5]!absc</definedName>
    <definedName name="__BGC1">[10]INV!$A$5:$D$8</definedName>
    <definedName name="__BGC3">[10]INV!$F$5:$I$8</definedName>
    <definedName name="__BGC5">[10]INV!$K$5:$N$8</definedName>
    <definedName name="__Bid1">#REF!</definedName>
    <definedName name="__Bid2">#REF!</definedName>
    <definedName name="__Bid3">#REF!</definedName>
    <definedName name="__Bid4">#REF!</definedName>
    <definedName name="__CAC1">[10]INV!$A$19:$D$22</definedName>
    <definedName name="__CAC3">[10]INV!$F$19:$I$22</definedName>
    <definedName name="__CAC5">[10]INV!$K$19:$N$22</definedName>
    <definedName name="__CMU005" hidden="1">#REF!</definedName>
    <definedName name="__cmu05">#REF!</definedName>
    <definedName name="__Cod1">#REF!</definedName>
    <definedName name="__com06">[16]Gastos!#REF!</definedName>
    <definedName name="__CON123">'[18]Base Datos'!$B$8</definedName>
    <definedName name="__CON2200">#REF!</definedName>
    <definedName name="__CON2500">#REF!</definedName>
    <definedName name="__con3000">#REF!</definedName>
    <definedName name="__cua1">'[6]ALCANTARILLADO RAS'!$A$4:$B$14</definedName>
    <definedName name="__dic01">[16]Dólar!#REF!</definedName>
    <definedName name="__dic06">[16]Dólar!#REF!</definedName>
    <definedName name="__dic97">[16]Dólar!#REF!</definedName>
    <definedName name="__dic98">[16]Dólar!#REF!</definedName>
    <definedName name="__dic99">[16]Dólar!#REF!</definedName>
    <definedName name="__DMD1">#REF!</definedName>
    <definedName name="__ene01">[16]Dólar!#REF!</definedName>
    <definedName name="__ene03">[16]Dólar!#REF!</definedName>
    <definedName name="__ene06">[16]Dólar!#REF!</definedName>
    <definedName name="__ene97">[16]Dólar!#REF!</definedName>
    <definedName name="__ene98">[16]Dólar!#REF!</definedName>
    <definedName name="__ene99">[16]Dólar!#REF!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[16]Gastos!#REF!</definedName>
    <definedName name="__f">[11]Cálculo!$B$67</definedName>
    <definedName name="__feb01">[16]Dólar!#REF!</definedName>
    <definedName name="__feb06">[16]Dólar!#REF!</definedName>
    <definedName name="__feb97">[16]Dólar!#REF!</definedName>
    <definedName name="__feb98">[16]Dólar!#REF!</definedName>
    <definedName name="__feb99">[16]Dólar!#REF!</definedName>
    <definedName name="__IPC2002">#REF!</definedName>
    <definedName name="__jul01">[16]Dólar!#REF!</definedName>
    <definedName name="__jul06">[16]Dólar!#REF!</definedName>
    <definedName name="__jul97">[16]Dólar!#REF!</definedName>
    <definedName name="__jul98">[16]Dólar!#REF!</definedName>
    <definedName name="__jul99">[16]Dólar!#REF!</definedName>
    <definedName name="__jun01">[16]Dólar!#REF!</definedName>
    <definedName name="__jun06">[16]Dólar!#REF!</definedName>
    <definedName name="__jun97">[16]Dólar!#REF!</definedName>
    <definedName name="__jun98">[16]Dólar!#REF!</definedName>
    <definedName name="__jun99">[16]Dólar!#REF!</definedName>
    <definedName name="__lgc1">[16]Gastos!#REF!</definedName>
    <definedName name="__lgc2">[16]Gastos!#REF!</definedName>
    <definedName name="__lgc3">[16]Gastos!#REF!</definedName>
    <definedName name="__LMO1">[19]MO!$A$2:$A$188</definedName>
    <definedName name="__M14">'[18]Base Datos'!$B$9</definedName>
    <definedName name="__MA2">#REF!</definedName>
    <definedName name="__mar01">[16]Dólar!#REF!</definedName>
    <definedName name="__mar06">[16]Dólar!#REF!</definedName>
    <definedName name="__mar97">[16]Dólar!#REF!</definedName>
    <definedName name="__mar98">[16]Dólar!#REF!</definedName>
    <definedName name="__mar99">[16]Dólar!#REF!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'[18]Base Datos'!$B$43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'[20]Base Datos'!$B$212</definedName>
    <definedName name="__MAT171">'[20]Base Datos'!$B$213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'[21]Base Datos'!$B$125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[16]Dólar!#REF!</definedName>
    <definedName name="__may06">[16]Dólar!#REF!</definedName>
    <definedName name="__MAY88">'[22]Base Datos'!$B$11</definedName>
    <definedName name="__may97">[16]Dólar!#REF!</definedName>
    <definedName name="__may98">[16]Dólar!#REF!</definedName>
    <definedName name="__may99">[16]Dólar!#REF!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x1">[23]CALCULO!$B$19</definedName>
    <definedName name="__Mux2">[23]CALCULO!$E$19</definedName>
    <definedName name="__Mux3">[23]CALCULO!$H$19</definedName>
    <definedName name="__Muy1">[23]CALCULO!$B$20</definedName>
    <definedName name="__Muy2">[23]CALCULO!$E$20</definedName>
    <definedName name="__Muy3">[23]CALCULO!$H$20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ov01">[16]Dólar!#REF!</definedName>
    <definedName name="__nov06">[16]Dólar!#REF!</definedName>
    <definedName name="__nov97">[16]Dólar!#REF!</definedName>
    <definedName name="__nov98">[16]Dólar!#REF!</definedName>
    <definedName name="__nov99">[16]Dólar!#REF!</definedName>
    <definedName name="__occ1">[16]Gastos!#REF!</definedName>
    <definedName name="__occ2">[16]Gastos!#REF!</definedName>
    <definedName name="__oct01">[16]Dólar!#REF!</definedName>
    <definedName name="__oct06">[16]Dólar!#REF!</definedName>
    <definedName name="__oct97">[16]Dólar!#REF!</definedName>
    <definedName name="__oct98">[16]Dólar!#REF!</definedName>
    <definedName name="__oct99">[16]Dólar!#REF!</definedName>
    <definedName name="__Pa1">'[3]Paral. 1'!$E$1:$E$65536</definedName>
    <definedName name="__Pa2">'[3]Paral. 2'!$E$1:$E$65536</definedName>
    <definedName name="__Pa3">'[3]Paral. 3'!$E$1:$E$65536</definedName>
    <definedName name="__Pa4">[3]Paral.4!$E$1:$E$65536</definedName>
    <definedName name="__PJ50">#REF!</definedName>
    <definedName name="__pj51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E1">#REF!</definedName>
    <definedName name="__PRE12">#REF!</definedName>
    <definedName name="__Pu1">[23]CALCULO!$B$18</definedName>
    <definedName name="__Pu2">[23]CALCULO!$E$18</definedName>
    <definedName name="__Pu3">[23]CALCULO!$H$18</definedName>
    <definedName name="__rc">#REF!</definedName>
    <definedName name="__SBC1">[10]INV!$A$12:$D$15</definedName>
    <definedName name="__SBC3">[10]INV!$F$12:$I$15</definedName>
    <definedName name="__SBC5">[10]INV!$K$12:$N$15</definedName>
    <definedName name="__sep01">[16]Dólar!#REF!</definedName>
    <definedName name="__sep06">[16]Dólar!#REF!</definedName>
    <definedName name="__sep97">[16]Dólar!#REF!</definedName>
    <definedName name="__sep98">[16]Dólar!#REF!</definedName>
    <definedName name="__sep99">[16]Dólar!#REF!</definedName>
    <definedName name="__tab1">#REF!</definedName>
    <definedName name="__tab2">#REF!</definedName>
    <definedName name="__tab3">#REF!</definedName>
    <definedName name="__TAB4">#REF!</definedName>
    <definedName name="__tf3813">#REF!</definedName>
    <definedName name="__VPD1">[7]TARIFAS!$C$582</definedName>
    <definedName name="__VPI1">[7]TARIFAS!$C$580</definedName>
    <definedName name="__VRA1">[7]TARIFAS!$C$579</definedName>
    <definedName name="__Vu1">[23]CALCULO!$B$23</definedName>
    <definedName name="__Vu2">[23]CALCULO!$E$23</definedName>
    <definedName name="__Vu3">[23]CALCULO!$H$23</definedName>
    <definedName name="__xlfn.BAHTTEXT" hidden="1">#NAME?</definedName>
    <definedName name="_1.10">[24]UNIT081!#REF!</definedName>
    <definedName name="_1.11">[24]UNIT081!#REF!</definedName>
    <definedName name="_1.12">[24]UNIT081!#REF!</definedName>
    <definedName name="_1.13">[24]UNIT081!#REF!</definedName>
    <definedName name="_1.14">[24]UNIT081!#REF!</definedName>
    <definedName name="_1.15">[24]UNIT081!#REF!</definedName>
    <definedName name="_1.16">[24]UNIT081!#REF!</definedName>
    <definedName name="_1.17">[24]UNIT081!#REF!</definedName>
    <definedName name="_1.18">[24]UNIT081!#REF!</definedName>
    <definedName name="_1.19">[24]UNIT081!#REF!</definedName>
    <definedName name="_1.20">[24]UNIT081!#REF!</definedName>
    <definedName name="_1Sin_nombre">#REF!</definedName>
    <definedName name="_2_10">[24]UNIT081!#REF!</definedName>
    <definedName name="_2_11">[24]UNIT081!#REF!</definedName>
    <definedName name="_2_12">[24]UNIT081!#REF!</definedName>
    <definedName name="_2_13">[24]UNIT081!#REF!</definedName>
    <definedName name="_2_14">[24]UNIT081!#REF!</definedName>
    <definedName name="_2_15">[24]UNIT081!#REF!</definedName>
    <definedName name="_2_16">[24]UNIT081!#REF!</definedName>
    <definedName name="_2_17">[24]UNIT081!#REF!</definedName>
    <definedName name="_2_18">[24]UNIT081!#REF!</definedName>
    <definedName name="_3_10_1">[24]UNIT081!#REF!</definedName>
    <definedName name="_3_10_2">[24]UNIT081!#REF!</definedName>
    <definedName name="_3_10_3">[24]UNIT081!#REF!</definedName>
    <definedName name="_3_10_4">[24]UNIT081!#REF!</definedName>
    <definedName name="_3_10_5">[24]UNIT081!#REF!</definedName>
    <definedName name="_3_11">[24]UNIT081!#REF!</definedName>
    <definedName name="_4_10">[24]UNIT081!#REF!</definedName>
    <definedName name="_4_11">[24]UNIT081!#REF!</definedName>
    <definedName name="_4_12">[24]UNIT081!#REF!</definedName>
    <definedName name="_5">[24]UNIT081!#REF!</definedName>
    <definedName name="_5_10">[24]UNIT081!#REF!</definedName>
    <definedName name="_5_11">[24]UNIT081!#REF!</definedName>
    <definedName name="_5_12">[24]UNIT081!#REF!</definedName>
    <definedName name="_5_13">[24]UNIT081!#REF!</definedName>
    <definedName name="_5_14">[24]UNIT081!#REF!</definedName>
    <definedName name="_5_15">[24]UNIT081!#REF!</definedName>
    <definedName name="_5_16">[24]UNIT081!#REF!</definedName>
    <definedName name="_5_17">[24]UNIT081!#REF!</definedName>
    <definedName name="_5_18">[24]UNIT081!#REF!</definedName>
    <definedName name="_5_19">[24]UNIT081!#REF!</definedName>
    <definedName name="_5_20">[24]UNIT081!#REF!</definedName>
    <definedName name="_5_21">[24]UNIT081!#REF!</definedName>
    <definedName name="_5_22">[24]UNIT081!#REF!</definedName>
    <definedName name="_A1">#REF!</definedName>
    <definedName name="_A115042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2">[8]Sábana!#REF!</definedName>
    <definedName name="_Adi3">[8]Sábana!#REF!</definedName>
    <definedName name="_Ady1">[9]Sábana!#REF!</definedName>
    <definedName name="_Ady2">[9]Sábana!#REF!</definedName>
    <definedName name="_Ady3">[9]Sábana!#REF!</definedName>
    <definedName name="_AFC1">[10]INV!$A$25:$D$28</definedName>
    <definedName name="_AFC3">[10]INV!$F$25:$I$28</definedName>
    <definedName name="_AFC5">[10]INV!$K$25:$N$28</definedName>
    <definedName name="_Afe1">'[25]2007 Database'!$E$2:$E$171,'[25]2007 Database'!$E$171:$E$172</definedName>
    <definedName name="_aiu2">[17]AIU!$J$105</definedName>
    <definedName name="_ALL4">#REF!</definedName>
    <definedName name="_Alt2">[8]Sábana!#REF!</definedName>
    <definedName name="_Alt3">[8]Sábana!#REF!</definedName>
    <definedName name="_And1">[9]Sábana!#REF!</definedName>
    <definedName name="_And2">[9]Sábana!#REF!</definedName>
    <definedName name="_And3">[9]Sábana!#REF!</definedName>
    <definedName name="_Ant2">[9]Sábana!#REF!</definedName>
    <definedName name="_Ant3">[9]Sábana!#REF!</definedName>
    <definedName name="_APU221">#REF!</definedName>
    <definedName name="_APU3">#REF!</definedName>
    <definedName name="_APU465" localSheetId="1">[5]!absc</definedName>
    <definedName name="_APU465" localSheetId="2">[5]!absc</definedName>
    <definedName name="_APU465" localSheetId="3">[5]!absc</definedName>
    <definedName name="_APU465" localSheetId="0">[5]!absc</definedName>
    <definedName name="_APU465">[5]!absc</definedName>
    <definedName name="_B104067">#REF!</definedName>
    <definedName name="_B110111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[10]INV!$A$5:$D$8</definedName>
    <definedName name="_BGC3">[10]INV!$F$5:$I$8</definedName>
    <definedName name="_BGC5">[10]INV!$K$5:$N$8</definedName>
    <definedName name="_CAC1">[10]INV!$A$19:$D$22</definedName>
    <definedName name="_CAC3">[10]INV!$F$19:$I$22</definedName>
    <definedName name="_CAC5">[10]INV!$K$19:$N$22</definedName>
    <definedName name="_CAP1">#REF!</definedName>
    <definedName name="_CMU005" hidden="1">#REF!</definedName>
    <definedName name="_cmu05">#REF!</definedName>
    <definedName name="_Cod1">#REF!</definedName>
    <definedName name="_Con1">[9]Sábana!#REF!</definedName>
    <definedName name="_CON123">'[18]Base Datos'!$B$8</definedName>
    <definedName name="_Con2">[9]Sábana!#REF!</definedName>
    <definedName name="_CON2200">#REF!</definedName>
    <definedName name="_CON2500">#REF!</definedName>
    <definedName name="_Con3">[9]Sábana!#REF!</definedName>
    <definedName name="_con3000">#REF!</definedName>
    <definedName name="_cua1">'[6]ALCANTARILLADO RAS'!$A$4:$B$14</definedName>
    <definedName name="_D128899">#REF!</definedName>
    <definedName name="_D77032">#REF!</definedName>
    <definedName name="_DMD1">#REF!</definedName>
    <definedName name="_E113701">#REF!</definedName>
    <definedName name="_Ega2">[9]Sábana!#REF!</definedName>
    <definedName name="_Ega3">[9]Sábana!#REF!</definedName>
    <definedName name="_Ele2">[9]Sábana!#REF!</definedName>
    <definedName name="_Ele3">[9]Sábana!#REF!</definedName>
    <definedName name="_Epm2">[9]Sábana!#REF!</definedName>
    <definedName name="_Epm3">[9]Sábana!#REF!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hidden="1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 hidden="1">#REF!</definedName>
    <definedName name="_G118050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191456">#REF!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c1">[9]Sábana!#REF!</definedName>
    <definedName name="_Inc2">[9]Sábana!#REF!</definedName>
    <definedName name="_Inc3">[9]Sábana!#REF!</definedName>
    <definedName name="_INF1">#REF!</definedName>
    <definedName name="_Ing1">[9]Sábana!#REF!</definedName>
    <definedName name="_Ing2">[9]Sábana!#REF!</definedName>
    <definedName name="_Ing3">[9]Sábana!#REF!</definedName>
    <definedName name="_IPC2002">#REF!</definedName>
    <definedName name="_Jai1">[9]Sábana!#REF!</definedName>
    <definedName name="_Jai2">[9]Sábana!#REF!</definedName>
    <definedName name="_Jai3">[9]Sábana!#REF!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[2]INSUMOS!#REF!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MO1">[19]MO!$A$2:$A$188</definedName>
    <definedName name="_M14">'[18]Base Datos'!$B$9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'[18]Base Datos'!$B$43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'[20]Base Datos'!$B$212</definedName>
    <definedName name="_MAT171">'[20]Base Datos'!$B$213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'[21]Base Datos'!$B$125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'[22]Base Datos'!$B$11</definedName>
    <definedName name="_MB1">[9]Sábana!#REF!</definedName>
    <definedName name="_MB2">[9]Sábana!#REF!</definedName>
    <definedName name="_MB3">[9]Sábana!#REF!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r15">#REF!</definedName>
    <definedName name="_MSC1">#REF!</definedName>
    <definedName name="_Mux1">[23]CALCULO!$B$19</definedName>
    <definedName name="_Mux2">[23]CALCULO!$E$19</definedName>
    <definedName name="_Mux3">[23]CALCULO!$H$19</definedName>
    <definedName name="_Muy1">[23]CALCULO!$B$20</definedName>
    <definedName name="_Muy2">[23]CALCULO!$E$20</definedName>
    <definedName name="_Muy3">[23]CALCULO!$H$20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pe1">[9]Sábana!#REF!</definedName>
    <definedName name="_Ope2">[9]Sábana!#REF!</definedName>
    <definedName name="_Ope3">[9]Sábana!#REF!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'[3]Paral. 1'!$E:$E</definedName>
    <definedName name="_Pa2">'[3]Paral. 2'!$E$1:$E$65536</definedName>
    <definedName name="_Pa3">'[3]Paral. 3'!$E$1:$E$65536</definedName>
    <definedName name="_Pa4">[3]Paral.4!$E$1:$E$65536</definedName>
    <definedName name="_Pae1">[9]Sábana!#REF!</definedName>
    <definedName name="_Pae2">[9]Sábana!#REF!</definedName>
    <definedName name="_Pae3">[9]Sábana!#REF!</definedName>
    <definedName name="_Parse_Out" hidden="1">#REF!</definedName>
    <definedName name="_PJ50">#REF!</definedName>
    <definedName name="_pj51">#REF!</definedName>
    <definedName name="_PMT5671">[26]MEMORIAS!#REF!</definedName>
    <definedName name="_PMT5805">[26]MEMORIAS!#REF!</definedName>
    <definedName name="_PMT5806">[26]MEMORIAS!#REF!</definedName>
    <definedName name="_PMT5815">[26]MEMORIAS!#REF!</definedName>
    <definedName name="_PMT5820">[26]MEMORIAS!#REF!</definedName>
    <definedName name="_Po2">[4]REAJUSTESACTA1PROVI!#REF!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PRE12">#REF!</definedName>
    <definedName name="_Pu1">[23]CALCULO!$B$18</definedName>
    <definedName name="_Pu2">[23]CALCULO!$E$18</definedName>
    <definedName name="_Pu3">[23]CALCULO!$H$18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d1">[9]Sábana!#REF!</definedName>
    <definedName name="_Red2">[9]Sábana!#REF!</definedName>
    <definedName name="_Red3">[9]Sábana!#REF!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[10]INV!$A$12:$D$15</definedName>
    <definedName name="_SBC3">[10]INV!$F$12:$I$15</definedName>
    <definedName name="_SBC5">[10]INV!$K$12:$N$15</definedName>
    <definedName name="_Sort" hidden="1">[2]INSUMOS!#REF!</definedName>
    <definedName name="_Sum3">[9]Sábana!#REF!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f3813">#REF!</definedName>
    <definedName name="_Tra1">[9]Sábana!#REF!</definedName>
    <definedName name="_Tra2">[9]Sábana!#REF!</definedName>
    <definedName name="_Tra3">[9]Sábana!#REF!</definedName>
    <definedName name="_TRM2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PD1">[7]TARIFAS!$C$582</definedName>
    <definedName name="_VPI1">[7]TARIFAS!$C$580</definedName>
    <definedName name="_VRA1">[7]TARIFAS!$C$579</definedName>
    <definedName name="_Vu1">[23]CALCULO!$B$23</definedName>
    <definedName name="_Vu2">[23]CALCULO!$E$23</definedName>
    <definedName name="_Vu3">[23]CALCULO!$H$23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1">'[18]Base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84.96">#REF!</definedName>
    <definedName name="AA">#REF!</definedName>
    <definedName name="aaa">'[27]#REF'!$D$4</definedName>
    <definedName name="AAAAA">[1]PJ!#REF!</definedName>
    <definedName name="aaaaaaaaa">#REF!</definedName>
    <definedName name="AAAAAAAAAA">#REF!</definedName>
    <definedName name="aaaaas" hidden="1">{"TAB1",#N/A,TRUE,"GENERAL";"TAB2",#N/A,TRUE,"GENERAL";"TAB3",#N/A,TRUE,"GENERAL";"TAB4",#N/A,TRUE,"GENERAL";"TAB5",#N/A,TRUE,"GENERAL"}</definedName>
    <definedName name="AAC">[10]AASHTO!$A$14:$F$17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c">#REF!</definedName>
    <definedName name="ABG">[10]AASHTO!$A$2:$F$5</definedName>
    <definedName name="abr00">[16]Dólar!#REF!</definedName>
    <definedName name="absc">#N/A</definedName>
    <definedName name="absc1" localSheetId="1">[5]!absc</definedName>
    <definedName name="absc1" localSheetId="2">[5]!absc</definedName>
    <definedName name="absc1" localSheetId="3">[5]!absc</definedName>
    <definedName name="absc1" localSheetId="0">[5]!absc</definedName>
    <definedName name="absc1">[5]!absc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"A:\SAIN.mdb"</definedName>
    <definedName name="Acefy4200">'[28]APUS BASIC'!$G$340</definedName>
    <definedName name="ACERO">#REF!</definedName>
    <definedName name="Acero_corrugado">'[28]LISTADO DE MATERIALES Y EQUIPOS'!$B$14</definedName>
    <definedName name="ACERO40">[29]PRECIOS!$B$52</definedName>
    <definedName name="ACERO60">#REF!</definedName>
    <definedName name="ACOM">#REF!</definedName>
    <definedName name="acondicionamientopozo">#REF!</definedName>
    <definedName name="Acopla_sanitario_grival">'[28]LISTADO DE MATERIALES Y EQUIPOS'!$B$70</definedName>
    <definedName name="Acta">#REF!</definedName>
    <definedName name="Acta1">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">'[28]LISTADO DE MATERIALES Y EQUIPOS'!$B$125</definedName>
    <definedName name="adasd">#REF!</definedName>
    <definedName name="AdditionalCosts_Lumpsum">#REF!</definedName>
    <definedName name="AdditionalCosts_Percent">#REF!</definedName>
    <definedName name="ADFGSDB" hidden="1">{"via1",#N/A,TRUE,"general";"via2",#N/A,TRUE,"general";"via3",#N/A,TRUE,"general"}</definedName>
    <definedName name="ADI">#REF!</definedName>
    <definedName name="administrador">[30]Informacion!$B$15</definedName>
    <definedName name="Admon">#REF!</definedName>
    <definedName name="adoc1" localSheetId="1">[5]!absc</definedName>
    <definedName name="adoc1" localSheetId="2">[5]!absc</definedName>
    <definedName name="adoc1" localSheetId="3">[5]!absc</definedName>
    <definedName name="adoc1" localSheetId="0">[5]!absc</definedName>
    <definedName name="adoc1">[5]!absc</definedName>
    <definedName name="adoq" localSheetId="1">[5]!absc</definedName>
    <definedName name="adoq" localSheetId="2">[5]!absc</definedName>
    <definedName name="adoq" localSheetId="3">[5]!absc</definedName>
    <definedName name="adoq" localSheetId="0">[5]!absc</definedName>
    <definedName name="adoq">[5]!absc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f">#REF!</definedName>
    <definedName name="afdsw" hidden="1">{"TAB1",#N/A,TRUE,"GENERAL";"TAB2",#N/A,TRUE,"GENERAL";"TAB3",#N/A,TRUE,"GENERAL";"TAB4",#N/A,TRUE,"GENERAL";"TAB5",#N/A,TRUE,"GENERAL"}</definedName>
    <definedName name="Afe">'[31]2009 Jagua'!$C$2:$C$27</definedName>
    <definedName name="afecompletions">#REF!</definedName>
    <definedName name="Ag">#REF!</definedName>
    <definedName name="agdsgg" hidden="1">{"via1",#N/A,TRUE,"general";"via2",#N/A,TRUE,"general";"via3",#N/A,TRUE,"general"}</definedName>
    <definedName name="ago00">[16]Dólar!#REF!</definedName>
    <definedName name="Agregado_Grueso">'[28]LISTADO DE MATERIALES Y EQUIPOS'!$B$10</definedName>
    <definedName name="AGRICOLA">[32]PRES.AGRI!$B$1:$N$35</definedName>
    <definedName name="Agua">'[28]LISTADO DE MATERIALES Y EQUIPOS'!$B$18</definedName>
    <definedName name="ah">#REF!</definedName>
    <definedName name="ahe">#REF!</definedName>
    <definedName name="Ai">#REF!</definedName>
    <definedName name="Aire_Acondicionado_Inverter_12000_btu">'[28]LISTADO DE MATERIALES Y EQUIPOS'!$B$118</definedName>
    <definedName name="Aire_Acondicionado_Inverter_9000_btu">'[28]LISTADO DE MATERIALES Y EQUIPOS'!$B$117</definedName>
    <definedName name="AIU">#REF!</definedName>
    <definedName name="aj">#REF!</definedName>
    <definedName name="Ajizal">'[33]AJIZAL 3335'!$A$7:$J$142</definedName>
    <definedName name="Ajuste">[34]Datos!$B$11</definedName>
    <definedName name="Ak">#REF!</definedName>
    <definedName name="AL">'[35]Cant Obra'!#REF!</definedName>
    <definedName name="ALAMBRE">#REF!</definedName>
    <definedName name="ALAMBRE_">#REF!</definedName>
    <definedName name="Alambre_de_pua_calibre_14">'[28]LISTADO DE MATERIALES Y EQUIPOS'!$B$16</definedName>
    <definedName name="Alambre_negro">'[28]LISTADO DE MATERIALES Y EQUIPOS'!$B$15</definedName>
    <definedName name="alampuas">[36]lisprecios!#REF!</definedName>
    <definedName name="alc" localSheetId="1">[37]!absc</definedName>
    <definedName name="alc" localSheetId="2">[37]!absc</definedName>
    <definedName name="alc" localSheetId="3">[37]!absc</definedName>
    <definedName name="alc" localSheetId="0">[37]!absc</definedName>
    <definedName name="alc">[37]!absc</definedName>
    <definedName name="ALUMTE">#REF!</definedName>
    <definedName name="Am">#REF!</definedName>
    <definedName name="AMBIENTAL">#REF!</definedName>
    <definedName name="An">#REF!</definedName>
    <definedName name="ANA">#REF!</definedName>
    <definedName name="Analyst" hidden="1">#REF!</definedName>
    <definedName name="Andamios">'[28]LISTADO DE MATERIALES Y EQUIPOS'!$B$44</definedName>
    <definedName name="andenes">#REF!</definedName>
    <definedName name="angulo_6_metros_3__16_x_2_pulgadas_g___50">'[28]LISTADO DE MATERIALES Y EQUIPOS'!$B$53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I">#REF!</definedName>
    <definedName name="anticorrosiva">[36]lisprecios!#REF!</definedName>
    <definedName name="Anticorrosivo">'[28]LISTADO DE MATERIALES Y EQUIPOS'!$B$60</definedName>
    <definedName name="Añ">#REF!</definedName>
    <definedName name="ao">#REF!</definedName>
    <definedName name="ap">[38]Planilla!$D$58</definedName>
    <definedName name="APIJA">#REF!</definedName>
    <definedName name="aprdata">#REF!</definedName>
    <definedName name="APU" localSheetId="1">[5]!absc</definedName>
    <definedName name="APU" localSheetId="2">[5]!absc</definedName>
    <definedName name="APU" localSheetId="3">[5]!absc</definedName>
    <definedName name="APU" localSheetId="0">[5]!absc</definedName>
    <definedName name="APU">[5]!absc</definedName>
    <definedName name="apu_cerraduras">[39]APU!$F$2403</definedName>
    <definedName name="apu_cieloraso_tablilla_pino">[39]APU!$F$1201</definedName>
    <definedName name="apu_columna_confinamiento">[39]APU!$F$659</definedName>
    <definedName name="apu_combo_ap_sanit">[39]APU!$F$2416</definedName>
    <definedName name="apu_cubierta_ondulit">[39]APU!$F$1105</definedName>
    <definedName name="apu_cubierta_zinc">[39]APU!$F$1145</definedName>
    <definedName name="apu_demolicion_pañete">[39]APU!$F$44</definedName>
    <definedName name="apu_ducha_sencilla">[39]APU!$F$2623</definedName>
    <definedName name="apu_guardaescobas_madera">[39]APU!$F$1749</definedName>
    <definedName name="apu_herramientas">[39]APU!$F$3354</definedName>
    <definedName name="apu_lampara_2x48">[39]APU!$F$3237</definedName>
    <definedName name="apu_lampara_2x96">[39]APU!$F$3245</definedName>
    <definedName name="apu_levante_bloque_10">[39]APU!$F$900</definedName>
    <definedName name="apu_marco_puerta">[39]APU!$F$2292</definedName>
    <definedName name="apu_pintura_cieloraso_esmalte">[39]APU!$F$2946</definedName>
    <definedName name="apu_pintura_marcos">[39]APU!$F$2908</definedName>
    <definedName name="apu_pintura_rejas_anticorrosivo">[39]APU!$F$2871</definedName>
    <definedName name="apu_salida_alumbrado">[39]APU!$F$3122</definedName>
    <definedName name="apu_salida_tomacorriente">[39]APU!$F$3137</definedName>
    <definedName name="apu_tablero_10_circuitos">[39]APU!$F$3192</definedName>
    <definedName name="apu_toma_telefonico">[39]APU!$F$3170</definedName>
    <definedName name="apu_ventilador">[39]APU!$F$3253</definedName>
    <definedName name="apu_viga_amarre_sobre_muros15">[39]APU!$F$758</definedName>
    <definedName name="APU221.1">#REF!</definedName>
    <definedName name="APU221.2">#REF!</definedName>
    <definedName name="APUPTARD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EA">#REF!</definedName>
    <definedName name="Área_de_Cantidades">#REF!</definedName>
    <definedName name="_xlnm.Print_Area" localSheetId="4">'Desglose AIU'!$A$1:$I$51</definedName>
    <definedName name="_xlnm.Print_Area" localSheetId="1">'LOTE 1'!$A$1:$F$44</definedName>
    <definedName name="_xlnm.Print_Area" localSheetId="2">'LOTE 2'!$A$1:$F$44</definedName>
    <definedName name="_xlnm.Print_Area" localSheetId="3">'LOTE 3'!$A$1:$F$44</definedName>
    <definedName name="_xlnm.Print_Area" localSheetId="0">'PPTO. GENERAL'!$A$1:$L$44</definedName>
    <definedName name="_xlnm.Print_Area">#REF!</definedName>
    <definedName name="Arena">'[28]LISTADO DE MATERIALES Y EQUIPOS'!$B$9</definedName>
    <definedName name="arg" hidden="1">[1]MI!#REF!</definedName>
    <definedName name="Arrendamiento">#REF!</definedName>
    <definedName name="ArrendamientoCostos">#REF!</definedName>
    <definedName name="AS">'[35]Cant Obra'!#REF!</definedName>
    <definedName name="asas">#REF!</definedName>
    <definedName name="asaSASASAS">#REF!</definedName>
    <definedName name="ASB">[10]AASHTO!$A$8:$F$11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DSF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v">#REF!</definedName>
    <definedName name="AVIGA">#REF!</definedName>
    <definedName name="ax">#REF!</definedName>
    <definedName name="Ay">#REF!</definedName>
    <definedName name="Ayudante">'[28]LISTADO DE MATERIALES Y EQUIPOS'!$B$6</definedName>
    <definedName name="azaz" hidden="1">{"TAB1",#N/A,TRUE,"GENERAL";"TAB2",#N/A,TRUE,"GENERAL";"TAB3",#N/A,TRUE,"GENERAL";"TAB4",#N/A,TRUE,"GENERAL";"TAB5",#N/A,TRUE,"GENERAL"}</definedName>
    <definedName name="B">#REF!</definedName>
    <definedName name="B.DATOS">[7]BS.DATOS!$B$5:$N$30</definedName>
    <definedName name="B_impresión_IM">#REF!</definedName>
    <definedName name="B10512.">#REF!</definedName>
    <definedName name="B13.120">#REF!</definedName>
    <definedName name="B35.62">#REF!</definedName>
    <definedName name="Ba">#REF!</definedName>
    <definedName name="BAJA">#REF!</definedName>
    <definedName name="BALASTO">#REF!</definedName>
    <definedName name="baldosa">[36]lisprecios!#REF!</definedName>
    <definedName name="BALDOSIN">#REF!</definedName>
    <definedName name="Ballincourt">'[40]REF - Listas'!$B$13:$B$23</definedName>
    <definedName name="Banda2">#REF!</definedName>
    <definedName name="Banda2a">#REF!</definedName>
    <definedName name="BASE">#REF!</definedName>
    <definedName name="base_datos_t45">[41]CALIDAD!#REF!</definedName>
    <definedName name="Base_Mat">#REF!</definedName>
    <definedName name="Base_MO">#REF!</definedName>
    <definedName name="base_VaR">#REF!</definedName>
    <definedName name="BaseDate">[42]Parameters!$D$17</definedName>
    <definedName name="BaseDatos">#REF!</definedName>
    <definedName name="BaseDatos_Ore1">'[43]BD100-45'!#REF!</definedName>
    <definedName name="BaseDatos_T831">'[44]BD100-45-P1'!#REF!</definedName>
    <definedName name="_xlnm.Database">[45]REHABILITACION!$B$1:$R$2770</definedName>
    <definedName name="BasePeriod">#REF!</definedName>
    <definedName name="bb">#REF!</definedName>
    <definedName name="BBA">'[21]Base Datos'!$B:$F</definedName>
    <definedName name="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>#REF!</definedName>
    <definedName name="Bf">#REF!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'[46]ESTADO RED'!$E$8</definedName>
    <definedName name="Bk">#REF!</definedName>
    <definedName name="bl">#REF!</definedName>
    <definedName name="Bloque">'[28]LISTADO DE MATERIALES Y EQUIPOS'!$B$19</definedName>
    <definedName name="BLOQUE_DE_ARCILLA_H5">#REF!</definedName>
    <definedName name="Bm">#REF!</definedName>
    <definedName name="BMBTU">[42]Parameters!$K$18</definedName>
    <definedName name="BMCoalPrice">#REF!</definedName>
    <definedName name="Bn">#REF!</definedName>
    <definedName name="BNB">#REF!</definedName>
    <definedName name="bnm">#REF!</definedName>
    <definedName name="BOMB2">#N/A</definedName>
    <definedName name="BOMBAS">#N/A</definedName>
    <definedName name="BOMBASTABLA2.2">#REF!</definedName>
    <definedName name="BOMBEOALCANTARILLADOTABLA1.9">'[7]INFORMACIÓN REFERENCIA'!$B$415:$N$426</definedName>
    <definedName name="BORDE1">#N/A</definedName>
    <definedName name="bordillo">#REF!</definedName>
    <definedName name="BorraR">#REF!</definedName>
    <definedName name="Bp">[23]CALCULO!$E$66</definedName>
    <definedName name="BPSRate_Month">#REF!</definedName>
    <definedName name="BQ238em237">'[47]Cant Obra'!#REF!</definedName>
    <definedName name="br" hidden="1">{"TAB1",#N/A,TRUE,"GENERAL";"TAB2",#N/A,TRUE,"GENERAL";"TAB3",#N/A,TRUE,"GENERAL";"TAB4",#N/A,TRUE,"GENERAL";"TAB5",#N/A,TRUE,"GENERAL"}</definedName>
    <definedName name="Breaker_15_amp">'[28]LISTADO DE MATERIALES Y EQUIPOS'!$B$96</definedName>
    <definedName name="breaker_20_amp">'[28]LISTADO DE MATERIALES Y EQUIPOS'!$B$97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">'[48]ESTADO VÍA-CRIT.TECNICO'!#REF!&lt;2.5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a">#REF!</definedName>
    <definedName name="caa">#REF!</definedName>
    <definedName name="CAB">#N/A</definedName>
    <definedName name="CABALLETE">#REF!</definedName>
    <definedName name="Cable__10">'[28]LISTADO DE MATERIALES Y EQUIPOS'!$B$93</definedName>
    <definedName name="Cable__12">'[28]LISTADO DE MATERIALES Y EQUIPOS'!$B$94</definedName>
    <definedName name="Cable__14">'[28]LISTADO DE MATERIALES Y EQUIPOS'!$B$95</definedName>
    <definedName name="CADENERO">[29]PRECIOS!$B$14</definedName>
    <definedName name="CAJA">#REF!</definedName>
    <definedName name="Caja_hexagonal_pvc">'[28]LISTADO DE MATERIALES Y EQUIPOS'!$B$124</definedName>
    <definedName name="CALCULO">'[7]CALCULO POI'!#REF!</definedName>
    <definedName name="calculopozo1">'[7]CALCULO POI'!#REF!</definedName>
    <definedName name="CALCULOPOZOS">'[7]CALCULO POI'!#REF!</definedName>
    <definedName name="calculopozos1">'[7]CALCULO POI'!$B$120:$C$154</definedName>
    <definedName name="CALCULOS">'[7]CALCULO POI'!$B$118:$CV$154</definedName>
    <definedName name="CALCULOSALCANTARILLADO">'[7]CALCULO POI'!$B$324:$BP$360</definedName>
    <definedName name="CALE">'[49]Datos del 2005 CONTRATO'!#REF!</definedName>
    <definedName name="CALEND">'[49]Datos del 2005 CONTRATO'!#REF!</definedName>
    <definedName name="CALENDA">'[49]Datos del 2005 CONTRATO'!#REF!</definedName>
    <definedName name="Calendar">'[49]Datos del 2005 CONTRATO'!#REF!</definedName>
    <definedName name="CALENDARIO">'[49]Datos del 2005 CONTRATO'!#REF!</definedName>
    <definedName name="Caliche">#REF!</definedName>
    <definedName name="CalP">'[7]CALCULO POI'!#REF!</definedName>
    <definedName name="cambio">'[50]PSM05-055'!$C$289</definedName>
    <definedName name="cancha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NTIDADESDEOBRA">'[7]CALCULO POI'!$B$161:$R$196</definedName>
    <definedName name="CAOLIN">#REF!</definedName>
    <definedName name="CAP">#REF!</definedName>
    <definedName name="CapActividad">#REF!</definedName>
    <definedName name="CAPATAZ_I">"TABLA1"</definedName>
    <definedName name="CapCom">#REF!</definedName>
    <definedName name="CapComponent">#REF!</definedName>
    <definedName name="Capex">#REF!</definedName>
    <definedName name="CapexFac">[42]Sensitivities!$I$13</definedName>
    <definedName name="CapitalCongelado">#REF!</definedName>
    <definedName name="Capitalpb" hidden="1">#REF!</definedName>
    <definedName name="CapitalStructure" hidden="1">#REF!</definedName>
    <definedName name="CapResumen">#REF!</definedName>
    <definedName name="Captafaros">#REF!</definedName>
    <definedName name="Captafaros2">#REF!</definedName>
    <definedName name="CapTarget">#REF!</definedName>
    <definedName name="CapTotalCol">#REF!</definedName>
    <definedName name="CARBON">'[51]BASE DE DATOS ORIG'!#REF!</definedName>
    <definedName name="CARGA">#N/A</definedName>
    <definedName name="CARGO">#REF!</definedName>
    <definedName name="carlos">#REF!</definedName>
    <definedName name="Casa">[52]Hoja1!$A$4:$F$211</definedName>
    <definedName name="Cashpb" hidden="1">#REF!</definedName>
    <definedName name="cat">[53]Parameters!$I$31</definedName>
    <definedName name="Cat1Life">[54]Parameters!$I$31</definedName>
    <definedName name="Cat1Rate">[54]Parameters!$J$31</definedName>
    <definedName name="Cat1Salvage">[42]Deprec!$H$58</definedName>
    <definedName name="Cat2Life">[55]Index!$T$66</definedName>
    <definedName name="Cat2Rate">[55]Index!$U$66</definedName>
    <definedName name="Cat2Salvage">#REF!</definedName>
    <definedName name="Cat3Life">[54]Parameters!$I$33</definedName>
    <definedName name="Cat3Rate">[54]Parameters!$J$33</definedName>
    <definedName name="Cat3Salvage">[42]Deprec!$H$132</definedName>
    <definedName name="Cat4Life">[54]Parameters!$I$34</definedName>
    <definedName name="Cat4Rate">[54]Parameters!$J$34</definedName>
    <definedName name="Cat4Salvage">[42]Deprec!$H$132</definedName>
    <definedName name="causa">#REF!</definedName>
    <definedName name="Cb">#REF!</definedName>
    <definedName name="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'[56]A. P. U.'!#REF!</definedName>
    <definedName name="CContLab">#REF!</definedName>
    <definedName name="CContParts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mento">'[28]LISTADO DE MATERIALES Y EQUIPOS'!$B$12</definedName>
    <definedName name="Cemento_Blanco">'[28]LISTADO DE MATERIALES Y EQUIPOS'!$B$11</definedName>
    <definedName name="Cf">#REF!</definedName>
    <definedName name="Cg">#REF!</definedName>
    <definedName name="CGET">#REF!</definedName>
    <definedName name="Ch">#REF!</definedName>
    <definedName name="CH_Infra_Capex">[57]Workings!$H$299:$BR$299</definedName>
    <definedName name="Change_in_Cash" hidden="1">#REF!</definedName>
    <definedName name="CHAZO_PUNTILLA_ANCLAJES">'[28]LISTADO DE MATERIALES Y EQUIPOS'!$B$105</definedName>
    <definedName name="Check_to_Cash" hidden="1">#REF!</definedName>
    <definedName name="CHINA">#REF!</definedName>
    <definedName name="Ci">#REF!</definedName>
    <definedName name="Cierrapuerta_hidraulico_ajustable_hasta_80_kilos">'[28]LISTADO DE MATERIALES Y EQUIPOS'!$B$90</definedName>
    <definedName name="cinta">[36]lisprecios!#REF!</definedName>
    <definedName name="CINTA_MALLA_ADHESIVA_X_90M">'[28]LISTADO DE MATERIALES Y EQUIPOS'!$B$107</definedName>
    <definedName name="CINTA_V_15">#REF!</definedName>
    <definedName name="CIRCUITOS">[58]Circuitos!$C$2:$C$891</definedName>
    <definedName name="CIRCUNVALAR">#REF!</definedName>
    <definedName name="Ciudad">'[59]FIRMAS y DATOS'!$F:$F</definedName>
    <definedName name="Cj">#REF!</definedName>
    <definedName name="Ck">#REF!</definedName>
    <definedName name="clase">#REF!</definedName>
    <definedName name="class2">'[40]REF - Listas'!$D$27:$D$28</definedName>
    <definedName name="class3">'[40]REF - Listas'!$F$4:$F$7</definedName>
    <definedName name="classification">'[40]REF - Listas'!$D$15:$D$24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ina">[60]Cuentas!$P$11:$P$111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[61]INPUT_TEMP!#REF!</definedName>
    <definedName name="Coal_DB">#REF!</definedName>
    <definedName name="Coal1">#REF!</definedName>
    <definedName name="Coal2">'[55]NPV Summary'!#REF!</definedName>
    <definedName name="Coal3">'[55]NPV Summary'!#REF!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[42]Sensitivities!$I$10</definedName>
    <definedName name="CoalRepl">#REF!</definedName>
    <definedName name="CoalUtil">#REF!</definedName>
    <definedName name="Cod">#REF!</definedName>
    <definedName name="codigos">[62]Banderas!$A:$A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90X2">[63]Materiales!$C$38</definedName>
    <definedName name="CODO90X4">[63]Materiales!$C$39</definedName>
    <definedName name="CODOS">#REF!</definedName>
    <definedName name="coeficienterugosidad">'[7]INFORMACIÓN REFERENCIA'!$B$90:$C$101</definedName>
    <definedName name="COHau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Tap">'[3]Coloc. e Interc. Tapones'!$E$1:$E$65536</definedName>
    <definedName name="columna">[36]lisprecios!#REF!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o_Sanitario_manantial_corona">'[28]LISTADO DE MATERIALES Y EQUIPOS'!$B$69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">[64]PRESUP!$A:$IV</definedName>
    <definedName name="compactacion">#REF!</definedName>
    <definedName name="COMPenalty">#REF!</definedName>
    <definedName name="Compilado">#REF!</definedName>
    <definedName name="COMProject_Currency">#REF!</definedName>
    <definedName name="COMProject_name">#REF!</definedName>
    <definedName name="compuerta">[36]lisprecios!#REF!</definedName>
    <definedName name="CON_3000">#REF!</definedName>
    <definedName name="CONC">'[65]Base Datos'!$B$217</definedName>
    <definedName name="Conc.2000">'[28]APUS BASIC'!$G$165</definedName>
    <definedName name="Conc.2500">'[28]APUS BASIC'!$G$122</definedName>
    <definedName name="Conc.3000">'[28]APUS BASIC'!$G$80</definedName>
    <definedName name="Conc3">[8]Sábana!#REF!</definedName>
    <definedName name="CONCRE">'[65]Base Datos'!$B$46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'[66]APU''s'!#REF!</definedName>
    <definedName name="CONCRETO123">'[18]Base Datos'!$B$29</definedName>
    <definedName name="concreto14">#REF!</definedName>
    <definedName name="CONCRETO20">#REF!</definedName>
    <definedName name="concreto25">#REF!</definedName>
    <definedName name="CONCRETO30">#REF!</definedName>
    <definedName name="concreto3000">'[66]APU''s'!#REF!</definedName>
    <definedName name="concreto35">#REF!</definedName>
    <definedName name="concretoplaca">#REF!</definedName>
    <definedName name="CONDUCCION331">'[7]INFORMACIÓN REFERENCIA'!$B$122:$E$133</definedName>
    <definedName name="CONDUCCIONES">#REF!</definedName>
    <definedName name="CONDUCCIONTABLA3.3.1">'[7]INFORMACIÓN REFERENCIA'!$B$122:$D$133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OLIDADO">#REF!</definedName>
    <definedName name="CONSORCIO">[24]UNIT081!#REF!</definedName>
    <definedName name="Consultor">[67]Datos!$B$3</definedName>
    <definedName name="consum">#REF!</definedName>
    <definedName name="consumo">[68]consumo1!$A$1:$IV$65536</definedName>
    <definedName name="CONTADO">#REF!</definedName>
    <definedName name="ContLabCostOutput">#REF!</definedName>
    <definedName name="ContPartsCostOutput">#REF!</definedName>
    <definedName name="Contrato">#REF!</definedName>
    <definedName name="COORDENADAS">#REF!</definedName>
    <definedName name="COORDENADAS1">#REF!</definedName>
    <definedName name="Coordinador">[67]Datos!$B$6</definedName>
    <definedName name="copia">#REF!</definedName>
    <definedName name="Coraza">#REF!</definedName>
    <definedName name="corte">#REF!</definedName>
    <definedName name="corterocoso">#REF!</definedName>
    <definedName name="cost_analysis">#REF!</definedName>
    <definedName name="COST_CENTRES">'[69]C - CENTROS DE COSTO Y GASTOS'!$A$5:$B$248</definedName>
    <definedName name="CostCode">'[70]cost codes'!$B$2:$F$54</definedName>
    <definedName name="COSTOPERSONALTABLA1.5.3">'[7]INFORMACIÓN REFERENCIA'!$B$542:$F$545</definedName>
    <definedName name="COSTOPERSONALTABLA1.5.4">'[7]INFORMACIÓN REFERENCIA'!$B$549:$G$560</definedName>
    <definedName name="COSTOPERSONALTABLA1.5.5">'[7]INFORMACIÓN REFERENCIA'!$B$564:$G$621</definedName>
    <definedName name="COSTOREDESALCTABLA7.4">#REF!</definedName>
    <definedName name="COSTOREDESTABLA7.3">#REF!</definedName>
    <definedName name="COSTOSCONDUCCIONACU">'[7]BD COSTOS UNIDAD CONSTRUCTIVA'!$B$34:$J$49</definedName>
    <definedName name="cota">'[71]Base de Diseño'!$A$1:$D$290</definedName>
    <definedName name="COTAS">[72]Hoja3!$A$5:$B$154</definedName>
    <definedName name="count">'[57]Inputs-SUMMARY'!$H$3:$BR$3</definedName>
    <definedName name="counter">[61]ASSUMPTIONS!$H$6:$AP$6</definedName>
    <definedName name="COUNTRY_OF_ORIGIN">#REF!</definedName>
    <definedName name="cp">#REF!</definedName>
    <definedName name="CPlanta">[60]Cuentas!$S$11:$S$56</definedName>
    <definedName name="Cq">#REF!</definedName>
    <definedName name="Cr">#REF!</definedName>
    <definedName name="CRandM">#REF!</definedName>
    <definedName name="CREDITO">#REF!</definedName>
    <definedName name="_xlnm.Criteria">[2]INSUMOS!#REF!</definedName>
    <definedName name="Criterios_IM">[2]INSUMOS!#REF!</definedName>
    <definedName name="CRP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t">#REF!</definedName>
    <definedName name="CTyre">#REF!</definedName>
    <definedName name="Cu">#REF!</definedName>
    <definedName name="CUAALB">[73]CUADRILLAS!$D$73</definedName>
    <definedName name="CUACON">[73]CUADRILLAS!$D$62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a1">[74]PERSONAL!$D$22</definedName>
    <definedName name="cuadrillaa2">[74]PERSONAL!$D$27</definedName>
    <definedName name="cuadrillaa4">[36]PERSONAL!#REF!</definedName>
    <definedName name="cuadrillac1">[74]PERSONAL!$D$45</definedName>
    <definedName name="cuadrillas">#REF!</definedName>
    <definedName name="cuadrillas2">[36]PERSONAL!#REF!</definedName>
    <definedName name="Cuadro">#REF!</definedName>
    <definedName name="CUADRO1">#REF!</definedName>
    <definedName name="CUAEXC">[73]CUADRILLAS!$D$49</definedName>
    <definedName name="CUAPLO">#REF!</definedName>
    <definedName name="CUATOP">#REF!</definedName>
    <definedName name="cube">#REF!</definedName>
    <definedName name="CUBE_UNIT">#REF!</definedName>
    <definedName name="CUBS">[75]Hoja1!$A:$IV</definedName>
    <definedName name="cUCA">#REF!</definedName>
    <definedName name="CUCON">#REF!</definedName>
    <definedName name="CUEXC">#REF!</definedName>
    <definedName name="Cumm_Us_inf">[57]Workings!$H$8:$BR$8</definedName>
    <definedName name="CUNET" hidden="1">{"via1",#N/A,TRUE,"general";"via2",#N/A,TRUE,"general";"via3",#N/A,TRUE,"general"}</definedName>
    <definedName name="cuneta">#REF!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_conduit_pvc_1_2">'[28]LISTADO DE MATERIALES Y EQUIPOS'!$B$123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2.Daily_Tonnes">#REF!</definedName>
    <definedName name="CV2.Moisture">#REF!</definedName>
    <definedName name="CVa">'[3]Cambio de Valv.'!$E$1:$E$65536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xz">#REF!</definedName>
    <definedName name="Cy">#REF!</definedName>
    <definedName name="CZN_north_perc">50</definedName>
    <definedName name="CZN_south_perc">0</definedName>
    <definedName name="D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[76]Sheet1!$F$18:$H$977</definedName>
    <definedName name="Data_Base">#REF!</definedName>
    <definedName name="Date">[77]Constants!$B$9</definedName>
    <definedName name="Datos">'[47]Base de Diseño'!$A$2:$D$35</definedName>
    <definedName name="Datos_G1">#REF!</definedName>
    <definedName name="Datos_G2">#REF!</definedName>
    <definedName name="Datos_SW_G1">#REF!</definedName>
    <definedName name="Datos_SW_G2">#REF!</definedName>
    <definedName name="datos1">'[78]Base de Diseño'!$A$1:$D$204</definedName>
    <definedName name="datos2">#REF!</definedName>
    <definedName name="datos3">#REF!</definedName>
    <definedName name="Days_in_Month">#REF!</definedName>
    <definedName name="dbfdfbi" hidden="1">{"TAB1",#N/A,TRUE,"GENERAL";"TAB2",#N/A,TRUE,"GENERAL";"TAB3",#N/A,TRUE,"GENERAL";"TAB4",#N/A,TRUE,"GENERAL";"TAB5",#N/A,TRUE,"GENERAL"}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d">#REF!</definedName>
    <definedName name="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alpb" hidden="1">#REF!</definedName>
    <definedName name="Debt_Purchase_Price_Funding">[79]CONTROL!$G$45</definedName>
    <definedName name="Debt_S5_EA_Sch">[61]INPUT_TEMP!#REF!</definedName>
    <definedName name="Debt_S6_EA_Sch">[61]INPUT_TEMP!#REF!</definedName>
    <definedName name="DEC">#REF!</definedName>
    <definedName name="decbs">#REF!</definedName>
    <definedName name="decisión">'[59]FIRMAS y DATOS'!$M$1:$M$2</definedName>
    <definedName name="Decjv">#REF!</definedName>
    <definedName name="Decjv2">#REF!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hidden="1">{"via1",#N/A,TRUE,"general";"via2",#N/A,TRUE,"general";"via3",#N/A,TRUE,"general"}</definedName>
    <definedName name="DEMANDA">#REF!</definedName>
    <definedName name="demolicion">#REF!</definedName>
    <definedName name="demolicioncuneta">#REF!</definedName>
    <definedName name="DENS">#REF!</definedName>
    <definedName name="densi">#REF!</definedName>
    <definedName name="Dep_IAS_tot">[57]Tax!#REF!</definedName>
    <definedName name="Department">'[80]REF - Listas'!$D$4:$D$12</definedName>
    <definedName name="Depreciation">#REF!</definedName>
    <definedName name="DepreciationPB" hidden="1">#REF!</definedName>
    <definedName name="DES">#REF!</definedName>
    <definedName name="DESC1">[81]ITEMS!$B$2</definedName>
    <definedName name="DESC521">[82]ITEMS!$B$522</definedName>
    <definedName name="Descrip_cuadrillas">[83]Cuadrillas!$A$15:$A$75</definedName>
    <definedName name="Descrip_equipos">[83]Equ!$A$15:$A$100</definedName>
    <definedName name="Descripcion">#REF!</definedName>
    <definedName name="Descripción">[83]Mat!$A$9:$A$1038</definedName>
    <definedName name="description">#REF!</definedName>
    <definedName name="design">'[84]Design (3)'!$A$12:$CM$71</definedName>
    <definedName name="design2">[84]Design!$A$24:$CM$66</definedName>
    <definedName name="Designer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[68]deuda!$A$1:$IV$65536</definedName>
    <definedName name="deuda2">[85]deuda!$A$1:$IV$65536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GHS">#REF!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24hr">#REF!</definedName>
    <definedName name="DIAME">#REF!</definedName>
    <definedName name="diametros">#REF!</definedName>
    <definedName name="DiametrosCodos">'[86]L codos'!$B$2:$V$2</definedName>
    <definedName name="DIANA">'[87]DATOS EPANET'!$A$5:$B$189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00">[16]Dólar!#REF!</definedName>
    <definedName name="diferencial">[36]lisprecios!#REF!</definedName>
    <definedName name="DIOGE">'[22]Base Datos'!$B:$F</definedName>
    <definedName name="DIRECCIÓN">'[59]FIRMAS y DATOS'!$E:$E</definedName>
    <definedName name="DIRECTO1">[88]APU!$U$132</definedName>
    <definedName name="DIRECTO10">[88]APU!$U$681</definedName>
    <definedName name="DIRECTO100">[88]APU!$U$6171</definedName>
    <definedName name="DIRECTO101">[88]APU!$U$6232</definedName>
    <definedName name="DIRECTO102">[88]APU!$U$6293</definedName>
    <definedName name="DIRECTO103">[88]APU!$U$6354</definedName>
    <definedName name="DIRECTO104">[88]APU!$U$6415</definedName>
    <definedName name="DIRECTO105">[88]APU!$U$6476</definedName>
    <definedName name="DIRECTO11">[88]APU!$U$742</definedName>
    <definedName name="DIRECTO12">[88]APU!$U$803</definedName>
    <definedName name="DIRECTO124">[88]APU!$U$7635</definedName>
    <definedName name="DIRECTO125">[88]APU!$U$7696</definedName>
    <definedName name="DIRECTO126">[88]APU!$U$7757</definedName>
    <definedName name="DIRECTO127">[88]APU!$U$7818</definedName>
    <definedName name="DIRECTO128">[88]APU!$U$7879</definedName>
    <definedName name="DIRECTO129">[88]APU!$U$7940</definedName>
    <definedName name="DIRECTO13">[88]APU!$U$864</definedName>
    <definedName name="DIRECTO130">[88]APU!$U$8001</definedName>
    <definedName name="DIRECTO131">[88]APU!$U$8062</definedName>
    <definedName name="DIRECTO132">[88]APU!$U$8123</definedName>
    <definedName name="DIRECTO133">[88]APU!$U$8184</definedName>
    <definedName name="DIRECTO134">[88]APU!$U$8245</definedName>
    <definedName name="DIRECTO14">[88]APU!$U$925</definedName>
    <definedName name="DIRECTO15">[88]APU!$U$986</definedName>
    <definedName name="DIRECTO16">[88]APU!$U$1047</definedName>
    <definedName name="DIRECTO17">[88]APU!$U$1108</definedName>
    <definedName name="DIRECTO18">[88]APU!$U$1169</definedName>
    <definedName name="DIRECTO2">[88]APU!$U$193</definedName>
    <definedName name="DIRECTO2.10">[88]APU!$U$14889</definedName>
    <definedName name="DIRECTO2.11">[88]APU!$U$14950</definedName>
    <definedName name="DIRECTO2.12">[88]APU!$U$15011</definedName>
    <definedName name="DIRECTO2.9">[88]APU!$U$11839</definedName>
    <definedName name="DIRECTO21">[88]APU!$U$1352</definedName>
    <definedName name="DIRECTO22">[88]APU!$U$1413</definedName>
    <definedName name="DIRECTO23">[88]APU!$U$1474</definedName>
    <definedName name="DIRECTO24">[88]APU!$U$1535</definedName>
    <definedName name="DIRECTO25">[88]APU!$U$1596</definedName>
    <definedName name="DIRECTO26">[88]APU!$U$1657</definedName>
    <definedName name="DIRECTO27">[88]APU!$U$1718</definedName>
    <definedName name="DIRECTO28">[88]APU!$U$1779</definedName>
    <definedName name="DIRECTO29">[88]APU!$U$1840</definedName>
    <definedName name="DIRECTO3">[88]APU!$U$254</definedName>
    <definedName name="DIRECTO3.15">[88]APU!$U$8667</definedName>
    <definedName name="DIRECTO3.16">[88]APU!$U$8728</definedName>
    <definedName name="DIRECTO3.17">[88]APU!$U$8789</definedName>
    <definedName name="DIRECTO3.18">[88]APU!$U$8850</definedName>
    <definedName name="DIRECTO3.19">[88]APU!$U$8911</definedName>
    <definedName name="DIRECTO3.20">[88]APU!$U$8972</definedName>
    <definedName name="DIRECTO3.21">[88]APU!$U$11961</definedName>
    <definedName name="DIRECTO3.22">[88]APU!$U$14523</definedName>
    <definedName name="DIRECTO3.23">[88]APU!$U$15133</definedName>
    <definedName name="DIRECTO3.24">[88]APU!$U$16292</definedName>
    <definedName name="DIRECTO3.25">[88]APU!$U$16353</definedName>
    <definedName name="DIRECTO3.26">[88]APU!$U$16414</definedName>
    <definedName name="DIRECTO3.27">[88]APU!$U$16475</definedName>
    <definedName name="DIRECTO3.28">[88]APU!$U$16536</definedName>
    <definedName name="DIRECTO30">[88]APU!$U$1901</definedName>
    <definedName name="DIRECTO31">[88]APU!$U$1962</definedName>
    <definedName name="DIRECTO32">[88]APU!$U$2023</definedName>
    <definedName name="DIRECTO33">[88]APU!$U$2084</definedName>
    <definedName name="DIRECTO34">[88]APU!$U$2145</definedName>
    <definedName name="DIRECTO35">[88]APU!$U$2206</definedName>
    <definedName name="DIRECTO36">[88]APU!$U$2267</definedName>
    <definedName name="DIRECTO37">[88]APU!$U$2328</definedName>
    <definedName name="DIRECTO38">[88]APU!$U$2389</definedName>
    <definedName name="DIRECTO39">[88]APU!$U$2450</definedName>
    <definedName name="DIRECTO4">[88]APU!$U$315</definedName>
    <definedName name="DIRECTO4.20">[88]APU!$U$9216</definedName>
    <definedName name="DIRECTO4.21">[88]APU!$U$9277</definedName>
    <definedName name="DIRECTO4.22">[88]APU!$U$9338</definedName>
    <definedName name="DIRECTO4.23">[88]APU!$U$9399</definedName>
    <definedName name="DIRECTO4.24">[88]APU!$U$9460</definedName>
    <definedName name="DIRECTO4.25">[88]APU!$U$9521</definedName>
    <definedName name="DIRECTO4.26">[88]APU!$U$9582</definedName>
    <definedName name="DIRECTO4.27">[88]APU!$U$9643</definedName>
    <definedName name="DIRECTO4.28">[88]APU!$U$9704</definedName>
    <definedName name="DIRECTO4.29">[88]APU!$U$9765</definedName>
    <definedName name="DIRECTO4.30">[88]APU!$U$9826</definedName>
    <definedName name="DIRECTO4.31">[88]APU!$U$9887</definedName>
    <definedName name="DIRECTO4.32">[88]APU!$U$9948</definedName>
    <definedName name="DIRECTO4.33">[88]APU!$U$10009</definedName>
    <definedName name="DIRECTO4.34">[88]APU!$U$10070</definedName>
    <definedName name="DIRECTO4.35">[88]APU!$U$11595</definedName>
    <definedName name="DIRECTO4.36">[88]APU!$U$11656</definedName>
    <definedName name="DIRECTO4.37">[88]APU!$U$15987</definedName>
    <definedName name="DIRECTO4.38">[88]APU!$U$15194</definedName>
    <definedName name="DIRECTO4.39">[88]APU!$U$14279</definedName>
    <definedName name="DIRECTO4.40">[88]APU!$U$14340</definedName>
    <definedName name="DIRECTO4.41">[88]APU!$U$14401</definedName>
    <definedName name="DIRECTO4.42">[88]APU!$U$14462</definedName>
    <definedName name="DIRECTO4.43">[88]APU!$U$14584</definedName>
    <definedName name="DIRECTO4.44">[88]APU!$U$16048</definedName>
    <definedName name="DIRECTO4.45">[88]APU!$U$16109</definedName>
    <definedName name="DIRECTO4.46">[88]APU!$U$14706</definedName>
    <definedName name="DIRECTO4.47">[88]APU!$U$15926</definedName>
    <definedName name="DIRECTO4.48">[88]APU!$U$16170</definedName>
    <definedName name="DIRECTO4.49">[88]APU!$U$16231</definedName>
    <definedName name="DIRECTO4.50">[88]APU!$U$16902</definedName>
    <definedName name="DIRECTO4.51">[88]APU!$U$17634</definedName>
    <definedName name="DIRECTO4.52">[88]APU!$U$17695</definedName>
    <definedName name="DIRECTO40">[88]APU!$U$2511</definedName>
    <definedName name="DIRECTO41">[88]APU!$U$2572</definedName>
    <definedName name="DIRECTO42">[88]APU!$U$2633</definedName>
    <definedName name="DIRECTO43">[88]APU!$U$2694</definedName>
    <definedName name="DIRECTO44">[88]APU!$U$2755</definedName>
    <definedName name="DIRECTO45">[88]APU!$U$2816</definedName>
    <definedName name="DIRECTO46">[88]APU!$U$2877</definedName>
    <definedName name="DIRECTO47">[88]APU!$U$2938</definedName>
    <definedName name="DIRECTO48">[88]APU!$U$2999</definedName>
    <definedName name="DIRECTO49">[88]APU!$U$3060</definedName>
    <definedName name="DIRECTO5">[88]APU!$U$376</definedName>
    <definedName name="DIRECTO5.100">[88]APU!$U$12449</definedName>
    <definedName name="DIRECTO5.101">[88]APU!$U$12510</definedName>
    <definedName name="DIRECTO5.104">[88]APU!$U$12571</definedName>
    <definedName name="DIRECTO5.105">[88]APU!$U$12632</definedName>
    <definedName name="DIRECTO5.106">[88]APU!$U$12693</definedName>
    <definedName name="DIRECTO5.107">[88]APU!$U$12754</definedName>
    <definedName name="DIRECTO5.108">[88]APU!$U$12815</definedName>
    <definedName name="DIRECTO5.109">[88]APU!$U$12876</definedName>
    <definedName name="DIRECTO5.111">[88]APU!$U$12937</definedName>
    <definedName name="DIRECTO5.112">[88]APU!$U$12998</definedName>
    <definedName name="DIRECTO5.113">[88]APU!$U$14767</definedName>
    <definedName name="DIRECTO5.114">[88]APU!$U$14828</definedName>
    <definedName name="DIRECTO5.115">[88]APU!$U$15072</definedName>
    <definedName name="DIRECTO5.53">[88]APU!$U$10131</definedName>
    <definedName name="DIRECTO5.54">[88]APU!$U$10192</definedName>
    <definedName name="DIRECTO5.55">[88]APU!$U$10253</definedName>
    <definedName name="DIRECTO5.56">[88]APU!$U$10314</definedName>
    <definedName name="DIRECTO5.57">[88]APU!$U$10375</definedName>
    <definedName name="DIRECTO5.58">[88]APU!$U$10436</definedName>
    <definedName name="DIRECTO5.59">[88]APU!$U$10497</definedName>
    <definedName name="DIRECTO5.60">[88]APU!$U$10558</definedName>
    <definedName name="DIRECTO5.61">[88]APU!$U$10619</definedName>
    <definedName name="DIRECTO5.62">[88]APU!$U$10680</definedName>
    <definedName name="DIRECTO5.63">[88]APU!$U$10741</definedName>
    <definedName name="DIRECTO5.64">[88]APU!$U$10802</definedName>
    <definedName name="DIRECTO5.65">[88]APU!$U$10863</definedName>
    <definedName name="DIRECTO5.66">[88]APU!$U$10924</definedName>
    <definedName name="DIRECTO5.67">[88]APU!$U$10985</definedName>
    <definedName name="DIRECTO5.68">[88]APU!$U$11046</definedName>
    <definedName name="DIRECTO5.69">[88]APU!$U$11107</definedName>
    <definedName name="DIRECTO5.70">[88]APU!$U$11168</definedName>
    <definedName name="DIRECTO5.71">[88]APU!$U$11229</definedName>
    <definedName name="DIRECTO5.72">[88]APU!$U$12022</definedName>
    <definedName name="DIRECTO5.73">[88]APU!$U$12083</definedName>
    <definedName name="DIRECTO5.74">[88]APU!$U$12144</definedName>
    <definedName name="DIRECTO5.77">[88]APU!$U$12205</definedName>
    <definedName name="DIRECTO5.78">[88]APU!$U$12327</definedName>
    <definedName name="DIRECTO5.79">[88]APU!$U$12388</definedName>
    <definedName name="DIRECTO5.80">[88]APU!$U$12266</definedName>
    <definedName name="DIRECTO5.82">[88]APU!$U$14035</definedName>
    <definedName name="DIRECTO5.83">[88]APU!$U$14096</definedName>
    <definedName name="DIRECTO5.84">[88]APU!$U$13364</definedName>
    <definedName name="DIRECTO5.85">[88]APU!$U$13425</definedName>
    <definedName name="DIRECTO5.86">[88]APU!$U$13486</definedName>
    <definedName name="DIRECTO5.87">[88]APU!$U$13547</definedName>
    <definedName name="DIRECTO5.88">[88]APU!$U$13608</definedName>
    <definedName name="DIRECTO5.89">[88]APU!$U$13669</definedName>
    <definedName name="DIRECTO5.90">[88]APU!$U$13730</definedName>
    <definedName name="DIRECTO5.91">[88]APU!$U$13791</definedName>
    <definedName name="DIRECTO5.92">[88]APU!$U$13852</definedName>
    <definedName name="DIRECTO5.93">[88]APU!$U$13913</definedName>
    <definedName name="DIRECTO5.94">[88]APU!$U$13974</definedName>
    <definedName name="DIRECTO5.95">[88]APU!$U$13059</definedName>
    <definedName name="DIRECTO5.96">[88]APU!$U$13120</definedName>
    <definedName name="DIRECTO5.97">[88]APU!$U$13181</definedName>
    <definedName name="DIRECTO5.98">[88]APU!$U$13242</definedName>
    <definedName name="DIRECTO5.99">[88]APU!$U$13303</definedName>
    <definedName name="DIRECTO50">[88]APU!$U$3121</definedName>
    <definedName name="DIRECTO51">[88]APU!$U$3182</definedName>
    <definedName name="DIRECTO52">[88]APU!$U$3243</definedName>
    <definedName name="DIRECTO53">[88]APU!$U$3304</definedName>
    <definedName name="DIRECTO54">[88]APU!$U$3365</definedName>
    <definedName name="DIRECTO55">[88]APU!$U$3426</definedName>
    <definedName name="DIRECTO56">[88]APU!$U$3487</definedName>
    <definedName name="DIRECTO57">[88]APU!$U$3548</definedName>
    <definedName name="DIRECTO58">[88]APU!$U$3609</definedName>
    <definedName name="DIRECTO59">[88]APU!$U$3670</definedName>
    <definedName name="DIRECTO6">[88]APU!$U$437</definedName>
    <definedName name="DIRECTO60">[88]APU!$U$3731</definedName>
    <definedName name="DIRECTO61">[88]APU!$U$3792</definedName>
    <definedName name="DIRECTO62">[88]APU!$U$3853</definedName>
    <definedName name="DIRECTO63">[88]APU!$U$3914</definedName>
    <definedName name="DIRECTO64">[88]APU!$U$3975</definedName>
    <definedName name="DIRECTO65">[88]APU!$U$4036</definedName>
    <definedName name="DIRECTO66">[88]APU!$U$4097</definedName>
    <definedName name="DIRECTO67">[88]APU!$U$4158</definedName>
    <definedName name="DIRECTO68">[88]APU!$U$4219</definedName>
    <definedName name="DIRECTO69">[88]APU!$U$4280</definedName>
    <definedName name="DIRECTO7">[88]APU!$U$498</definedName>
    <definedName name="DIRECTO7.12">[88]APU!$U$8305</definedName>
    <definedName name="DIRECTO7.13">[88]APU!$U$8366</definedName>
    <definedName name="DIRECTO7.14">[88]APU!$U$8427</definedName>
    <definedName name="DIRECTO7.15">[88]APU!$U$8488</definedName>
    <definedName name="DIRECTO7.16">[88]APU!$U$8606</definedName>
    <definedName name="DIRECTO7.17">[88]APU!$U$11290</definedName>
    <definedName name="DIRECTO7.18">[88]APU!$U$11351</definedName>
    <definedName name="DIRECTO7.19">[88]APU!$U$11412</definedName>
    <definedName name="DIRECTO7.20">[88]APU!$U$11473</definedName>
    <definedName name="DIRECTO7.21">[88]APU!$U$11534</definedName>
    <definedName name="DIRECTO7.22">[88]APU!$U$11717</definedName>
    <definedName name="DIRECTO7.23">[88]APU!$U$11778</definedName>
    <definedName name="DIRECTO7.24">[88]APU!$U$14645</definedName>
    <definedName name="DIRECTO7.25">[88]APU!$U$15255</definedName>
    <definedName name="DIRECTO7.26">[88]APU!$U$15316</definedName>
    <definedName name="DIRECTO7.27">[88]APU!$U$15377</definedName>
    <definedName name="DIRECTO7.28">[88]APU!$U$15438</definedName>
    <definedName name="DIRECTO7.29">[88]APU!$U$15499</definedName>
    <definedName name="DIRECTO7.30">[88]APU!$U$15560</definedName>
    <definedName name="DIRECTO7.31">[88]APU!$U$15621</definedName>
    <definedName name="DIRECTO7.32">[88]APU!$U$15682</definedName>
    <definedName name="DIRECTO7.33">[88]APU!$U$15743</definedName>
    <definedName name="DIRECTO7.34">[88]APU!$U$15804</definedName>
    <definedName name="DIRECTO7.35">[88]APU!$U$15865</definedName>
    <definedName name="DIRECTO7.36">[88]APU!$U$17085</definedName>
    <definedName name="DIRECTO7.37">[88]APU!$U$17268</definedName>
    <definedName name="DIRECTO7.38">[88]APU!$U$17207</definedName>
    <definedName name="DIRECTO7.39">[88]APU!$U$17390</definedName>
    <definedName name="DIRECTO7.40">[88]APU!$U$17451</definedName>
    <definedName name="DIRECTO7.41">[88]APU!$U$17512</definedName>
    <definedName name="DIRECTO7.42">[88]APU!$U$17146</definedName>
    <definedName name="DIRECTO7.43">[88]APU!$U$17573</definedName>
    <definedName name="DIRECTO7.44">[88]APU!$U$17329</definedName>
    <definedName name="DIRECTO70">[88]APU!$U$4341</definedName>
    <definedName name="DIRECTO71">[88]APU!$U$4402</definedName>
    <definedName name="DIRECTO72">[88]APU!$U$4463</definedName>
    <definedName name="DIRECTO73">[88]APU!$U$4524</definedName>
    <definedName name="DIRECTO74">[88]APU!$U$4585</definedName>
    <definedName name="DIRECTO75">[88]APU!$U$4646</definedName>
    <definedName name="DIRECTO76">[88]APU!$U$4707</definedName>
    <definedName name="DIRECTO77">[88]APU!$U$4768</definedName>
    <definedName name="DIRECTO78">[88]APU!$U$4829</definedName>
    <definedName name="DIRECTO79">[88]APU!$U$4890</definedName>
    <definedName name="DIRECTO8">[88]APU!$U$559</definedName>
    <definedName name="DIRECTO80">[88]APU!$U$4951</definedName>
    <definedName name="DIRECTO81">[88]APU!$U$5012</definedName>
    <definedName name="DIRECTO82">[88]APU!$U$5073</definedName>
    <definedName name="DIRECTO83">[88]APU!$U$5134</definedName>
    <definedName name="DIRECTO84">[88]APU!$U$5195</definedName>
    <definedName name="DIRECTO85">[88]APU!$U$5256</definedName>
    <definedName name="DIRECTO86">[88]APU!$U$5317</definedName>
    <definedName name="DIRECTO87">[88]APU!$U$5378</definedName>
    <definedName name="DIRECTO88">[88]APU!$U$5439</definedName>
    <definedName name="DIRECTO89">[88]APU!$U$5500</definedName>
    <definedName name="DIRECTO9">[88]APU!$U$620</definedName>
    <definedName name="DIRECTO9.1">[88]APU!$U$16597</definedName>
    <definedName name="DIRECTO9.2">[88]APU!$U$16658</definedName>
    <definedName name="DIRECTO9.3">[88]APU!$U$16719</definedName>
    <definedName name="DIRECTO9.4">[88]APU!$U$16780</definedName>
    <definedName name="DIRECTO9.5">[88]APU!$U$16841</definedName>
    <definedName name="DIRECTO90">[88]APU!$U$5561</definedName>
    <definedName name="DIRECTO91">[88]APU!$U$5622</definedName>
    <definedName name="DIRECTO92">[88]APU!$U$5683</definedName>
    <definedName name="DIRECTO93">[88]APU!$U$5744</definedName>
    <definedName name="DIRECTO94">[88]APU!$U$5805</definedName>
    <definedName name="DIRECTO95">[88]APU!$U$5866</definedName>
    <definedName name="DIRECTO96">[88]APU!$U$5927</definedName>
    <definedName name="DIRECTO97">[88]APU!$U$5988</definedName>
    <definedName name="DIRECTO98">[88]APU!$U$6049</definedName>
    <definedName name="DIRECTO99">[88]APU!$U$6110</definedName>
    <definedName name="Discount_Lumpsum">#REF!</definedName>
    <definedName name="discount_percent">#REF!</definedName>
    <definedName name="discount2">[89]Cover!#REF!</definedName>
    <definedName name="discount3">[89]Cover!#REF!</definedName>
    <definedName name="discount4">[89]Cover!#REF!</definedName>
    <definedName name="DiscRateHigh">#REF!</definedName>
    <definedName name="DiscRateMed">#REF!</definedName>
    <definedName name="DISPONIBILIDAD">#REF!</definedName>
    <definedName name="DistanciasPRS7801">[90]Hoja1!$K$3:$L$55</definedName>
    <definedName name="DistanciasPRS9003">[90]Hoja1!$A$3:$B$52</definedName>
    <definedName name="DistanciasPRS9004">[90]Hoja1!$F$3:$G$33</definedName>
    <definedName name="div_pay">[61]ASSUMPTIONS!#REF!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cumentstatus1">'[40]REF - Listas'!$B$4:$B$11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RAWING_LEAD_TIME">#REF!</definedName>
    <definedName name="drf">#REF!</definedName>
    <definedName name="DRTOS1">'[91]Cost Codes'!$B$4:$G$331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e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hidden="1">{"via1",#N/A,TRUE,"general";"via2",#N/A,TRUE,"general";"via3",#N/A,TRUE,"general"}</definedName>
    <definedName name="DTS">#REF!</definedName>
    <definedName name="DUCTO">[92]CONDUIT!#REF!</definedName>
    <definedName name="dxd">[23]CALCULO!$E$75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17083.">#REF!</definedName>
    <definedName name="e3e33" hidden="1">{"via1",#N/A,TRUE,"general";"via2",#N/A,TRUE,"general";"via3",#N/A,TRUE,"general"}</definedName>
    <definedName name="ED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l">[36]lisprecios!#REF!</definedName>
    <definedName name="EDWIN">#REF!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">#REF!</definedName>
    <definedName name="eeeeeeeeee">#REF!</definedName>
    <definedName name="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R">#REF!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l">#REF!</definedName>
    <definedName name="Elec1">[8]Sábana!#REF!</definedName>
    <definedName name="Elec2">[8]Sábana!#REF!</definedName>
    <definedName name="Elec3">[8]Sábana!#REF!</definedName>
    <definedName name="ElectConsPrice">[42]Parameters!$R$15</definedName>
    <definedName name="ElectDemandPrice">#REF!</definedName>
    <definedName name="EMPAQUE">#REF!</definedName>
    <definedName name="Enchape_euro_o_corona">'[28]LISTADO DE MATERIALES Y EQUIPOS'!$B$65</definedName>
    <definedName name="Ene">[93]ENE!$A$12:$H$34</definedName>
    <definedName name="Ene_C">[93]ENE!$A$35:$H$52</definedName>
    <definedName name="ene00">[16]Dólar!#REF!</definedName>
    <definedName name="EneFeb">'[94]Ene-Feb'!$A$12:$H$34</definedName>
    <definedName name="ENERGIATABLA1.2.4">'[7]CALCULO COSTOS DE OPERACIÓN'!$B$127:$AF$163</definedName>
    <definedName name="Engine">#N/A</definedName>
    <definedName name="EQUI">[95]EQUIPO!$B$2:$B$36</definedName>
    <definedName name="EQUI3">[96]Equipo!$A:$IV</definedName>
    <definedName name="EquipData">'[42]Equip Data'!$B$14:$AQ$75</definedName>
    <definedName name="EquipInput">#REF!</definedName>
    <definedName name="EquipLifeRank">#REF!</definedName>
    <definedName name="EQUIPO">#REF!</definedName>
    <definedName name="EQUIPO_1">[95]EQUIPO!$B$2:$D$36</definedName>
    <definedName name="Equipo_de_soldadura">'[28]LISTADO DE MATERIALES Y EQUIPOS'!$B$31</definedName>
    <definedName name="equipo_mayor">#REF!</definedName>
    <definedName name="equipomayor2">[97]desglose!#REF!</definedName>
    <definedName name="EquipOpCostOutput">#REF!</definedName>
    <definedName name="EquipOpFleet">#REF!</definedName>
    <definedName name="Equipos">[83]Equ!$A$11:$G$100</definedName>
    <definedName name="equiprecord">[76]Sheet1!$A$18:$A$1072</definedName>
    <definedName name="EquipReplOutput">#REF!</definedName>
    <definedName name="EquipRow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>#REF!</definedName>
    <definedName name="erra">#REF!</definedName>
    <definedName name="ERROR">#REF!</definedName>
    <definedName name="ERROR1">#REF!</definedName>
    <definedName name="ERROR2">#REF!</definedName>
    <definedName name="ERROR3">[98]TARIF2002!#REF!</definedName>
    <definedName name="ERROR5">[98]TARIF2002!#REF!</definedName>
    <definedName name="errr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ones">[36]lisprecios!#REF!</definedName>
    <definedName name="ESE">#REF!</definedName>
    <definedName name="ESMALTE">#REF!</definedName>
    <definedName name="ESP220.1">#REF!</definedName>
    <definedName name="ESP320.1">'[99]320.1'!$H$52</definedName>
    <definedName name="ESP330.1">#REF!</definedName>
    <definedName name="ESP330.2">'[99]330.2'!$H$52</definedName>
    <definedName name="ESP640.1.2">#REF!</definedName>
    <definedName name="ESP673.1">#REF!</definedName>
    <definedName name="ESP673.2">#REF!</definedName>
    <definedName name="ESP700.1">'[99]700.1'!$H$52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CION">[100]TABLAS!$B$63:$B$78</definedName>
    <definedName name="ESTERIL">'[51]BASE DE DATOS ORIG'!#REF!</definedName>
    <definedName name="ESTRUCT06">'[101]Análisis Unit'!#REF!</definedName>
    <definedName name="ESTRUCT07">'[101]Análisis Unit'!#REF!</definedName>
    <definedName name="ESTRUCT08">'[101]Análisis Unit'!#REF!</definedName>
    <definedName name="ESTRUCT09">'[101]Análisis Unit'!#REF!</definedName>
    <definedName name="ESTRUCT10">'[101]Análisis Unit'!#REF!</definedName>
    <definedName name="ESTRUCT11">'[101]Análisis Unit'!#REF!</definedName>
    <definedName name="ESTRUCT12">'[101]Análisis Unit'!#REF!</definedName>
    <definedName name="ESTRUCT13">'[101]Análisis Unit'!#REF!</definedName>
    <definedName name="ESTRUCT14">'[101]Análisis Unit'!#REF!</definedName>
    <definedName name="ESTRUCT15">'[101]Análisis Unit'!#REF!</definedName>
    <definedName name="ESTRUCT16">'[101]Análisis Unit'!#REF!</definedName>
    <definedName name="ESTRUCT17">'[101]Análisis Unit'!#REF!</definedName>
    <definedName name="ESTRUCT18">'[101]Análisis Unit'!#REF!</definedName>
    <definedName name="ESTRUCT19">'[101]Análisis Unit'!#REF!</definedName>
    <definedName name="ESTRUCT20">'[101]Análisis Unit'!#REF!</definedName>
    <definedName name="ESTRUCT21">'[101]Análisis Unit'!#REF!</definedName>
    <definedName name="ESTRUCT22">'[101]Análisis Unit'!#REF!</definedName>
    <definedName name="ESTRUCT24">'[101]Análisis Unit'!#REF!</definedName>
    <definedName name="ESTRUCT25">'[101]Análisis Unit'!#REF!</definedName>
    <definedName name="ESTRUCT28">'[101]Análisis Unit'!#REF!</definedName>
    <definedName name="ESTRUCT29">'[101]Análisis Unit'!#REF!</definedName>
    <definedName name="ESTRUCT31">'[101]Análisis Unit'!#REF!</definedName>
    <definedName name="ESTRUCT33">'[101]Análisis Unit'!#REF!</definedName>
    <definedName name="ESTRUCT34">'[101]Análisis Unit'!#REF!</definedName>
    <definedName name="ESTRUCT43">'[101]Análisis Unit'!#REF!</definedName>
    <definedName name="Estuco_gl">'[28]LISTADO DE MATERIALES Y EQUIPOS'!$B$64</definedName>
    <definedName name="Eternit__8">'[28]LISTADO DE MATERIALES Y EQUIPOS'!$B$56</definedName>
    <definedName name="ETERNIT6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>#REF!</definedName>
    <definedName name="EXC">NA()</definedName>
    <definedName name="EXC_12">NA()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'[102]COSTOS OFICINA'!#REF!</definedName>
    <definedName name="Excel_BuiltIn_Print_Titles_4">'[102]COSTOS CAMPAMENTO'!#REF!</definedName>
    <definedName name="Exchange_Rate">#REF!</definedName>
    <definedName name="exchangerate">[103]Parameters!#REF!</definedName>
    <definedName name="EXCROC">'[104]Análisis de precios'!$H$52</definedName>
    <definedName name="Executivepb" hidden="1">#REF!</definedName>
    <definedName name="ExistAge">#REF!</definedName>
    <definedName name="ExistFleet">#REF!</definedName>
    <definedName name="expl1">[16]Gastos!#REF!</definedName>
    <definedName name="ExRateAus">[105]ProjectParameters!$G$18</definedName>
    <definedName name="ExRateCountry">[105]ProjectParameters!$B$18:$B$22</definedName>
    <definedName name="ExRates">[105]ProjectParameters!$G$18:$G$22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C" hidden="1">#REF!</definedName>
    <definedName name="FACTOR">#REF!</definedName>
    <definedName name="Factpb" hidden="1">#REF!</definedName>
    <definedName name="Factpb2" hidden="1">#REF!</definedName>
    <definedName name="Fax">'[59]FIRMAS y DATOS'!$D:$D</definedName>
    <definedName name="fb">#REF!</definedName>
    <definedName name="fcv">#REF!</definedName>
    <definedName name="fd">'[56]A. P. U.'!#REF!</definedName>
    <definedName name="fda">#REF!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b">[93]FEB!$A$12:$H$33</definedName>
    <definedName name="Feb_C">[93]FEB!$A$35:$H$51</definedName>
    <definedName name="feb00">[16]Dólar!#REF!</definedName>
    <definedName name="fec">#REF!</definedName>
    <definedName name="FECHA">#REF!</definedName>
    <definedName name="Fechas">#REF!</definedName>
    <definedName name="fei">#REF!</definedName>
    <definedName name="ferfer" hidden="1">{"via1",#N/A,TRUE,"general";"via2",#N/A,TRUE,"general";"via3",#N/A,TRUE,"general"}</definedName>
    <definedName name="Festivos">'[106]días habiles 2015'!$D$2:$D$21</definedName>
    <definedName name="Fexx">[11]Cálculo!$B$39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TRANTES">'[107]Base de Diseño'!#REF!</definedName>
    <definedName name="Fin_de_semana">'[106]días habiles 2015'!$M$1:$M$2</definedName>
    <definedName name="Financialpb" hidden="1">#REF!</definedName>
    <definedName name="Financialpb2" hidden="1">#REF!</definedName>
    <definedName name="firma">'[59]FIRMAS y DATOS'!$A:$A</definedName>
    <definedName name="FixEquip_hrs">'[108]Fixed Plant'!$F$109:$AA$168</definedName>
    <definedName name="fk">#REF!</definedName>
    <definedName name="Fleet">#REF!</definedName>
    <definedName name="FleetC">#REF!</definedName>
    <definedName name="fleetRecNo">[109]Fleet!$B$12:$B$80</definedName>
    <definedName name="FleetS">#REF!</definedName>
    <definedName name="FleetW">#REF!</definedName>
    <definedName name="flq">#REF!</definedName>
    <definedName name="FOB_POINT">#REF!</definedName>
    <definedName name="FOR">#REF!</definedName>
    <definedName name="forapproval">'[110]LISTS-FOR INTERNAL USE ONLY'!$B$16:$B$25</definedName>
    <definedName name="form_calcmod">'[111]CALC-MOD'!$C$4:$C$11,'[111]CALC-MOD'!$G$4:$G$11,'[111]CALC-MOD'!$C$16:$C$23,'[111]CALC-MOD'!$G$16:$G$23,'[111]CALC-MOD'!$C$29:$C$36,'[111]CALC-MOD'!$B$43:$B$47</definedName>
    <definedName name="form_cons">[112]CONS!$F$14:$F$81,[112]CONS!$G$13:$G$81,[112]CONS!$G$87:$G$90,[112]CONS!$K$13:$K$22,[112]CONS!$M$13:$M$21</definedName>
    <definedName name="form_desglose">#REF!,#REF!</definedName>
    <definedName name="form_equi">[112]EQUI!$D$15:$E$45,[112]EQUI!$E$46,[112]EQUI!$D$52:$E$86,[112]EQUI!$E$87,[112]EQUI!$D$94:$E$109,[112]EQUI!$E$110,[112]EQUI!$D$116:$E$122,[112]EQUI!$E$123,[112]EQUI!$D$131:$E$136,[112]EQUI!$E$137,[112]EQUI!$E$140,[112]EQUI!$D$146:$E$159,[112]EQUI!$E$161,[112]EQUI!$I$2:$I$14,[112]EQUI!$K$2:$K$13</definedName>
    <definedName name="form_indir">[111]INDIR!$C$17:$M$22,[111]INDIR!$O$17:$P$22,[111]INDIR!$R$17:$R$23,[111]INDIR!$C$25:$M$26,[111]INDIR!$O$25:$P$26,[111]INDIR!$R$25:$R$27,[111]INDIR!$C$32:$M$33,[111]INDIR!$O$32:$P$33,[111]INDIR!$R$32:$R$34,[111]INDIR!$R$37,[111]INDIR!$P$43:$P$49,[111]INDIR!$R$43:$R$50,[111]INDIR!$P$54:$P$59,[111]INDIR!$R$54:$R$60,[111]INDIR!$P$65:$P$67,[111]INDIR!$R$65:$R$68,[111]INDIR!$R$71</definedName>
    <definedName name="form_otrosmod">'[112]OTROS MO'!$C$15:$D$19,'[112]OTROS MO'!$F$15:$G$19,'[112]OTROS MO'!$H$15:$H$20,'[112]OTROS MO'!$F$25:$F$26,'[112]OTROS MO'!$H$25:$H$27,'[112]OTROS MO'!$F$33:$F$34,'[112]OTROS MO'!$H$33:$H$35,'[112]OTROS MO'!$H$38</definedName>
    <definedName name="form_resumen">#REF!,#REF!,#REF!,#REF!,#REF!,#REF!,#REF!,#REF!,#REF!,#REF!,#REF!</definedName>
    <definedName name="form_subcon">#REF!,#REF!</definedName>
    <definedName name="form_superv">[111]SUPERV!$C$17:$L$23,[111]SUPERV!$N$17:$O$23,[111]SUPERV!$Q$17:$Q$24</definedName>
    <definedName name="formadepago">#REF!</definedName>
    <definedName name="Formaleta">'[28]LISTADO DE MATERIALES Y EQUIPOS'!$B$45</definedName>
    <definedName name="FORMALETAM2">#REF!</definedName>
    <definedName name="Format">#REF!</definedName>
    <definedName name="formularioCantidades">#REF!</definedName>
    <definedName name="frbgsd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#REF!</definedName>
    <definedName name="Fub">[11]Cálculo!$B$36</definedName>
    <definedName name="Fuel">'[60]Budget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[42]Parameters!$R$18</definedName>
    <definedName name="Fup">[11]Cálculo!$B$38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[89]Cover!#REF!</definedName>
    <definedName name="fy">#REF!</definedName>
    <definedName name="Fyb">[11]Cálculo!$B$35</definedName>
    <definedName name="Fyp">[11]Cálculo!$B$37</definedName>
    <definedName name="G14.17">#REF!,#REF!</definedName>
    <definedName name="G14321.">#REF!</definedName>
    <definedName name="ga">#REF!</definedName>
    <definedName name="GANCHO">#REF!</definedName>
    <definedName name="GarantiaExtendida">#REF!</definedName>
    <definedName name="GarantiaExtendidaCosto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colsa06">[16]Gastos!#REF!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G">'[46]GENERALIDADES '!$E$9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ma_verde">'[28]LISTADO DE MATERIALES Y EQUIPOS'!$B$128</definedName>
    <definedName name="GRANITO">#REF!</definedName>
    <definedName name="GRANO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2">[9]Sábana!#REF!</definedName>
    <definedName name="Grupo3">[9]Sábana!#REF!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rdaescoba">[36]lisprecios!#REF!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L._INGENIEROS___API_LTDA">[24]UNIT081!#REF!</definedName>
    <definedName name="h9h" hidden="1">{"via1",#N/A,TRUE,"general";"via2",#N/A,TRUE,"general";"via3",#N/A,TRUE,"general"}</definedName>
    <definedName name="ha">#REF!</definedName>
    <definedName name="hayud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rr">#REF!</definedName>
    <definedName name="HERRAMIENTAS">[113]MATERIALES!$A$13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>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">'[3]Interc de Hidr.'!$E$1:$E$65536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'[66]APU''s'!#REF!</definedName>
    <definedName name="hierro4">'[66]APU''s'!#REF!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M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.ConvertZero1" hidden="1">[114]LTM!$G$461:$J$461,[114]LTM!$G$463:$J$464,[114]LTM!$G$468:$J$469,[114]LTM!$G$473:$J$475,[114]LTM!$G$480:$J$480,[114]LTM!$G$484:$J$485,[114]LTM!$G$490:$J$490,[114]LTM!$G$514:$J$518,[114]LTM!$G$525:$J$526,[114]LTM!$G$532:$J$537</definedName>
    <definedName name="hn.ConvertZero2" hidden="1">[114]LTM!$G$560:$J$560,[114]LTM!$H$590:$J$591,[114]LTM!$H$614:$J$614,[114]LTM!$H$635:$J$636,[114]LTM!$G$676:$J$680,[114]LTM!$G$686:$J$686,[114]LTM!$G$688:$J$694,[114]LTM!$G$681:$J$682</definedName>
    <definedName name="hn.ConvertZero3" hidden="1">[114]LTM!$G$699:$J$706,[114]LTM!$G$710:$J$714,[114]LTM!$G$717:$J$734,[114]LTM!$G$738:$J$738,[114]LTM!$G$745:$J$751</definedName>
    <definedName name="hn.ConvertZero4" hidden="1">[114]LTM!$G$840:$J$840,[114]LTM!$H$1266:$J$1266,[114]LTM!$G$1267:$J$1267,[114]LTM!$G$1454:$J$1461,[114]LTM!$J$1462,[114]LTM!$J$1463,[114]LTM!$G$1468:$J$1469,[114]LTM!$L$1469:$N$1469</definedName>
    <definedName name="hn.ConvertZeroUnhide1" hidden="1">[114]LTM!$G$1469:$J$1469,[114]LTM!$L$1469:$N$1469,[114]LTM!$H$1266:$J$1266</definedName>
    <definedName name="hn.Delete015" hidden="1">'[114]CREDIT STATS'!$B$9:$K$11,'[114]CREDIT STATS'!$O$11:$X$14,'[114]CREDIT STATS'!$B$25:$K$30,'[114]CREDIT STATS'!$O$25:$X$26</definedName>
    <definedName name="hn.DZ_MultByFXRates" hidden="1">[114]DropZone!$B$2:$I$118,[114]DropZone!$B$120:$I$132,[114]DropZone!$B$134:$I$136,[114]DropZone!$B$138:$I$146</definedName>
    <definedName name="hn.ExtDb" hidden="1">FALSE</definedName>
    <definedName name="hn.LTM_MultByFXRates" hidden="1">[114]LTM!$G$461:$N$477,[114]LTM!$G$480:$N$539,[114]LTM!$G$548:$N$667,[114]LTM!$G$676:$N$1266,[114]LTM!$G$1454:$N$1461,[114]LTM!$G$1463:$N$1465,[114]LTM!$G$1468:$N$1469</definedName>
    <definedName name="hn.ModelType" hidden="1">"DEAL"</definedName>
    <definedName name="hn.ModelVersion" hidden="1">1</definedName>
    <definedName name="hn.MultbyFXRates" hidden="1">[114]LTM!$G$461:$N$477,[114]LTM!$G$480:$N$539,[114]LTM!$G$548:$N$667,[114]LTM!$G$676:$N$1266,[114]LTM!$G$1454:$N$1461,[114]LTM!$G$1463:$N$1465,[114]LTM!$G$1468:$N$1469</definedName>
    <definedName name="hn.MultByFXRates1" hidden="1">[114]LTM!$G$461:$G$477,[114]LTM!$G$480:$G$539,[114]LTM!$G$548:$G$562,[114]LTM!$G$676:$G$840,[114]LTM!$G$1454:$G$1469</definedName>
    <definedName name="hn.MultByFXRates2" hidden="1">[114]LTM!$H$461:$H$477,[114]LTM!$H$480:$H$539,[114]LTM!$H$548:$H$667,[114]LTM!$H$676:$H$1266,[114]LTM!$H$1454:$H$1469</definedName>
    <definedName name="hn.MultByFXRates3" hidden="1">[114]LTM!$I$461:$I$477,[114]LTM!$I$480:$I$539,[114]LTM!$I$548:$I$667,[114]LTM!$I$676:$I$1266,[114]LTM!$I$1454:$I$1469</definedName>
    <definedName name="hn.MultbyFxrates4" hidden="1">[114]LTM!$J$461:$J$477,[114]LTM!$J$480:$J$539,[114]LTM!$J$548:$J$668,[114]LTM!$J$676:$J$1266,[114]LTM!$J$1454:$J$1461,[114]LTM!$J$1463:$J$1465,[114]LTM!$J$1468</definedName>
    <definedName name="hn.multbyfxrates5" hidden="1">[114]LTM!$L$461:$L$477,[114]LTM!$L$480:$L$539,[114]LTM!$L$548:$L$562,[114]LTM!$L$676:$L$840,[114]LTM!$L$1454:$L$1469</definedName>
    <definedName name="hn.multbyfxrates6" hidden="1">[114]LTM!$M$461:$M$477,[114]LTM!$M$480:$M$539,[114]LTM!$M$548:$M$668,[114]LTM!$M$676:$M$1266,[114]LTM!$M$1454:$M$1469</definedName>
    <definedName name="hn.multbyfxrates7" hidden="1">[114]LTM!$N$461:$N$477,[114]LTM!$N$480:$N$539,[114]LTM!$N$548:$N$667,[114]LTM!$N$676:$N$1266,[114]LTM!$N$1454:$N$1469</definedName>
    <definedName name="hn.MultByFXRatesBot1" hidden="1">[114]LTM!$G$676:$G$682,[114]LTM!$G$686,[114]LTM!$G$688:$G$694,[114]LTM!$G$699:$G$706,[114]LTM!$G$710:$G$714,[114]LTM!$G$717:$G$734,[114]LTM!$G$738,[114]LTM!$G$738,[114]LTM!$G$745:$G$751,[114]LTM!$G$840,[114]LTM!$G$1454:$G$1461,[114]LTM!$G$1468:$G$1469</definedName>
    <definedName name="hn.MultByFXRatesBot2" hidden="1">[114]LTM!$H$676:$H$682,[114]LTM!$H$686,[114]LTM!$H$688:$H$694,[114]LTM!$H$699:$H$706,[114]LTM!$H$710:$H$714,[114]LTM!$H$717:$H$734,[114]LTM!$H$738,[114]LTM!$H$745:$H$751,[114]LTM!$H$840,[114]LTM!$H$1266,[114]LTM!$H$1454:$H$1461,[114]LTM!$H$1468:$H$1469</definedName>
    <definedName name="hn.MultByFXRatesBot3" hidden="1">[114]LTM!$I$676:$I$682,[114]LTM!$I$686,[114]LTM!$I$688:$I$694,[114]LTM!$I$699:$I$706,[114]LTM!$I$710:$I$714,[114]LTM!$I$717:$I$734,[114]LTM!$I$738,[114]LTM!$I$745:$I$751,[114]LTM!$I$840,[114]LTM!$I$1266,[114]LTM!$I$1454:$I$1461,[114]LTM!$I$1468:$I$1469</definedName>
    <definedName name="hn.MultByFXRatesBot4" hidden="1">[114]LTM!$J$676:$J$682,[114]LTM!$J$686,[114]LTM!$J$688:$J$694,[114]LTM!$J$699:$J$706,[114]LTM!$J$710:$J$714,[114]LTM!$J$717:$J$734,[114]LTM!$J$738,[114]LTM!$J$745:$J$751,[114]LTM!$J$840,[114]LTM!$J$1266,[114]LTM!$J$1454:$J$1461,[114]LTM!$J$1463:$J$1465,[114]LTM!$J$1468</definedName>
    <definedName name="hn.MultByFXRatesBot5" hidden="1">[114]LTM!$L$676:$L$682,[114]LTM!$L$686,[114]LTM!$L$688:$L$694,[114]LTM!$L$699:$L$706,[114]LTM!$L$710:$L$714,[114]LTM!$L$717:$L$734,[114]LTM!$L$738,[114]LTM!$L$745:$L$751,[114]LTM!$L$837:$L$838,[114]LTM!$L$1454:$L$1458,[114]LTM!$L$1468:$L$1469</definedName>
    <definedName name="hn.MultByFXRatesBot6" hidden="1">[114]LTM!$M$676:$M$682,[114]LTM!$M$686,[114]LTM!$M$688:$M$694,[114]LTM!$M$699:$M$706,[114]LTM!$M$710:$M$714,[114]LTM!$M$717:$M$734,[114]LTM!$M$738,[114]LTM!$M$745:$M$751,[114]LTM!$M$837:$M$838,[114]LTM!$M$1454:$M$1458,[114]LTM!$M$1468:$M$1469</definedName>
    <definedName name="hn.MultByFXRatesBot7" hidden="1">[114]LTM!$N$676:$N$682,[114]LTM!$N$686,[114]LTM!$N$688:$N$694,[114]LTM!$N$699:$N$706,[114]LTM!$N$710:$N$714,[114]LTM!$N$717:$N$734,[114]LTM!$N$738,[114]LTM!$N$745:$N$751,[114]LTM!$N$837:$N$838,[114]LTM!$N$1454:$N$1458,[114]LTM!$N$1468:$N$1469</definedName>
    <definedName name="hn.MultByFXRatesTop1" hidden="1">[114]LTM!$G$461,[114]LTM!$G$463:$G$464,[114]LTM!$G$468:$G$469,[114]LTM!$G$473:$G$475,[114]LTM!$G$480,[114]LTM!$G$484:$G$485,[114]LTM!$G$490:$G$509,[114]LTM!$G$512,[114]LTM!$G$514:$G$518,[114]LTM!$G$525:$G$526,[114]LTM!$G$532:$G$537,[114]LTM!$G$560</definedName>
    <definedName name="hn.MultByFXRatesTop2" hidden="1">[114]LTM!$H$461,[114]LTM!$H$463:$H$464,[114]LTM!$H$468:$H$469,[114]LTM!$H$473:$H$475,[114]LTM!$H$480,[114]LTM!$H$484:$H$485,[114]LTM!$H$490:$H$509,[114]LTM!$H$512,[114]LTM!$H$514:$H$518,[114]LTM!$H$525:$H$526,[114]LTM!$H$532:$H$537,[114]LTM!$H$560,[114]LTM!$H$590:$H$591,[114]LTM!$H$614:$H$631,[114]LTM!$H$635:$H$636</definedName>
    <definedName name="hn.MultByFXRatesTop3" hidden="1">[114]LTM!$I$461,[114]LTM!$I$463:$I$464,[114]LTM!$I$468:$I$469,[114]LTM!$I$473:$I$475,[114]LTM!$I$480,[114]LTM!$I$484:$I$485,[114]LTM!$I$490:$I$509,[114]LTM!$I$512,[114]LTM!$I$514:$I$518,[114]LTM!$I$525:$I$526,[114]LTM!$I$532:$I$537,[114]LTM!$I$560,[114]LTM!$I$590:$I$591,[114]LTM!$I$614:$I$631,[114]LTM!$I$635:$I$636</definedName>
    <definedName name="hn.MultByFXRatesTop4" hidden="1">[114]LTM!$J$461,[114]LTM!$J$463:$J$464,[114]LTM!$J$468:$J$469,[114]LTM!$J$473:$J$475,[114]LTM!$J$480,[114]LTM!$J$484:$J$485,[114]LTM!$J$490:$J$509,[114]LTM!$J$512,[114]LTM!$J$514:$J$518,[114]LTM!$J$525:$J$526,[114]LTM!$J$532:$J$537,[114]LTM!$J$560,[114]LTM!$J$590:$J$591,[114]LTM!$J$614:$J$631,[114]LTM!$J$635:$J$636</definedName>
    <definedName name="hn.MultByFXRatesTop5" hidden="1">[114]LTM!$L$461,[114]LTM!$L$463:$L$464,[114]LTM!$L$468:$L$469,[114]LTM!$L$473:$L$475,[114]LTM!$L$480,[114]LTM!$L$484:$L$485,[114]LTM!$L$490:$L$509,[114]LTM!$L$512,[114]LTM!$L$514:$L$518,[114]LTM!$L$525:$L$526,[114]LTM!$L$532:$L$537,[114]LTM!$L$560</definedName>
    <definedName name="hn.MultByFXRatesTop6" hidden="1">[114]LTM!$M$461,[114]LTM!$M$463:$M$464,[114]LTM!$M$468:$M$469,[114]LTM!$M$473:$M$475,[114]LTM!$M$480,[114]LTM!$M$484:$M$485,[114]LTM!$M$490:$M$509,[114]LTM!$M$512,[114]LTM!$M$514:$M$518,[114]LTM!$M$525:$M$526,[114]LTM!$M$532:$M$537,[114]LTM!$M$560,[114]LTM!$M$590:$M$591,[114]LTM!$M$614:$M$631,[114]LTM!$M$635:$M$636</definedName>
    <definedName name="hn.MultByFXRatesTop7" hidden="1">[114]LTM!$N$461,[114]LTM!$N$463:$N$464,[114]LTM!$N$468:$N$469,[114]LTM!$N$473:$N$475,[114]LTM!$N$480,[114]LTM!$N$484:$N$485,[114]LTM!$N$490:$N$509,[114]LTM!$N$512,[114]LTM!$N$514:$N$518,[114]LTM!$N$525:$N$526,[114]LTM!$N$532:$N$537,[114]LTM!$N$560,[114]LTM!$N$590:$N$591,[114]LTM!$N$614:$N$631,[114]LTM!$N$635:$N$636</definedName>
    <definedName name="hn.NoUpload" hidden="1">0</definedName>
    <definedName name="hn.YearLabel" hidden="1">#REF!</definedName>
    <definedName name="hnt">#REF!</definedName>
    <definedName name="HOJA1">#REF!</definedName>
    <definedName name="HOJA2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'[115]Itemes Renovación'!#REF!</definedName>
    <definedName name="HoursTotCol">#REF!</definedName>
    <definedName name="hoy" hidden="1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'[55]Equip Data'!#REF!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Template" hidden="1">"C:\Verificacion\&lt;!--##Table##--&gt;"</definedName>
    <definedName name="HTML_Title" hidden="1">"Empresarial"</definedName>
    <definedName name="htryrt7" hidden="1">{"via1",#N/A,TRUE,"general";"via2",#N/A,TRUE,"general";"via3",#N/A,TRUE,"general"}</definedName>
    <definedName name="hvehiculo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ANC">[7]INPUTS!$D$20</definedName>
    <definedName name="id">#REF!</definedName>
    <definedName name="IF">'[56]A. P. U.'!#REF!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_Un">#REF!</definedName>
    <definedName name="ImpdosporMilCostos">#REF!</definedName>
    <definedName name="Impdosxmil">#REF!</definedName>
    <definedName name="IMPRESIÓN">#REF!</definedName>
    <definedName name="imprev">#REF!</definedName>
    <definedName name="Imprevistos_mmto_año1">#REF!</definedName>
    <definedName name="ImpuestoCostos">#REF!</definedName>
    <definedName name="Impuestos">#REF!</definedName>
    <definedName name="IMPULSIONALCANTARILLADOTABLA1.10">'[7]INFORMACIÓN REFERENCIA'!$B$441:$F$452</definedName>
    <definedName name="Incomepb" hidden="1">#REF!</definedName>
    <definedName name="INCONTERMS">[116]LISTAS!#REF!</definedName>
    <definedName name="INCREMENTO1">'[117]CAT-D7H'!$R$3</definedName>
    <definedName name="INCREMENTO2">'[117]CAT-D7H'!$S$3</definedName>
    <definedName name="INCREMENTO3">'[117]CAT-D7H'!$T$3</definedName>
    <definedName name="IncrementoCanon">#REF!</definedName>
    <definedName name="incrustaciones">[36]lisprecios!#REF!</definedName>
    <definedName name="INDICE">[75]INDICE!$A:$IV</definedName>
    <definedName name="INDICEPRECIOSCONSUMIDOR">[7]REFERENCIAS!$A$28:$E$112</definedName>
    <definedName name="INDIE">[118]INDICE!$A:$IV</definedName>
    <definedName name="INDIREC">#REF!</definedName>
    <definedName name="INDJA1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i">#REF!</definedName>
    <definedName name="Ingeo1">[9]Sábana!#REF!</definedName>
    <definedName name="Ingeo2">[9]Sábana!#REF!</definedName>
    <definedName name="Ingeo3">[9]Sábana!#REF!</definedName>
    <definedName name="IniCeldaDtfRapida">#REF!</definedName>
    <definedName name="InitFleet">#REF!</definedName>
    <definedName name="InitPurch">#REF!</definedName>
    <definedName name="Inlin1">[9]Sábana!#REF!</definedName>
    <definedName name="Inlin2">[9]Sábana!#REF!</definedName>
    <definedName name="Inlin3">[9]Sábana!#REF!</definedName>
    <definedName name="InMB1">[9]Sábana!#REF!</definedName>
    <definedName name="InMB2">[9]Sábana!#REF!</definedName>
    <definedName name="InMB3">[9]Sábana!#REF!</definedName>
    <definedName name="ins">[119]insumos!$A$8:$A$40</definedName>
    <definedName name="instalaciontuberia3">#REF!</definedName>
    <definedName name="INSU">[120]INSUMOS!$A$1:$E$65536</definedName>
    <definedName name="INSUMO">'[121]Base Datos Insumos'!$A$4:$B$483</definedName>
    <definedName name="INSUMOS">#N/A</definedName>
    <definedName name="InsuranceRate">[42]Parameters!$K$16</definedName>
    <definedName name="InTap">[3]Interc.tapones!$E$1:$E$65536</definedName>
    <definedName name="intCosteoMmto">#REF!</definedName>
    <definedName name="intDiasPagoFactura">#REF!</definedName>
    <definedName name="Interest_Rate">#REF!</definedName>
    <definedName name="InterestRate">[42]Parameters!$K$15</definedName>
    <definedName name="Interruptor_Doble">'[28]LISTADO DE MATERIALES Y EQUIPOS'!$B$116</definedName>
    <definedName name="Interruptor_sencillo">'[28]LISTADO DE MATERIALES Y EQUIPOS'!$B$115</definedName>
    <definedName name="Interventor">[67]Datos!$B$5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'[3]Interc.válv.'!$E$1:$E$65536</definedName>
    <definedName name="INV_11">'[122]PR 1'!$A$2:$N$655</definedName>
    <definedName name="io">#REF!</definedName>
    <definedName name="IPC">[7]REFERENCIAS!$A$27:$E$112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[88]APU!$E$14843</definedName>
    <definedName name="ITEM2.11">[88]APU!$E$14904</definedName>
    <definedName name="ITEM2.12">[88]APU!$E$14965</definedName>
    <definedName name="ITEM3">#REF!</definedName>
    <definedName name="ITEM3.15">[88]APU!$E$8621</definedName>
    <definedName name="ITEM3.16">[88]APU!$E$8682</definedName>
    <definedName name="ITEM3.17">[88]APU!$E$8743</definedName>
    <definedName name="ITEM3.18">[88]APU!$E$8804</definedName>
    <definedName name="ITEM3.19">[88]APU!$E$8865</definedName>
    <definedName name="ITEM3.20">[88]APU!$E$8926</definedName>
    <definedName name="ITEM3.21">[88]APU!$E$11915</definedName>
    <definedName name="ITEM3.22">[88]APU!$E$14477</definedName>
    <definedName name="ITEM3.23">[88]APU!$E$15087</definedName>
    <definedName name="ITEM4.20">[88]APU!$E$9170</definedName>
    <definedName name="ITEM4.21">[88]APU!$E$9231</definedName>
    <definedName name="ITEM4.22">[88]APU!$E$9292</definedName>
    <definedName name="ITEM4.23">[88]APU!$E$9353</definedName>
    <definedName name="ITEM4.24">[88]APU!$E$9414</definedName>
    <definedName name="ITEM4.25">[88]APU!$E$9475</definedName>
    <definedName name="ITEM4.26">[88]APU!$E$9536</definedName>
    <definedName name="ITEM4.27">[88]APU!$E$9597</definedName>
    <definedName name="ITEM4.28">[88]APU!$E$9658</definedName>
    <definedName name="ITEM4.29">[88]APU!$E$9719</definedName>
    <definedName name="ITEM4.30">[88]APU!$E$9780</definedName>
    <definedName name="ITEM4.31">[88]APU!$E$9841</definedName>
    <definedName name="ITEM4.32">[88]APU!$E$9902</definedName>
    <definedName name="ITEM4.33">[88]APU!$E$9963</definedName>
    <definedName name="ITEM4.34">[88]APU!$E$10024</definedName>
    <definedName name="ITEM4.35">[88]APU!$E$11549</definedName>
    <definedName name="ITEM4.36">[88]APU!$E$11610</definedName>
    <definedName name="ITEM4.37">[88]APU!$E$15941</definedName>
    <definedName name="ITEM4.38">[88]APU!$E$15148</definedName>
    <definedName name="ITEM4.39">[88]APU!$E$14233</definedName>
    <definedName name="ITEM4.40">[88]APU!$E$14294</definedName>
    <definedName name="ITEM4.41">[88]APU!$E$14355</definedName>
    <definedName name="ITEM4.42">[88]APU!$E$14416</definedName>
    <definedName name="ITEM4.43">[88]APU!$E$14538</definedName>
    <definedName name="ITEM4.44">[88]APU!$E$16002</definedName>
    <definedName name="ITEM4.45">[88]APU!$E$16063</definedName>
    <definedName name="ITEM4.46">[88]APU!$E$14660</definedName>
    <definedName name="ITEM5.100">[88]APU!$E$12403</definedName>
    <definedName name="ITEM5.101">[88]APU!$E$12464</definedName>
    <definedName name="ITEM5.104">[88]APU!$E$12525</definedName>
    <definedName name="ITEM5.105">[88]APU!$E$12586</definedName>
    <definedName name="ITEM5.106">[88]APU!$E$12647</definedName>
    <definedName name="ITEM5.107">[88]APU!$E$12708</definedName>
    <definedName name="ITEM5.108">[88]APU!$E$12769</definedName>
    <definedName name="ITEM5.109">[88]APU!$E$12830</definedName>
    <definedName name="ITEM5.111">[88]APU!$E$12891</definedName>
    <definedName name="ITEM5.112">[88]APU!$E$12952</definedName>
    <definedName name="ITEM5.113">[88]APU!$E$14721</definedName>
    <definedName name="ITEM5.114">[88]APU!$E$14782</definedName>
    <definedName name="ITEM5.115">[88]APU!$E$15026</definedName>
    <definedName name="ITEM5.53">[88]APU!$E$10085</definedName>
    <definedName name="ITEM5.54">[88]APU!$E$10146</definedName>
    <definedName name="ITEM5.55">[88]APU!$E$10207</definedName>
    <definedName name="ITEM5.56">[88]APU!$E$10268</definedName>
    <definedName name="ITEM5.57">[88]APU!$E$10329</definedName>
    <definedName name="ITEM5.58">[88]APU!$E$10390</definedName>
    <definedName name="ITEM5.59">[88]APU!$E$10451</definedName>
    <definedName name="ITEM5.60">[88]APU!$E$10512</definedName>
    <definedName name="ITEM5.61">[88]APU!$E$10573</definedName>
    <definedName name="ITEM5.62">[88]APU!$E$10634</definedName>
    <definedName name="ITEM5.63">[88]APU!$E$10695</definedName>
    <definedName name="ITEM5.64">[88]APU!$E$10756</definedName>
    <definedName name="ITEM5.65">[88]APU!$E$10817</definedName>
    <definedName name="ITEM5.66">[88]APU!$E$10878</definedName>
    <definedName name="ITEM5.67">[88]APU!$E$10939</definedName>
    <definedName name="ITEM5.68">[88]APU!$E$11000</definedName>
    <definedName name="ITEM5.69">[88]APU!$E$11061</definedName>
    <definedName name="ITEM5.70">[88]APU!$E$11122</definedName>
    <definedName name="ITEM5.71">[88]APU!$E$11183</definedName>
    <definedName name="ITEM5.72">[88]APU!$E$11976</definedName>
    <definedName name="ITEM5.73">[88]APU!$E$12037</definedName>
    <definedName name="ITEM5.74">[88]APU!$E$12098</definedName>
    <definedName name="ITEM5.77">[88]APU!$E$12159</definedName>
    <definedName name="ITEM5.78">[88]APU!$E$12281</definedName>
    <definedName name="ITEM5.79">[88]APU!$E$12342</definedName>
    <definedName name="ITEM5.80">[88]APU!$E$12220</definedName>
    <definedName name="ITEM5.82">[88]APU!$E$13989</definedName>
    <definedName name="ITEM5.83">[88]APU!$E$14050</definedName>
    <definedName name="ITEM5.84">[88]APU!$E$13318</definedName>
    <definedName name="ITEM5.85">[88]APU!$E$13379</definedName>
    <definedName name="ITEM5.86">[88]APU!$E$13440</definedName>
    <definedName name="ITEM5.87">[88]APU!$E$13501</definedName>
    <definedName name="ITEM5.88">[88]APU!$E$13562</definedName>
    <definedName name="ITEM5.89">[88]APU!$E$13623</definedName>
    <definedName name="ITEM5.90">[88]APU!$E$13684</definedName>
    <definedName name="ITEM5.91">[88]APU!$E$13745</definedName>
    <definedName name="ITEM5.92">[88]APU!$E$13806</definedName>
    <definedName name="ITEM5.93">[88]APU!$E$13867</definedName>
    <definedName name="ITEM5.94">[88]APU!$E$13928</definedName>
    <definedName name="ITEM5.95">[88]APU!$E$13013</definedName>
    <definedName name="ITEM5.96">[88]APU!$E$13074</definedName>
    <definedName name="ITEM5.97">[88]APU!$E$13135</definedName>
    <definedName name="ITEM5.98">[88]APU!$E$13196</definedName>
    <definedName name="ITEM5.99">[88]APU!$E$13257</definedName>
    <definedName name="ITEM521">[82]ITEMS!$A$522</definedName>
    <definedName name="ITEM6.1">#REF!</definedName>
    <definedName name="ITEM7.1">[88]APU!$E$7589</definedName>
    <definedName name="ITEM7.10">[88]APU!$E$8138</definedName>
    <definedName name="ITEM7.11">[88]APU!$E$8199</definedName>
    <definedName name="ITEM7.12">[88]APU!$E$8259</definedName>
    <definedName name="ITEM7.13">[88]APU!$E$8320</definedName>
    <definedName name="ITEM7.14">[88]APU!$E$8381</definedName>
    <definedName name="ITEM7.15">[88]APU!$E$8442</definedName>
    <definedName name="ITEM7.16">[88]APU!$E$8560</definedName>
    <definedName name="ITEM7.17">[88]APU!$E$11244</definedName>
    <definedName name="ITEM7.18">[88]APU!$E$11305</definedName>
    <definedName name="ITEM7.19">[88]APU!$E$11366</definedName>
    <definedName name="ITEM7.2">[88]APU!$E$7650</definedName>
    <definedName name="ITEM7.20">[88]APU!$E$11427</definedName>
    <definedName name="ITEM7.21">[88]APU!$E$11488</definedName>
    <definedName name="ITEM7.22">[88]APU!$E$11671</definedName>
    <definedName name="ITEM7.23">[88]APU!$E$11732</definedName>
    <definedName name="ITEM7.24">[88]APU!$E$14599</definedName>
    <definedName name="ITEM7.25">[88]APU!$E$15209</definedName>
    <definedName name="ITEM7.26">[88]APU!$E$15270</definedName>
    <definedName name="ITEM7.27">[88]APU!$E$15331</definedName>
    <definedName name="ITEM7.28">[88]APU!$E$15392</definedName>
    <definedName name="ITEM7.29">[88]APU!$E$15453</definedName>
    <definedName name="ITEM7.3">[88]APU!$E$7711</definedName>
    <definedName name="ITEM7.30">[88]APU!$E$15514</definedName>
    <definedName name="ITEM7.31">[88]APU!$E$15575</definedName>
    <definedName name="ITEM7.32">[88]APU!$E$15636</definedName>
    <definedName name="ITEM7.33">[88]APU!$E$15697</definedName>
    <definedName name="ITEM7.34">[88]APU!$E$15758</definedName>
    <definedName name="ITEM7.35">[88]APU!$E$15819</definedName>
    <definedName name="ITEM7.4">[88]APU!$E$7772</definedName>
    <definedName name="ITEM7.5">[88]APU!$E$7833</definedName>
    <definedName name="ITEM7.6">[88]APU!$E$7894</definedName>
    <definedName name="ITEM7.7">[88]APU!$E$7955</definedName>
    <definedName name="ITEM7.8">[88]APU!$E$8016</definedName>
    <definedName name="ITEM7.9">[88]APU!$E$8077</definedName>
    <definedName name="ITEMCOD90">#REF!</definedName>
    <definedName name="ItemCodos">#REF!</definedName>
    <definedName name="ITEN_2_FILTRO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[16]Gastos!#REF!</definedName>
    <definedName name="iyuiuyi" hidden="1">{"via1",#N/A,TRUE,"general";"via2",#N/A,TRUE,"general";"via3",#N/A,TRUE,"general"}</definedName>
    <definedName name="j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FKLASJ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rnal">[34]Jornal!$A$12:$I$31</definedName>
    <definedName name="jose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00">[16]Dólar!#REF!</definedName>
    <definedName name="JulAgo">'[94]Jul-Ago'!$A$12:$H$29</definedName>
    <definedName name="JulAgo_C">'[123]Jul-Ago'!$A$30:$H$45</definedName>
    <definedName name="jun">#REF!</definedName>
    <definedName name="jun00">[16]Dólar!#REF!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ren">'[80]2008 Capital Budget'!$E$2:$E$171,'[80]2008 Capital Budget'!$E$171:$E$172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[108]Inputs!$J$26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#REF!</definedName>
    <definedName name="KLJKLMDS">[8]Sábana!#REF!</definedName>
    <definedName name="kñy">#REF!</definedName>
    <definedName name="ko">[124]items!$C$4:$J$247</definedName>
    <definedName name="krtrk" hidden="1">{"via1",#N/A,TRUE,"general";"via2",#N/A,TRUE,"general";"via3",#N/A,TRUE,"general"}</definedName>
    <definedName name="KTES_AL">#REF!</definedName>
    <definedName name="KU">[100]TABLAS!$D$252:$D$256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[23]CALCULO!#REF!</definedName>
    <definedName name="La">#REF!</definedName>
    <definedName name="Labour">[77]Constants!$B$10</definedName>
    <definedName name="Lamina_superboard">'[28]LISTADO DE MATERIALES Y EQUIPOS'!$B$99</definedName>
    <definedName name="lasd">#REF!</definedName>
    <definedName name="Lb">#REF!</definedName>
    <definedName name="Ld">#REF!</definedName>
    <definedName name="Le">#REF!</definedName>
    <definedName name="Lechada_juntas">'[28]LISTADO DE MATERIALES Y EQUIPOS'!$B$67</definedName>
    <definedName name="Left_Header" hidden="1">#REF!</definedName>
    <definedName name="lev0.1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'[22]Base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A">'[28]LISTADO DE MATERIALES Y EQUIPOS'!$B$108</definedName>
    <definedName name="LIJOIJOI">#REF!</definedName>
    <definedName name="LIMATESA">#REF!</definedName>
    <definedName name="limcount" hidden="1">1</definedName>
    <definedName name="LINA">#REF!</definedName>
    <definedName name="Liner_Bolts">'[108]Fixed Plant Maintenance'!$C$12:$AA$32</definedName>
    <definedName name="Liquor.SG">#REF!</definedName>
    <definedName name="LisaCodSAO">#REF!</definedName>
    <definedName name="LIST">#REF!</definedName>
    <definedName name="LISTA">#REF!</definedName>
    <definedName name="Lista_Mater">#REF!</definedName>
    <definedName name="Lista_MO">#REF!</definedName>
    <definedName name="lista1">[125]Hoja2!$A$2:$A$6</definedName>
    <definedName name="LISTA2">'[126]LISTA DE PRECIOS'!$A$4:$A$26</definedName>
    <definedName name="lista3">[125]Hoja2!$C$2:$C$5</definedName>
    <definedName name="Listacanti">#REF!</definedName>
    <definedName name="ListaCantidad">#REF!</definedName>
    <definedName name="ListaItem">#REF!</definedName>
    <definedName name="ListaUni">[127]TOTALES!$D$7:$D$654</definedName>
    <definedName name="Liston_2x2">'[28]LISTADO DE MATERIALES Y EQUIPOS'!$B$25</definedName>
    <definedName name="LISTON_DE_2X4X15">#REF!</definedName>
    <definedName name="LISTON2">[128]PRECIOS!$B$90</definedName>
    <definedName name="LISTON2x4x15">[128]PRECIOS!$B$45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VE_DE_CHORRO_1_2">#REF!</definedName>
    <definedName name="LLAVE_DE_PASO_1_2">#REF!</definedName>
    <definedName name="LLC_north_perc">50</definedName>
    <definedName name="LLC_south_perc">100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llll">#REF!</definedName>
    <definedName name="lllllllo" hidden="1">{"via1",#N/A,TRUE,"general";"via2",#N/A,TRUE,"general";"via3",#N/A,TRUE,"general"}</definedName>
    <definedName name="LLUVIA">#REF!</definedName>
    <definedName name="LM">#REF!</definedName>
    <definedName name="lmf">'[51]BASE DE DATOS ORIG'!#REF!</definedName>
    <definedName name="LMO">[19]MO!$A$2:$A$188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CA" localSheetId="1">[5]!absc</definedName>
    <definedName name="LOCA" localSheetId="2">[5]!absc</definedName>
    <definedName name="LOCA" localSheetId="3">[5]!absc</definedName>
    <definedName name="LOCA" localSheetId="0">[5]!absc</definedName>
    <definedName name="LOCA">[5]!absc</definedName>
    <definedName name="LOCA1" localSheetId="1">[5]!absc</definedName>
    <definedName name="LOCA1" localSheetId="2">[5]!absc</definedName>
    <definedName name="LOCA1" localSheetId="3">[5]!absc</definedName>
    <definedName name="LOCA1" localSheetId="0">[5]!absc</definedName>
    <definedName name="LOCA1">[5]!absc</definedName>
    <definedName name="LOCALIZACION">#REF!</definedName>
    <definedName name="LOCALIZACIÓN_Y_REPLANTEO._ESTRUCTURAS">[96]INDICE!#REF!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tion">'[80]REF - Listas'!$B$41:$B$47</definedName>
    <definedName name="location1">#REF!</definedName>
    <definedName name="logLiquida">#REF!</definedName>
    <definedName name="LOI">#REF!</definedName>
    <definedName name="LOKOKROKRPKRPR">#REF!</definedName>
    <definedName name="LOLA">#REF!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w">[11]Cálculo!$B$130</definedName>
    <definedName name="Lz">#REF!</definedName>
    <definedName name="M">[100]TABLAS!$E$63:$E$78</definedName>
    <definedName name="Ma">#REF!</definedName>
    <definedName name="mac">#REF!</definedName>
    <definedName name="MACROMEDIDOR__3__B_x_B">#REF!</definedName>
    <definedName name="MACROMEDIDOR_4__B_x_B">#REF!</definedName>
    <definedName name="MACROMEDIDORES">#REF!</definedName>
    <definedName name="Maestro">'[28]LISTADO DE MATERIALES Y EQUIPOS'!$B$8</definedName>
    <definedName name="mafdsf" hidden="1">{"via1",#N/A,TRUE,"general";"via2",#N/A,TRUE,"general";"via3",#N/A,TRUE,"general"}</definedName>
    <definedName name="Maint_Labour_Factor">[129]Index!$U$62</definedName>
    <definedName name="MaintManHours">[42]Parameters!$R$19</definedName>
    <definedName name="MALLA">#REF!</definedName>
    <definedName name="Malla_4x4">'[28]LISTADO DE MATERIALES Y EQUIPOS'!$B$30</definedName>
    <definedName name="Malla_Electrosoldada">'[28]LISTADO DE MATERIALES Y EQUIPOS'!$B$29</definedName>
    <definedName name="MALO">'[48]ESTADO VÍA-CRIT.TECNICO'!#REF!&lt;2.5</definedName>
    <definedName name="MANGLE">#REF!</definedName>
    <definedName name="mantenimiento">'[130]COSTOS OFICINA'!#REF!</definedName>
    <definedName name="MANTO">'[51]BASE DE DATOS ORIG'!#REF!</definedName>
    <definedName name="manufactures_lead_time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">[119]insumos!$G$8:$G$40</definedName>
    <definedName name="MAQUINAR">[131]Insum!$A$68:$H$98</definedName>
    <definedName name="Mar">[93]MAR!$A$12:$H$33</definedName>
    <definedName name="Mar_C">[93]MAR!$A$35:$H$51</definedName>
    <definedName name="mar00">[16]Dólar!#REF!</definedName>
    <definedName name="MarAbr">'[94]Mar-Abr'!$A$12:$H$34</definedName>
    <definedName name="marc06">[16]Gastos!#REF!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RU">#REF!</definedName>
    <definedName name="MASILLA">'[28]LISTADO DE MATERIALES Y EQUIPOS'!$B$106</definedName>
    <definedName name="masor" hidden="1">{"via1",#N/A,TRUE,"general";"via2",#N/A,TRUE,"general";"via3",#N/A,TRUE,"general"}</definedName>
    <definedName name="MAT">#REF!</definedName>
    <definedName name="MATE">[96]Materiales!$A:$IV</definedName>
    <definedName name="MATER">[95]MATERIAL!$B$3:$B$580</definedName>
    <definedName name="MATERIAL_FILTRANTE">#REF!</definedName>
    <definedName name="Material_seleccionado">'[28]LISTADO DE MATERIALES Y EQUIPOS'!$B$22</definedName>
    <definedName name="MATERIALES">[95]MATERIAL!$B$2:$D$580</definedName>
    <definedName name="MaterialTub">#REF!</definedName>
    <definedName name="matgranular">[36]lisprecios!#REF!</definedName>
    <definedName name="MATRIZRICS">'[132]RICS NUEVA HOJA DIARIA'!$A$1:$AB$42</definedName>
    <definedName name="may00">[16]Dólar!#REF!</definedName>
    <definedName name="MayJun">'[94]May-Jun'!$A$12:$H$32</definedName>
    <definedName name="MayJun_C">'[123]May-Jun'!$A$33:$H$52</definedName>
    <definedName name="Mb">#REF!</definedName>
    <definedName name="mdd" hidden="1">{"via1",#N/A,TRUE,"general";"via2",#N/A,TRUE,"general";"via3",#N/A,TRUE,"general"}</definedName>
    <definedName name="MDEO">#N/A</definedName>
    <definedName name="meg" hidden="1">{"TAB1",#N/A,TRUE,"GENERAL";"TAB2",#N/A,TRUE,"GENERAL";"TAB3",#N/A,TRUE,"GENERAL";"TAB4",#N/A,TRUE,"GENERAL";"TAB5",#N/A,TRUE,"GENERAL"}</definedName>
    <definedName name="mejoramientosubrasante">#REF!</definedName>
    <definedName name="merchandCostos">#REF!</definedName>
    <definedName name="Merchandisig">#REF!</definedName>
    <definedName name="MES">#REF!</definedName>
    <definedName name="meses">#REF!</definedName>
    <definedName name="Mezcladora">'[28]LISTADO DE MATERIALES Y EQUIPOS'!$B$32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">'[60]Mine Hours'!$A$11:$BX$30</definedName>
    <definedName name="Mine_Equip_Hrs_MARC">'[60]Mine Hours'!$A$94:$BX$112</definedName>
    <definedName name="Mine_Equip_Hrs_Remaining">'[133]Equipment Hours TODOS'!#REF!</definedName>
    <definedName name="MineUsed">[76]Sheet1!$M$18:$M$977</definedName>
    <definedName name="Mínimo">#REF!</definedName>
    <definedName name="mjk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H">'[134]MMH WORKINGS'!$A$1:$A$65536</definedName>
    <definedName name="MMHBS">#REF!</definedName>
    <definedName name="mmhcosts">'[135]Cost Ledger 30-6-99'!$A$1:$C$84</definedName>
    <definedName name="MMHJUN02">#REF!</definedName>
    <definedName name="mmhmarch2000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to">#REF!</definedName>
    <definedName name="MN" hidden="1">{"via1",#N/A,TRUE,"general";"via2",#N/A,TRUE,"general";"via3",#N/A,TRUE,"general"}</definedName>
    <definedName name="MNO">#REF!</definedName>
    <definedName name="MO">#REF!</definedName>
    <definedName name="mobil06">[16]Gastos!#REF!</definedName>
    <definedName name="MOMATECA">#REF!</definedName>
    <definedName name="MONETARY">#REF!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10">'[28]APUS BASIC'!$G$296</definedName>
    <definedName name="Mortero_1_5">'[28]APUS BASIC'!$G$208</definedName>
    <definedName name="Mortero_1_6">'[28]APUS BASIC'!$G$252</definedName>
    <definedName name="mortero14">'[66]APU''s'!#REF!</definedName>
    <definedName name="mortero15">'[66]APU''s'!#REF!</definedName>
    <definedName name="motobomba">'[36]PRESTACIONES SOCIALES'!#REF!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ro">#REF!</definedName>
    <definedName name="murocontencion">#REF!</definedName>
    <definedName name="MXSMAR">#REF!</definedName>
    <definedName name="n" hidden="1">{"via1",#N/A,TRUE,"general";"via2",#N/A,TRUE,"general";"via3",#N/A,TRUE,"general"}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sidad_entorchado_Zonas">#REF!</definedName>
    <definedName name="NEOLAI">#REF!</definedName>
    <definedName name="Nett_Rev_COL_Nom">[61]W_REV!$H$115:$AP$115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gf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[136]Hoja1!$A$1:$IV$65536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qui">#REF!</definedName>
    <definedName name="NIVEL">'[51]BASE DE DATOS ORIG'!#REF!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[5]!absc</definedName>
    <definedName name="NNN" localSheetId="2">[5]!absc</definedName>
    <definedName name="NNN" localSheetId="3">[5]!absc</definedName>
    <definedName name="NNN" localSheetId="0">[5]!absc</definedName>
    <definedName name="NNN">[5]!absc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.copias">'[59]FIRMAS y DATOS'!$N$1:$N$6</definedName>
    <definedName name="NOA_4">#REF!</definedName>
    <definedName name="NOA_7">#REF!</definedName>
    <definedName name="NOMBRE">#REF!</definedName>
    <definedName name="NOMINA">#REF!</definedName>
    <definedName name="Nomina06">[16]Gastos!#REF!</definedName>
    <definedName name="NoRepAtEnd">#REF!</definedName>
    <definedName name="Norte">#REF!</definedName>
    <definedName name="North_sales">[55]Royalties!#REF!</definedName>
    <definedName name="nov00">[16]Dólar!#REF!</definedName>
    <definedName name="NovDic">'[94]Nov-Dic'!$A$12:$H$34</definedName>
    <definedName name="nr">#REF!</definedName>
    <definedName name="nt">#REF!</definedName>
    <definedName name="Nudo_2725">#REF!</definedName>
    <definedName name="NUEVO">#REF!</definedName>
    <definedName name="numero">#REF!</definedName>
    <definedName name="NUNI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[38]Planilla!$C$60</definedName>
    <definedName name="o9o9" hidden="1">{"via1",#N/A,TRUE,"general";"via2",#N/A,TRUE,"general";"via3",#N/A,TRUE,"general"}</definedName>
    <definedName name="Obra">#REF!</definedName>
    <definedName name="OBS_Data_Col" hidden="1">#REF!</definedName>
    <definedName name="OCEquipData">#REF!</definedName>
    <definedName name="oct00">[16]Dólar!#REF!</definedName>
    <definedName name="OFFICE_ENTITY">#REF!</definedName>
    <definedName name="Oficial">'[28]LISTADO DE MATERIALES Y EQUIPOS'!$B$7</definedName>
    <definedName name="OHaulCostOutput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uojoijojoijdlf">#REF!</definedName>
    <definedName name="OK">#REF!</definedName>
    <definedName name="om">'[7]CALCULO POI'!$B$120:$C$154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[38]Planilla!$D$60</definedName>
    <definedName name="Openingpb" hidden="1">#REF!</definedName>
    <definedName name="OpEquip">#REF!</definedName>
    <definedName name="OpexFac">[42]Sensitivities!$I$12</definedName>
    <definedName name="Option">[55]Title!$L$28</definedName>
    <definedName name="Orden">[137]Hoja2!$C$2:$C$6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therCosts">#REF!</definedName>
    <definedName name="OTR">[138]Otros!$A:$IV</definedName>
    <definedName name="OTRO">[96]Otros!$A:$IV</definedName>
    <definedName name="otro2">[96]Otros!$A:$IV</definedName>
    <definedName name="otros">'[49]Datos del 2005 CONTRATO'!#REF!</definedName>
    <definedName name="OtrosServicios">#REF!</definedName>
    <definedName name="OtrosServiciosCostos">#REF!</definedName>
    <definedName name="ØuRn1v">[139]Cálculo!#REF!</definedName>
    <definedName name="ØuRn2v">[139]Cálculo!#REF!</definedName>
    <definedName name="OWNER" hidden="1">#REF!</definedName>
    <definedName name="P">[100]TABLAS!$C$252:$C$256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">#REF!</definedName>
    <definedName name="Paec1">[8]Sábana!#REF!</definedName>
    <definedName name="Paec2">[8]Sábana!#REF!</definedName>
    <definedName name="Paec3">[8]Sábana!#REF!</definedName>
    <definedName name="PAG">#N/A</definedName>
    <definedName name="PagoFinanciero">#REF!</definedName>
    <definedName name="pagos">#REF!</definedName>
    <definedName name="PANEL">'[51]BASE DE DATOS ORIG'!#REF!</definedName>
    <definedName name="Panel_Led_Plano_de_18w">'[28]LISTADO DE MATERIALES Y EQUIPOS'!$B$113</definedName>
    <definedName name="pañet">#REF!</definedName>
    <definedName name="PAPA">#REF!</definedName>
    <definedName name="PARAMETROS">#REF!</definedName>
    <definedName name="pasamuro">[36]lisprecios!#REF!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>#REF!</definedName>
    <definedName name="Payment_Needed">"Pago necesario"</definedName>
    <definedName name="payment_terms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NTE_P.V.C">#REF!</definedName>
    <definedName name="Pegante_pvc">'[28]LISTADO DE MATERIALES Y EQUIPOS'!$B$119</definedName>
    <definedName name="pepe">#REF!</definedName>
    <definedName name="Pér1">[8]Sábana!#REF!</definedName>
    <definedName name="perDate">[109]Parameters!$E$9:$E$38</definedName>
    <definedName name="perfil">[36]lisprecios!#REF!</definedName>
    <definedName name="PERFIL_ANGULO_2.5_X_2.5_X_2.44__Cund">'[28]LISTADO DE MATERIALES Y EQUIPOS'!$B$100</definedName>
    <definedName name="Perfil_c_120x50mm">'[28]LISTADO DE MATERIALES Y EQUIPOS'!$B$109</definedName>
    <definedName name="PERFIL_DEL_TRAMO">#REF!</definedName>
    <definedName name="PERFIL_OMEGA_X_2.44_C_26">'[28]LISTADO DE MATERIALES Y EQUIPOS'!$B$101</definedName>
    <definedName name="PERFIL_VIGUETA_PRINCIPAL_X_2.44_Cund">'[28]LISTADO DE MATERIALES Y EQUIPOS'!$B$102</definedName>
    <definedName name="PeriodInc">[55]Index!$L$57</definedName>
    <definedName name="perLabel">[109]Parameters!$C$9:$C$38</definedName>
    <definedName name="PERSONALTABLA1.1.1">'[7]CALCULO COSTOS DE OPERACIÓN'!$B$50:$AJ$85</definedName>
    <definedName name="PERSONALTABLA1.2">'[7]INFORMACIÓN REFERENCIA'!$B$477:$F$489</definedName>
    <definedName name="PERSONALTABLA1.3">'[7]INFORMACIÓN REFERENCIA'!$B$494:$F$506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os2">'[56]A. P. U.'!#REF!</definedName>
    <definedName name="Pintura_esmalte">'[28]LISTADO DE MATERIALES Y EQUIPOS'!$B$61</definedName>
    <definedName name="Pintura_Exterior">'[28]LISTADO DE MATERIALES Y EQUIPOS'!$B$59</definedName>
    <definedName name="Pintura_Interior_Gl">'[28]LISTADO DE MATERIALES Y EQUIPOS'!$B$58</definedName>
    <definedName name="pinturavinilo">#REF!</definedName>
    <definedName name="Piso">'[28]LISTADO DE MATERIALES Y EQUIPOS'!$B$66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'[57]Inputs-SUMMARY'!$H$279:$BR$279</definedName>
    <definedName name="PLANT7">#REF!</definedName>
    <definedName name="PLANTASALCANTARILLADO1.1">'[7]INFORMACIÓN REFERENCIA'!$B$313:$I$324</definedName>
    <definedName name="PLANTASALCANTARILLADOTABLA1.7">'[7]INFORMACIÓN REFERENCIA'!$B$393:$C$404</definedName>
    <definedName name="PLANTASTRATAMIENTOTABLA5.1">'[7]INFORMACIÓN REFERENCIA'!$B$216:$F$220</definedName>
    <definedName name="PLANTASTRATAMIENTOTABLA5.2">#REF!</definedName>
    <definedName name="PlanVallejo">#REF!</definedName>
    <definedName name="plastocrete">[36]lisprecios!#REF!</definedName>
    <definedName name="PLASTROCRETE_DM">#REF!</definedName>
    <definedName name="PLOMERO">[29]PRECIOS!$B$15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T">#REF!</definedName>
    <definedName name="pñ">#REF!</definedName>
    <definedName name="po">#REF!</definedName>
    <definedName name="poi">#REF!</definedName>
    <definedName name="POIPOZOS">'[7]CALCULO POI'!$B$118:$I$154</definedName>
    <definedName name="POIUP" hidden="1">{"via1",#N/A,TRUE,"general";"via2",#N/A,TRUE,"general";"via3",#N/A,TRUE,"general"}</definedName>
    <definedName name="Polinomial">#REF!</definedName>
    <definedName name="POLINOMIAL1">[140]CANALETA9!#REF!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ynomial">#REF!</definedName>
    <definedName name="PoMede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AdicCostoLlantasCliente">#REF!</definedName>
    <definedName name="PorcAdicCostoMtto">#REF!</definedName>
    <definedName name="PorcCostosOcultos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">#REF!</definedName>
    <definedName name="pouig" hidden="1">{"via1",#N/A,TRUE,"general";"via2",#N/A,TRUE,"general";"via3",#N/A,TRUE,"general"}</definedName>
    <definedName name="POZOSACTUAL">'[7]INFORMACIÓN REFERENCIA'!$B$23:$M$34</definedName>
    <definedName name="pozosconduccion">'[7]INFORMACIÓN REFERENCIA'!$B$122:$F$133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.AGRI">#REF!</definedName>
    <definedName name="PRESIPISTO">#REF!</definedName>
    <definedName name="PREST">#REF!</definedName>
    <definedName name="Presu">'[7]CALCULO POI'!#REF!</definedName>
    <definedName name="PRESUP">#REF!</definedName>
    <definedName name="Presupuest">#REF!</definedName>
    <definedName name="PRESUPUESTO">#REF!</definedName>
    <definedName name="PResupuestos">'[141]CtaGeneral-A'!$F$12:$AH$131</definedName>
    <definedName name="PrevFleet">#REF!</definedName>
    <definedName name="PRICES_FIRM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TITLES">#N/A</definedName>
    <definedName name="PRINT_TITLES_MI">#N/A</definedName>
    <definedName name="PRINT2">[142]Report!#REF!</definedName>
    <definedName name="PrintEnd" hidden="1">#REF!</definedName>
    <definedName name="PrintStart" hidden="1">#REF!</definedName>
    <definedName name="PrintTitle">#REF!</definedName>
    <definedName name="Prioridad">[143]Sheet1!$D$2:$D$4</definedName>
    <definedName name="prod">[16]Gastos!#REF!</definedName>
    <definedName name="prod1">[16]Gastos!#REF!</definedName>
    <definedName name="prod98">[16]Gastos!#REF!</definedName>
    <definedName name="prodcal">[16]Gastos!#REF!</definedName>
    <definedName name="prodeco">[116]LISTAS!#REF!</definedName>
    <definedName name="prodhati">[16]Gastos!#REF!</definedName>
    <definedName name="PRODUCCIONACTUAL">'[7]INFORMACIÓN REFERENCIA'!$B$8:$C$19</definedName>
    <definedName name="PRODUCTCARB">#REF!</definedName>
    <definedName name="PRODUCTEST">#REF!</definedName>
    <definedName name="PROF">#REF!</definedName>
    <definedName name="profbatea">#REF!</definedName>
    <definedName name="profit_margin">#REF!</definedName>
    <definedName name="Profundidad">#REF!</definedName>
    <definedName name="PROG" hidden="1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YECCION">#REF!</definedName>
    <definedName name="PROYECCIONDEMANDATABLA1">[7]DEMANDABASEAND!$B$7:$F$19</definedName>
    <definedName name="Proyecto">[144]COPIA!$M$5:$N$183</definedName>
    <definedName name="PROYECTOS">[7]REFERENCIAS!$A$3:$F$25</definedName>
    <definedName name="prueba">#REF!</definedName>
    <definedName name="prueba1" localSheetId="1">[145]!absc</definedName>
    <definedName name="prueba1" localSheetId="2">[145]!absc</definedName>
    <definedName name="prueba1" localSheetId="3">[145]!absc</definedName>
    <definedName name="prueba1" localSheetId="0">[145]!absc</definedName>
    <definedName name="prueba1">[145]!absc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rta_Ventana">'[28]LISTADO DE MATERIALES Y EQUIPOS'!$B$88</definedName>
    <definedName name="PUNTILLA">#REF!</definedName>
    <definedName name="Puntilla_x_500gr">'[28]LISTADO DE MATERIALES Y EQUIPOS'!$B$24</definedName>
    <definedName name="PuntosRentabilidad">#REF!</definedName>
    <definedName name="Purchase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">[98]TARIF2002!#REF!</definedName>
    <definedName name="QE_TE">[98]TARIF2002!#REF!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[98]TARIF2002!#REF!</definedName>
    <definedName name="QI_TI">[98]TARIF2002!#REF!</definedName>
    <definedName name="QMAXDIARIO">'[7]CALCULO POI'!$B$118:$C$154</definedName>
    <definedName name="QN">[98]TARIF2002!#REF!</definedName>
    <definedName name="QN_QI">[98]TARIF2002!#REF!</definedName>
    <definedName name="QNS">[98]TARIF2002!#REF!</definedName>
    <definedName name="QPROM">[7]TARIFAS!$C$570</definedName>
    <definedName name="qq">#REF!</definedName>
    <definedName name="qqq">#REF!</definedName>
    <definedName name="qqqqqqqqqqqqqqqq">#REF!</definedName>
    <definedName name="qqqqqw" hidden="1">{"via1",#N/A,TRUE,"general";"via2",#N/A,TRUE,"general";"via3",#N/A,TRUE,"general"}</definedName>
    <definedName name="QRS">#REF!</definedName>
    <definedName name="qsqw">#REF!</definedName>
    <definedName name="Quality_PvT">#REF!</definedName>
    <definedName name="QualityF">#REF!</definedName>
    <definedName name="quantity">#REF!</definedName>
    <definedName name="QUIMICOSTABLA1.3.1">'[7]CALCULO COSTOS DE OPERACIÓN'!$B$176:$J$211</definedName>
    <definedName name="qw">#REF!</definedName>
    <definedName name="qwdas2" hidden="1">{"via1",#N/A,TRUE,"general";"via2",#N/A,TRUE,"general";"via3",#N/A,TRUE,"general"}</definedName>
    <definedName name="QWE" hidden="1">'[13]ETAPA 50 SMMLV'!#REF!</definedName>
    <definedName name="qweqe" hidden="1">{"TAB1",#N/A,TRUE,"GENERAL";"TAB2",#N/A,TRUE,"GENERAL";"TAB3",#N/A,TRUE,"GENERAL";"TAB4",#N/A,TRUE,"GENERAL";"TAB5",#N/A,TRUE,"GENERAL"}</definedName>
    <definedName name="qwer">#REF!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na_o_canguro">'[28]LISTADO DE MATERIALES Y EQUIPOS'!$B$33</definedName>
    <definedName name="rango">#REF!</definedName>
    <definedName name="Rate1">[146]Summary!$D$6</definedName>
    <definedName name="rate2">[146]Summary!$D$7</definedName>
    <definedName name="ratio">#REF!</definedName>
    <definedName name="Rb">#REF!</definedName>
    <definedName name="Rd">#REF!</definedName>
    <definedName name="RD_CP">'[147]Working Cap Movemts'!#REF!</definedName>
    <definedName name="RD_CP_VL">'[147]Working Cap Movemts'!#REF!</definedName>
    <definedName name="rds">#REF!</definedName>
    <definedName name="Re">#REF!</definedName>
    <definedName name="RE4NTA">[43]EQUIPOS!$D$8</definedName>
    <definedName name="rec">[148]Propuesta!#REF!</definedName>
    <definedName name="Recurso">[143]Sheet1!$B$2:$B$3</definedName>
    <definedName name="red">#REF!</definedName>
    <definedName name="REDESALCANTARILLADOTABLA1.2">'[7]INFORMACIÓN REFERENCIA'!$B$330:$F$341</definedName>
    <definedName name="REDESALCANTARILLADOTABLA1.4">'[7]INFORMACIÓN REFERENCIA'!$B$352:$F$364</definedName>
    <definedName name="REDESALCANTARILLADOTABLA1.5">#REF!</definedName>
    <definedName name="REDESTABLA6.1">'[7]INFORMACIÓN REFERENCIA'!$B$245:$E$256</definedName>
    <definedName name="REDESTABLA6.2">'[7]INFORMACIÓN REFERENCIA'!$B$260:$K$272</definedName>
    <definedName name="REDESTABLA6.3">'[7]INFORMACIÓN REFERENCIA'!$B$276:$C$287</definedName>
    <definedName name="REDUCCION_3__x_2">#REF!</definedName>
    <definedName name="REDUCCION_4__x_3">#REF!</definedName>
    <definedName name="REF">#REF!</definedName>
    <definedName name="REFERENCIAPROYECTOS">[7]REFERENCIAS!$A$3:$F$24</definedName>
    <definedName name="REFMAR">#REF!</definedName>
    <definedName name="REG">#REF!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onal">[46]CARRETERAS!$A$2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'[48]ESTADO VÍA-CRIT.TECNICO'!XFC1&gt;2.5</definedName>
    <definedName name="Reimbursement">"Reembolso"</definedName>
    <definedName name="REJHE" hidden="1">{"via1",#N/A,TRUE,"general";"via2",#N/A,TRUE,"general";"via3",#N/A,TRUE,"general"}</definedName>
    <definedName name="rell">#REF!</definedName>
    <definedName name="relle">#REF!</definedName>
    <definedName name="relleno">#REF!</definedName>
    <definedName name="rendimiento">#REF!</definedName>
    <definedName name="reparacion4">'[36]PRESTACIONES SOCIALES'!#REF!</definedName>
    <definedName name="repello">#REF!</definedName>
    <definedName name="replanteo">#REF!</definedName>
    <definedName name="REPOSICIONACU">'[7]INFORMACIÓN REFERENCIA'!$B$674:$H$685</definedName>
    <definedName name="REPOSICIONACUREDES">'[7]INFORMACIÓN REFERENCIA'!$B$688:$D$699</definedName>
    <definedName name="REPOSICIONALC">'[7]INFORMACIÓN REFERENCIA'!$B$704:$D$715</definedName>
    <definedName name="REPOSICIONALCREDES">'[7]INFORMACIÓN REFERENCIA'!$B$718:$O$729</definedName>
    <definedName name="Reprelegal">'[59]FIRMAS y DATOS'!$B:$B</definedName>
    <definedName name="req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erva">[16]Gastos!#REF!</definedName>
    <definedName name="residente">'[46]GENERALIDADES '!$E$9</definedName>
    <definedName name="Responsible">'[31]2009 Jagua'!$G$2:$G$27</definedName>
    <definedName name="RESU">#REF!</definedName>
    <definedName name="resumen">#REF!</definedName>
    <definedName name="RESUMENALCANTARILLADO">#REF!</definedName>
    <definedName name="ResumenAPU">[101]ResumenMaterial!$A$12:$AB$169</definedName>
    <definedName name="RESUMENCOSTOSOPERACIÓN">'[7]CALCULO COSTOS DE OPERACIÓN'!$B$6:$Q$41</definedName>
    <definedName name="RESUMENINVERSIONESACU">'[7]CALCULO POI'!$A$6:$M$41</definedName>
    <definedName name="RESUMENINVERSIONESACUEDUCTO">'[7]CALCULO POI'!$A$6:$M$41</definedName>
    <definedName name="RESUMENINVERSIONESALC">'[7]CALCULO POI'!$A$202:$K$237</definedName>
    <definedName name="RESUMENMODELODEMANDA">#REF!</definedName>
    <definedName name="RESUMENOPTIMIZACIONACU">'[7]CALCULO POI'!$A$46:$L$81</definedName>
    <definedName name="RESUMENOPTIMIZACIONALC">'[7]CALCULO POI'!$A$242:$I$277</definedName>
    <definedName name="RET">#REF!</definedName>
    <definedName name="reten">[16]Gastos!#REF!</definedName>
    <definedName name="retiroarbol">#REF!</definedName>
    <definedName name="retirocorte">#REF!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pio">#REF!</definedName>
    <definedName name="RiskInd">[149]RefTables!$K$2:$K$26</definedName>
    <definedName name="RiskRanking">[149]RefTables!$L$2:$L$26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[61]ASSUMPTIONS!#REF!</definedName>
    <definedName name="ROCIO">#REF!</definedName>
    <definedName name="rodaje">[36]lisprecios!#REF!</definedName>
    <definedName name="rolando">#REF!</definedName>
    <definedName name="Roster1">[42]Parameters!$O$30</definedName>
    <definedName name="Roster2">[42]Parameters!$P$30</definedName>
    <definedName name="Roster3">[42]Parameters!$Q$30</definedName>
    <definedName name="Roster4">[42]Parameters!$R$30</definedName>
    <definedName name="Rosters">[42]Parameters!$O$26:$R$29</definedName>
    <definedName name="Rows2Unhide" hidden="1">#REF!</definedName>
    <definedName name="Roy_price_sens">'[57]Inputs-SUMMARY'!$H$266:$BR$266</definedName>
    <definedName name="Royal_Col_Nom">[61]W_OPEX!$H$220:$AP$220</definedName>
    <definedName name="royalphalumi">[150]datosluminariasRoyAlPHa!$A$1:$A$65536</definedName>
    <definedName name="Royalty_CDC_LLC">[55]Royalties!#REF!</definedName>
    <definedName name="Royalty_CZN_SA">[55]Royalties!#REF!</definedName>
    <definedName name="Royalty_total">[55]Royalties!#REF!</definedName>
    <definedName name="Rp">#REF!</definedName>
    <definedName name="Rq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[36]lisprecios!#REF!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v">#REF!</definedName>
    <definedName name="RW">[151]items!$C$4:$J$248</definedName>
    <definedName name="rwt" hidden="1">{"via1",#N/A,TRUE,"general";"via2",#N/A,TRUE,"general";"via3",#N/A,TRUE,"general"}</definedName>
    <definedName name="Rx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#REF!</definedName>
    <definedName name="Sa">#REF!</definedName>
    <definedName name="saa" hidden="1">{"via1",#N/A,TRUE,"general";"via2",#N/A,TRUE,"general";"via3",#N/A,TRUE,"general"}</definedName>
    <definedName name="Sabaneta">'[33]SABANETA 3335'!$B$7:$L$475</definedName>
    <definedName name="SAD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do_Capital">#REF!</definedName>
    <definedName name="sanitario">[74]lisprecios!$D$35</definedName>
    <definedName name="SAOG7">#REF!</definedName>
    <definedName name="SAOG7OCTUBRE">#REF!</definedName>
    <definedName name="sasa">'[7]CALCULO POI'!#REF!</definedName>
    <definedName name="Sb">#REF!</definedName>
    <definedName name="sbe">#REF!</definedName>
    <definedName name="Sbf">[23]CALCULO!$E$61</definedName>
    <definedName name="sbgfbgdr" hidden="1">{"via1",#N/A,TRUE,"general";"via2",#N/A,TRUE,"general";"via3",#N/A,TRUE,"general"}</definedName>
    <definedName name="sc">#REF!</definedName>
    <definedName name="SContLab">#REF!</definedName>
    <definedName name="SContParts">#REF!</definedName>
    <definedName name="scope">#REF!</definedName>
    <definedName name="scope1">'[40]REF - Listas'!$D$32:$D$38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e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00">[16]Dólar!#REF!</definedName>
    <definedName name="Sepjv2">#REF!</definedName>
    <definedName name="SepOct">'[94]Sep-Oct'!$A$12:$H$30</definedName>
    <definedName name="SepOct_C">'[123]Sep-Oct'!$A$31:$H$45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h">#REF!</definedName>
    <definedName name="Share">[89]Cover!#REF!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'[152]Mine variance - tree'!#REF!</definedName>
    <definedName name="si">#REF!</definedName>
    <definedName name="SIFON_180_2">#REF!</definedName>
    <definedName name="SIKA">#REF!</definedName>
    <definedName name="SIKADUR">#REF!</definedName>
    <definedName name="Sim_Model_Input_1">[147]HL!#REF!</definedName>
    <definedName name="Sim_Model_Input_4">[147]HL!#REF!</definedName>
    <definedName name="Sim_Model_Output_1">[147]HL!#REF!</definedName>
    <definedName name="Sitio">[143]Sheet1!$C$2:$C$4</definedName>
    <definedName name="sk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ura">'[28]LISTADO DE MATERIALES Y EQUIPOS'!$B$110</definedName>
    <definedName name="SOLDADURALIQ">[63]Materiales!$C$70</definedName>
    <definedName name="Solids.SG">#REF!</definedName>
    <definedName name="solo">#REF!</definedName>
    <definedName name="SOSO" hidden="1">'[13]ETAPA 50 SMMLV'!#REF!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DSD">#REF!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">#REF!</definedName>
    <definedName name="sssssssssss">#REF!</definedName>
    <definedName name="ssssssssssssssssssss">#REF!</definedName>
    <definedName name="sssssy" hidden="1">{"via1",#N/A,TRUE,"general";"via2",#N/A,TRUE,"general";"via3",#N/A,TRUE,"general"}</definedName>
    <definedName name="st">#REF!</definedName>
    <definedName name="Standby">#REF!</definedName>
    <definedName name="StandbyCostos">#REF!</definedName>
    <definedName name="StartBid">#REF!</definedName>
    <definedName name="StartItems">#REF!</definedName>
    <definedName name="StartPeriod">[153]Index!$S$41</definedName>
    <definedName name="StartRates">#REF!</definedName>
    <definedName name="StartTags">#REF!</definedName>
    <definedName name="status">'[110]LISTS-FOR INTERNAL USE ONLY'!$B$8:$B$13</definedName>
    <definedName name="statusofexecution">#REF!</definedName>
    <definedName name="STOCK_CODE">#REF!</definedName>
    <definedName name="stock_oreganal">[61]INPUT_TEMP!#REF!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BA">'[154]SUB APU'!$A:$D</definedName>
    <definedName name="SUBTIPOACC">#REF!</definedName>
    <definedName name="SubtipoAccesorio">#REF!</definedName>
    <definedName name="SUELDOS">'[121]Base Datos Sueldo'!$B$7:$C$26</definedName>
    <definedName name="sum">'[155]Tabla 1.1'!#REF!</definedName>
    <definedName name="suma">[156]Hoja1!$F$60</definedName>
    <definedName name="SUPERCEL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[5]!absc</definedName>
    <definedName name="t" localSheetId="2">[5]!absc</definedName>
    <definedName name="t" localSheetId="3">[5]!absc</definedName>
    <definedName name="t" localSheetId="0">[5]!absc</definedName>
    <definedName name="t">[5]!absc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Elec">[108]Inputs!$J$25</definedName>
    <definedName name="Tab_Expense">[108]Inputs!$P$127:$Q$161</definedName>
    <definedName name="Tab_Process">[108]Inputs!$N$127:$O$173</definedName>
    <definedName name="Tab_Respons">[108]Inputs!$L$127:$M$139</definedName>
    <definedName name="TabBL">'[86]L codos'!$A$3:$V$10</definedName>
    <definedName name="TabCIM">#REF!</definedName>
    <definedName name="Tabla">#REF!</definedName>
    <definedName name="TABLA_CMI">[7]BS.DATOS!$Q$5:$X$17</definedName>
    <definedName name="TABLA_DE_CARACOLI">#REF!</definedName>
    <definedName name="TABLA_DE_CONTENIDO__A1">#REF!</definedName>
    <definedName name="TABLA_RN">[7]BS.DATOS!$AA$5:$AH$17</definedName>
    <definedName name="TABLA1">#REF!</definedName>
    <definedName name="tabla2">#REF!</definedName>
    <definedName name="tablaDeDTFS">#REF!</definedName>
    <definedName name="TablaR">#REF!</definedName>
    <definedName name="Tablero_de_24_circutos_trsifasico">'[28]LISTADO DE MATERIALES Y EQUIPOS'!$B$98</definedName>
    <definedName name="tablilla">#REF!</definedName>
    <definedName name="TabPE">#REF!</definedName>
    <definedName name="TabPVC">#REF!</definedName>
    <definedName name="tachas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S4.1">#REF!</definedName>
    <definedName name="TAPA">[157]PRECIOS!$B$43</definedName>
    <definedName name="TAPA_HF">#REF!</definedName>
    <definedName name="TAPON_2__P.V.C">#REF!</definedName>
    <definedName name="Tarifa_km3">'[28]LISTADO DE MATERIALES Y EQUIPOS'!$B$47</definedName>
    <definedName name="TARIFAS">[158]TARIFAS!$A$1:$F$52</definedName>
    <definedName name="TARIFAS_SUBSIDIOS">#REF!</definedName>
    <definedName name="TARIFAS1">#REF!</definedName>
    <definedName name="Tasa_Efectiva_Mensual_Fondeo">#REF!</definedName>
    <definedName name="Tax_Rate_Col">'[57]Inputs-SUMMARY'!$H$466:$BR$466</definedName>
    <definedName name="Taxpb" hidden="1">#REF!</definedName>
    <definedName name="tb">#REF!</definedName>
    <definedName name="TBCUR">[159]Sheet4!$A$2:$E$235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hAccept">#REF!</definedName>
    <definedName name="tecpro06">[16]Gastos!#REF!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metalica_arquitectonica_trapez__0_73_3_66">'[28]LISTADO DE MATERIALES Y EQUIPOS'!$B$57</definedName>
    <definedName name="Teléfono">'[59]FIRMAS y DATOS'!$C:$C</definedName>
    <definedName name="TEMP2">'[91]Cost Codes'!$B$4:$G$361</definedName>
    <definedName name="test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ner">'[28]LISTADO DE MATERIALES Y EQUIPOS'!$B$62</definedName>
    <definedName name="thtj" hidden="1">{"via1",#N/A,TRUE,"general";"via2",#N/A,TRUE,"general";"via3",#N/A,TRUE,"general"}</definedName>
    <definedName name="Ti">#REF!</definedName>
    <definedName name="Tipo">[143]Sheet1!$A$2:$A$6</definedName>
    <definedName name="tipo_pintura">#REF!</definedName>
    <definedName name="tipov">#REF!</definedName>
    <definedName name="TIT">#REF!</definedName>
    <definedName name="Titlepb" hidden="1">#REF!</definedName>
    <definedName name="TITU">#REF!</definedName>
    <definedName name="TITULO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macorriente_Doble">'[28]LISTADO DE MATERIALES Y EQUIPOS'!$B$114</definedName>
    <definedName name="TORNILLO_3">#REF!</definedName>
    <definedName name="TORNILLO_PARA_ESTRUCTURAS_7_X_7_16">'[28]LISTADO DE MATERIALES Y EQUIPOS'!$B$104</definedName>
    <definedName name="TORNILLO_PARA_LAMINAS_6_X_1">'[28]LISTADO DE MATERIALES Y EQUIPOS'!$B$103</definedName>
    <definedName name="TORNILLOS_2.5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_Con_Ins">[61]W_OPEX!#REF!</definedName>
    <definedName name="Tot_EA_CAPEX">[61]W_CAPEX!#REF!</definedName>
    <definedName name="Tot_Elect">'[160]5. ELECTRICO'!#REF!</definedName>
    <definedName name="Tot_Elect1">'[161]5. ELECTRICO'!#REF!</definedName>
    <definedName name="Tot_Ops_Ins">[61]W_OPEX!#REF!</definedName>
    <definedName name="TOTAL">#REF!</definedName>
    <definedName name="TOTAL_CIVIL">#REF!</definedName>
    <definedName name="TOTAL_ELECTRICO">'[160]5. ELECTRICO'!#REF!</definedName>
    <definedName name="TOTAL_SERVICIOS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sCost">#REF!</definedName>
    <definedName name="TotalOpti">#REF!</definedName>
    <definedName name="TOTALOPTIM">[162]Hoja2!$E$11:$E$704</definedName>
    <definedName name="TOTALOPTIMIZACION">[162]Hoja2!$E$11:$E$704</definedName>
    <definedName name="TotalPickedCost">#REF!</definedName>
    <definedName name="TOTALREPOS">[162]Hoja2!$E$11:$E$704</definedName>
    <definedName name="TOTALREPOSICION">[162]Hoja2!$E$11:$E$704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AFO">#N/A</definedName>
    <definedName name="Tramites">#REF!</definedName>
    <definedName name="TramitesCostos">#REF!</definedName>
    <definedName name="tramos">#REF!</definedName>
    <definedName name="Transfer_Price">'[57]Inputs-SUMMARY'!$H$464:$BR$464</definedName>
    <definedName name="TRANSPORI" hidden="1">{#N/A,#N/A,TRUE,"INGENIERIA";#N/A,#N/A,TRUE,"COMPRAS";#N/A,#N/A,TRUE,"DIRECCION";#N/A,#N/A,TRUE,"RESUMEN"}</definedName>
    <definedName name="TRAT">[163]desmonte!$E$48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PLEX">#REF!</definedName>
    <definedName name="TRITURADO">#REF!</definedName>
    <definedName name="trjfgjh" hidden="1">{"via1",#N/A,TRUE,"general";"via2",#N/A,TRUE,"general";"via3",#N/A,TRUE,"general"}</definedName>
    <definedName name="TRM">'[164]Cuadro p. Capital Vs estimado'!$G$1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ostOutput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TT">#REF!</definedName>
    <definedName name="Tu">#REF!</definedName>
    <definedName name="TUB">'[154]SUB APU'!$A:$D</definedName>
    <definedName name="TUB._ACC_3__Bx_B_SCH_40">#REF!</definedName>
    <definedName name="Tuberia_Conduit_1_2">'[28]LISTADO DE MATERIALES Y EQUIPOS'!$B$72</definedName>
    <definedName name="Tuberia_Conduit_1_EMT">'[28]LISTADO DE MATERIALES Y EQUIPOS'!$B$79</definedName>
    <definedName name="TUBERIA_P.V.C_RDE_9">#REF!</definedName>
    <definedName name="TUBERIA_P.V.C_UM_RDE_41____2">#REF!</definedName>
    <definedName name="TUBERIA_P.V.C_UM_RDE_41____3">#REF!</definedName>
    <definedName name="tuberia3">#REF!</definedName>
    <definedName name="TUBO_1_2">#REF!</definedName>
    <definedName name="TUBO_1_2__HG">#REF!</definedName>
    <definedName name="Tubo_conduit_pvc_1">'[28]LISTADO DE MATERIALES Y EQUIPOS'!$B$121</definedName>
    <definedName name="TUBO6">[157]PRECIOS!$B$40</definedName>
    <definedName name="TUBO8">[157]PRECIOS!$B$41</definedName>
    <definedName name="tubohg2">[36]lisprecios!#REF!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_Z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FInanzas">[141]Cuentas!$P$11:$P$111</definedName>
    <definedName name="Ug">#REF!</definedName>
    <definedName name="UGEquipData">#REF!</definedName>
    <definedName name="Uh">#REF!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[60]Cuentas!$Q$11:$Q$46</definedName>
    <definedName name="Un">#REF!</definedName>
    <definedName name="UNIDAD1">[81]ITEMS!$C$2</definedName>
    <definedName name="UNIDAD521">[82]ITEMS!$C$522</definedName>
    <definedName name="Unidades">[165]Presup_Cancha!$J$13:$J$17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Z">#REF!</definedName>
    <definedName name="Unit" hidden="1">#REF!</definedName>
    <definedName name="UNITARIO">[166]Unitarios!$A$3:$D$13</definedName>
    <definedName name="Unitarios">#REF!</definedName>
    <definedName name="units">'[80]REF - Listas'!$G$10:$G$18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[60]Cuentas!$T$11:$T$56</definedName>
    <definedName name="Uq">#REF!</definedName>
    <definedName name="Ur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_Un">#REF!</definedName>
    <definedName name="Util">#REF!</definedName>
    <definedName name="UtilidadMensual">#REF!</definedName>
    <definedName name="UTMAR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" hidden="1">#REF!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'[167]VIGAS AEREAS'!$B$27:$G$33</definedName>
    <definedName name="VACON">'[167]VIGAS AEREAS'!$H$37:$H$60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[168]Dólar!#REF!</definedName>
    <definedName name="valhati">[16]Gastos!#REF!</definedName>
    <definedName name="VALLA_2_3_MTS_CON_3_CERCHAS">#REF!</definedName>
    <definedName name="VALNG">'[167]VIGAS AEREAS'!$K$37:$K$60</definedName>
    <definedName name="Valor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1">#REF!</definedName>
    <definedName name="valor2">#REF!</definedName>
    <definedName name="VALOR3">#REF!</definedName>
    <definedName name="valorcal">[16]Gastos!#REF!</definedName>
    <definedName name="Valorepm1">[9]Sábana!$I$18:$I$200,[9]Sábana!#REF!,[9]Sábana!$I$203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ML">'[167]VIGAS AEREAS'!$L$37:$L$60</definedName>
    <definedName name="Var">[3]Varios.!$E$1:$E$65536</definedName>
    <definedName name="VarEquip">'[55]Equip Data'!#REF!</definedName>
    <definedName name="variacion">[34]Datos!$B$8</definedName>
    <definedName name="Varios">#REF!</definedName>
    <definedName name="Varios2">#REF!</definedName>
    <definedName name="VarRange">'[55]Equip Data'!#REF!</definedName>
    <definedName name="VAT">#REF!</definedName>
    <definedName name="vaton">[16]Gastos!#REF!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na_de_aluminio">'[28]LISTADO DE MATERIALES Y EQUIPOS'!$B$87</definedName>
    <definedName name="VENTANAS">#REF!</definedName>
    <definedName name="VENTOSAS_PARA_INSTALACION_EN_TUBERIA_DE_3">#REF!</definedName>
    <definedName name="Verifier">#REF!</definedName>
    <definedName name="Vf">#REF!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hidden="1">{"via1",#N/A,TRUE,"general";"via2",#N/A,TRUE,"general";"via3",#N/A,TRUE,"general"}</definedName>
    <definedName name="VIBRADOR">#REF!</definedName>
    <definedName name="VIDRIO4">#REF!</definedName>
    <definedName name="VINILO">#REF!</definedName>
    <definedName name="viscosidad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CIM">#REF!</definedName>
    <definedName name="Volco">'[28]LISTADO DE MATERIALES Y EQUIPOS'!$B$42</definedName>
    <definedName name="VolPE">#REF!</definedName>
    <definedName name="VolPVC">#REF!</definedName>
    <definedName name="VOLQUETA">#REF!</definedName>
    <definedName name="VPD">[7]TARIFAS!$C$569</definedName>
    <definedName name="VPDACUE">#REF!</definedName>
    <definedName name="VPI">[7]TARIFAS!$C$567</definedName>
    <definedName name="VPNIngresos">#REF!</definedName>
    <definedName name="VPNSurenting">#REF!</definedName>
    <definedName name="vr_equipos">#REF!</definedName>
    <definedName name="VRA">[7]TARIFAS!$C$566</definedName>
    <definedName name="VRTTLPPTO">#REF!</definedName>
    <definedName name="VSCanonTotal">#REF!</definedName>
    <definedName name="vsdfj" hidden="1">{"via1",#N/A,TRUE,"general";"via2",#N/A,TRUE,"general";"via3",#N/A,TRUE,"general"}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OTA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'[101]Análisis Unit'!#REF!</definedName>
    <definedName name="w2w2w" hidden="1">{"via1",#N/A,TRUE,"general";"via2",#N/A,TRUE,"general";"via3",#N/A,TRUE,"general"}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e">#REF!</definedName>
    <definedName name="weight">#REF!</definedName>
    <definedName name="WEIGHT_UNIT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j">#REF!</definedName>
    <definedName name="wl">#REF!</definedName>
    <definedName name="WLube">#REF!</definedName>
    <definedName name="WOHaul">#REF!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andM">#REF!</definedName>
    <definedName name="wrn.ESTADO._.REHABILITACION." hidden="1">{"PRES REHAB ARM-PER POR ITEMS  KM A KM",#N/A,TRUE,"Rehabilitacion Arm-Per"}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hidden="1">{"via1",#N/A,TRUE,"general";"via2",#N/A,TRUE,"general";"via3",#N/A,TRUE,"general"}</definedName>
    <definedName name="ws">#REF!</definedName>
    <definedName name="WSERWEER">'[102]COSTOS OFICINA'!#REF!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#REF!</definedName>
    <definedName name="wwded3" hidden="1">{"via1",#N/A,TRUE,"general";"via2",#N/A,TRUE,"general";"via3",#N/A,TRUE,"general"}</definedName>
    <definedName name="www">#REF!</definedName>
    <definedName name="wwww">[169]INDICE!#REF!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ON">[170]CUADRILLAS!$D$17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">[171]TABLA!$A$88:$D$90</definedName>
    <definedName name="xyz" hidden="1">#REF!</definedName>
    <definedName name="xzczxczxc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ar">#REF!</definedName>
    <definedName name="years">[61]ASSUMPTIONS!$H$7:$AP$7</definedName>
    <definedName name="YEESANIT4">[63]Materiales!$C$120</definedName>
    <definedName name="yery" hidden="1">{"via1",#N/A,TRUE,"general";"via2",#N/A,TRUE,"general";"via3",#N/A,TRUE,"general"}</definedName>
    <definedName name="yesno">'[80]REF - Listas'!$B$26:$B$27</definedName>
    <definedName name="YESO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rlanys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[1]MI!#REF!</definedName>
    <definedName name="z">#REF!</definedName>
    <definedName name="Zap1">[9]Sábana!#REF!</definedName>
    <definedName name="Zap2">[9]Sábana!#REF!</definedName>
    <definedName name="Zap3">[9]Sábana!#REF!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x">#REF!</definedName>
    <definedName name="zxcv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'[56]A.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73" l="1"/>
  <c r="A1" i="172"/>
  <c r="A1" i="171"/>
  <c r="F35" i="172"/>
  <c r="F34" i="171"/>
  <c r="F35" i="171"/>
  <c r="F19" i="173" l="1"/>
  <c r="F35" i="173"/>
  <c r="F34" i="173" s="1"/>
  <c r="F33" i="173"/>
  <c r="F32" i="173"/>
  <c r="F31" i="173"/>
  <c r="F30" i="173"/>
  <c r="F29" i="173"/>
  <c r="F28" i="173"/>
  <c r="F27" i="173"/>
  <c r="F26" i="173"/>
  <c r="F25" i="173" s="1"/>
  <c r="F24" i="173"/>
  <c r="F23" i="173"/>
  <c r="F22" i="173"/>
  <c r="F21" i="173"/>
  <c r="F20" i="173"/>
  <c r="F18" i="173"/>
  <c r="F17" i="173"/>
  <c r="F16" i="173"/>
  <c r="F15" i="173"/>
  <c r="F14" i="173"/>
  <c r="F13" i="173" s="1"/>
  <c r="F12" i="173"/>
  <c r="F11" i="173"/>
  <c r="F10" i="173"/>
  <c r="F9" i="173"/>
  <c r="F8" i="173"/>
  <c r="F7" i="173"/>
  <c r="F6" i="173"/>
  <c r="F5" i="173" s="1"/>
  <c r="F34" i="172"/>
  <c r="F33" i="172"/>
  <c r="F32" i="172"/>
  <c r="F31" i="172"/>
  <c r="F30" i="172"/>
  <c r="F29" i="172"/>
  <c r="F28" i="172"/>
  <c r="F27" i="172"/>
  <c r="F26" i="172"/>
  <c r="F25" i="172" s="1"/>
  <c r="F36" i="172" s="1"/>
  <c r="F24" i="172"/>
  <c r="F23" i="172"/>
  <c r="F22" i="172"/>
  <c r="F21" i="172"/>
  <c r="F20" i="172"/>
  <c r="F19" i="172" s="1"/>
  <c r="F18" i="172"/>
  <c r="F17" i="172"/>
  <c r="F16" i="172"/>
  <c r="F15" i="172"/>
  <c r="F14" i="172"/>
  <c r="F13" i="172" s="1"/>
  <c r="F12" i="172"/>
  <c r="F11" i="172"/>
  <c r="F10" i="172"/>
  <c r="F9" i="172"/>
  <c r="F8" i="172"/>
  <c r="F7" i="172"/>
  <c r="F6" i="172"/>
  <c r="F5" i="172" s="1"/>
  <c r="F33" i="171"/>
  <c r="F32" i="171"/>
  <c r="F31" i="171"/>
  <c r="F30" i="171"/>
  <c r="F29" i="171"/>
  <c r="F28" i="171"/>
  <c r="H28" i="171" s="1"/>
  <c r="F27" i="171"/>
  <c r="F26" i="171"/>
  <c r="F24" i="171"/>
  <c r="F23" i="171"/>
  <c r="F22" i="171"/>
  <c r="F21" i="171"/>
  <c r="F20" i="171"/>
  <c r="F18" i="171"/>
  <c r="F17" i="171"/>
  <c r="F16" i="171"/>
  <c r="F15" i="171"/>
  <c r="F14" i="171"/>
  <c r="F12" i="171"/>
  <c r="F11" i="171"/>
  <c r="F10" i="171"/>
  <c r="F9" i="171"/>
  <c r="F8" i="171"/>
  <c r="F7" i="171"/>
  <c r="F6" i="171"/>
  <c r="D35" i="102"/>
  <c r="D33" i="102"/>
  <c r="D32" i="102"/>
  <c r="D31" i="102"/>
  <c r="D30" i="102"/>
  <c r="D29" i="102"/>
  <c r="D28" i="102"/>
  <c r="D27" i="102"/>
  <c r="D26" i="102"/>
  <c r="D24" i="102"/>
  <c r="D23" i="102"/>
  <c r="D22" i="102"/>
  <c r="D21" i="102"/>
  <c r="D20" i="102"/>
  <c r="D18" i="102"/>
  <c r="D17" i="102"/>
  <c r="D16" i="102"/>
  <c r="D15" i="102"/>
  <c r="D14" i="102"/>
  <c r="D12" i="102"/>
  <c r="D11" i="102"/>
  <c r="D10" i="102"/>
  <c r="D9" i="102"/>
  <c r="D8" i="102"/>
  <c r="D7" i="102"/>
  <c r="D6" i="102"/>
  <c r="F6" i="102" s="1"/>
  <c r="J42" i="102"/>
  <c r="I27" i="102"/>
  <c r="I26" i="102"/>
  <c r="G35" i="102"/>
  <c r="G32" i="102"/>
  <c r="G31" i="102"/>
  <c r="G30" i="102"/>
  <c r="G27" i="102"/>
  <c r="G26" i="102"/>
  <c r="G23" i="102"/>
  <c r="G22" i="102"/>
  <c r="G18" i="102"/>
  <c r="G17" i="102"/>
  <c r="G14" i="102"/>
  <c r="G9" i="102"/>
  <c r="E35" i="102"/>
  <c r="E33" i="102"/>
  <c r="E32" i="102"/>
  <c r="E31" i="102"/>
  <c r="E30" i="102"/>
  <c r="E29" i="102"/>
  <c r="E28" i="102"/>
  <c r="E27" i="102"/>
  <c r="E26" i="102"/>
  <c r="E24" i="102"/>
  <c r="E23" i="102"/>
  <c r="E22" i="102"/>
  <c r="E21" i="102"/>
  <c r="E20" i="102"/>
  <c r="E18" i="102"/>
  <c r="E17" i="102"/>
  <c r="E16" i="102"/>
  <c r="E15" i="102"/>
  <c r="E14" i="102"/>
  <c r="E12" i="102"/>
  <c r="E11" i="102"/>
  <c r="E10" i="102"/>
  <c r="E9" i="102"/>
  <c r="E8" i="102"/>
  <c r="E7" i="102"/>
  <c r="E6" i="102"/>
  <c r="E40" i="173"/>
  <c r="E39" i="173"/>
  <c r="E38" i="173"/>
  <c r="I30" i="102"/>
  <c r="I24" i="102"/>
  <c r="I20" i="102"/>
  <c r="I18" i="102"/>
  <c r="I14" i="102"/>
  <c r="I12" i="102"/>
  <c r="I8" i="102"/>
  <c r="G33" i="102"/>
  <c r="G29" i="102"/>
  <c r="G28" i="102"/>
  <c r="G24" i="102"/>
  <c r="G20" i="102"/>
  <c r="G15" i="102"/>
  <c r="G7" i="102"/>
  <c r="G11" i="102"/>
  <c r="G12" i="102"/>
  <c r="G6" i="102"/>
  <c r="E40" i="172"/>
  <c r="E39" i="172"/>
  <c r="E38" i="172"/>
  <c r="I2" i="171"/>
  <c r="I3" i="171" s="1"/>
  <c r="I4" i="171" s="1"/>
  <c r="E40" i="171"/>
  <c r="E39" i="171"/>
  <c r="E38" i="171"/>
  <c r="F36" i="173" l="1"/>
  <c r="F38" i="173" s="1"/>
  <c r="F5" i="171"/>
  <c r="F25" i="171"/>
  <c r="F13" i="171"/>
  <c r="F19" i="171"/>
  <c r="F17" i="102"/>
  <c r="I17" i="102"/>
  <c r="J17" i="102" s="1"/>
  <c r="I11" i="102"/>
  <c r="I21" i="102"/>
  <c r="I31" i="102"/>
  <c r="K31" i="102" s="1"/>
  <c r="I22" i="102"/>
  <c r="I7" i="102"/>
  <c r="I16" i="102"/>
  <c r="K14" i="102"/>
  <c r="K18" i="102"/>
  <c r="I9" i="102"/>
  <c r="I23" i="102"/>
  <c r="I28" i="102"/>
  <c r="I32" i="102"/>
  <c r="I35" i="102"/>
  <c r="I6" i="102"/>
  <c r="I10" i="102"/>
  <c r="I15" i="102"/>
  <c r="I29" i="102"/>
  <c r="I33" i="102"/>
  <c r="K20" i="102"/>
  <c r="K24" i="102"/>
  <c r="K12" i="102"/>
  <c r="G10" i="102"/>
  <c r="H17" i="102"/>
  <c r="G8" i="102"/>
  <c r="G16" i="102"/>
  <c r="G21" i="102"/>
  <c r="K26" i="102"/>
  <c r="K27" i="102"/>
  <c r="K30" i="102"/>
  <c r="H7" i="171"/>
  <c r="H33" i="171"/>
  <c r="H16" i="171"/>
  <c r="H9" i="171"/>
  <c r="H22" i="171"/>
  <c r="H31" i="171"/>
  <c r="H10" i="171"/>
  <c r="H18" i="171"/>
  <c r="H21" i="171"/>
  <c r="H26" i="171"/>
  <c r="H32" i="171"/>
  <c r="H8" i="171"/>
  <c r="H23" i="171"/>
  <c r="H27" i="171"/>
  <c r="H15" i="171"/>
  <c r="H20" i="171"/>
  <c r="H24" i="171"/>
  <c r="H35" i="171"/>
  <c r="H14" i="171"/>
  <c r="H6" i="171"/>
  <c r="F36" i="171" l="1"/>
  <c r="K11" i="102"/>
  <c r="K33" i="102"/>
  <c r="L17" i="102"/>
  <c r="K17" i="102"/>
  <c r="K7" i="102"/>
  <c r="K15" i="102"/>
  <c r="K29" i="102"/>
  <c r="K22" i="102"/>
  <c r="K32" i="102"/>
  <c r="K28" i="102"/>
  <c r="K23" i="102"/>
  <c r="K6" i="102"/>
  <c r="K35" i="102"/>
  <c r="K9" i="102"/>
  <c r="K16" i="102"/>
  <c r="K10" i="102"/>
  <c r="K8" i="102"/>
  <c r="K21" i="102"/>
  <c r="F42" i="102" l="1"/>
  <c r="F43" i="102"/>
  <c r="F39" i="171"/>
  <c r="F40" i="171"/>
  <c r="F38" i="171"/>
  <c r="F41" i="171" l="1"/>
  <c r="F44" i="171" s="1"/>
  <c r="F39" i="173"/>
  <c r="F40" i="173"/>
  <c r="J43" i="102"/>
  <c r="H53" i="173" l="1"/>
  <c r="F44" i="102"/>
  <c r="F41" i="173"/>
  <c r="F44" i="173" s="1"/>
  <c r="H55" i="173" l="1"/>
  <c r="J44" i="102"/>
  <c r="F24" i="102" l="1"/>
  <c r="J24" i="102"/>
  <c r="H24" i="102"/>
  <c r="L24" i="102" l="1"/>
  <c r="K38" i="102" l="1"/>
  <c r="A1" i="66"/>
  <c r="H33" i="66" l="1"/>
  <c r="K40" i="102"/>
  <c r="K39" i="102"/>
  <c r="H27" i="66"/>
  <c r="D18" i="66"/>
  <c r="D19" i="66"/>
  <c r="F32" i="66"/>
  <c r="B32" i="66"/>
  <c r="E36" i="66"/>
  <c r="N24" i="102" l="1"/>
  <c r="H14" i="102" l="1"/>
  <c r="F14" i="102"/>
  <c r="J14" i="102"/>
  <c r="L14" i="102" l="1"/>
  <c r="N14" i="102" s="1"/>
  <c r="D17" i="66"/>
  <c r="D32" i="66" l="1"/>
  <c r="H32" i="66" s="1"/>
  <c r="D31" i="66"/>
  <c r="H31" i="66" s="1"/>
  <c r="D30" i="66"/>
  <c r="H30" i="66" s="1"/>
  <c r="F27" i="66"/>
  <c r="F25" i="66"/>
  <c r="F24" i="66"/>
  <c r="F23" i="66"/>
  <c r="F30" i="102" l="1"/>
  <c r="J30" i="102"/>
  <c r="H30" i="102"/>
  <c r="L30" i="102" l="1"/>
  <c r="F29" i="102"/>
  <c r="H29" i="102"/>
  <c r="J29" i="102"/>
  <c r="J8" i="102" l="1"/>
  <c r="F8" i="102"/>
  <c r="H8" i="102"/>
  <c r="F27" i="102"/>
  <c r="J27" i="102"/>
  <c r="H27" i="102"/>
  <c r="F7" i="102"/>
  <c r="H7" i="102"/>
  <c r="J7" i="102"/>
  <c r="F33" i="102"/>
  <c r="H33" i="102"/>
  <c r="J33" i="102"/>
  <c r="H22" i="102"/>
  <c r="F22" i="102"/>
  <c r="J22" i="102"/>
  <c r="H9" i="102"/>
  <c r="F9" i="102"/>
  <c r="J9" i="102"/>
  <c r="F35" i="102"/>
  <c r="F34" i="102" s="1"/>
  <c r="H35" i="102"/>
  <c r="H34" i="102" s="1"/>
  <c r="J35" i="102"/>
  <c r="F32" i="102"/>
  <c r="H32" i="102"/>
  <c r="J32" i="102"/>
  <c r="F11" i="102"/>
  <c r="H11" i="102"/>
  <c r="J11" i="102"/>
  <c r="L29" i="102"/>
  <c r="L35" i="102" l="1"/>
  <c r="L32" i="102"/>
  <c r="N32" i="102" s="1"/>
  <c r="L11" i="102"/>
  <c r="F20" i="102"/>
  <c r="H20" i="102"/>
  <c r="J20" i="102"/>
  <c r="L33" i="102"/>
  <c r="N33" i="102" s="1"/>
  <c r="L7" i="102"/>
  <c r="N7" i="102" s="1"/>
  <c r="L8" i="102"/>
  <c r="N8" i="102" s="1"/>
  <c r="J34" i="102"/>
  <c r="L34" i="102" s="1"/>
  <c r="F21" i="102"/>
  <c r="H21" i="102"/>
  <c r="J21" i="102"/>
  <c r="L9" i="102"/>
  <c r="N9" i="102" s="1"/>
  <c r="L22" i="102"/>
  <c r="L27" i="102"/>
  <c r="N27" i="102" s="1"/>
  <c r="J12" i="102" l="1"/>
  <c r="H12" i="102"/>
  <c r="F12" i="102"/>
  <c r="L20" i="102"/>
  <c r="F10" i="102"/>
  <c r="F5" i="102" s="1"/>
  <c r="H10" i="102"/>
  <c r="J10" i="102"/>
  <c r="L21" i="102"/>
  <c r="F26" i="102" l="1"/>
  <c r="H26" i="102"/>
  <c r="J26" i="102"/>
  <c r="L12" i="102"/>
  <c r="L10" i="102"/>
  <c r="N10" i="102" s="1"/>
  <c r="L26" i="102" l="1"/>
  <c r="N26" i="102" s="1"/>
  <c r="N35" i="102" l="1"/>
  <c r="F28" i="102" l="1"/>
  <c r="H28" i="102"/>
  <c r="J28" i="102"/>
  <c r="H31" i="102" l="1"/>
  <c r="H25" i="102" s="1"/>
  <c r="F31" i="102"/>
  <c r="F25" i="102" s="1"/>
  <c r="J31" i="102"/>
  <c r="L28" i="102"/>
  <c r="N28" i="102" s="1"/>
  <c r="L31" i="102" l="1"/>
  <c r="N31" i="102" s="1"/>
  <c r="F18" i="102"/>
  <c r="H18" i="102"/>
  <c r="J18" i="102"/>
  <c r="J25" i="102"/>
  <c r="L25" i="102" s="1"/>
  <c r="B19" i="66"/>
  <c r="B18" i="66"/>
  <c r="B17" i="66"/>
  <c r="F19" i="66"/>
  <c r="F18" i="66"/>
  <c r="L18" i="102" l="1"/>
  <c r="N18" i="102" s="1"/>
  <c r="F23" i="102" l="1"/>
  <c r="F19" i="102" s="1"/>
  <c r="H23" i="102"/>
  <c r="H19" i="102" s="1"/>
  <c r="J23" i="102"/>
  <c r="F16" i="102"/>
  <c r="J16" i="102"/>
  <c r="H16" i="102"/>
  <c r="F15" i="102" l="1"/>
  <c r="F13" i="102" s="1"/>
  <c r="H15" i="102"/>
  <c r="H13" i="102" s="1"/>
  <c r="J15" i="102"/>
  <c r="L16" i="102"/>
  <c r="N16" i="102" s="1"/>
  <c r="L23" i="102"/>
  <c r="J19" i="102"/>
  <c r="L19" i="102" s="1"/>
  <c r="F17" i="66"/>
  <c r="E46" i="66"/>
  <c r="E49" i="66"/>
  <c r="C14" i="66"/>
  <c r="H9" i="66"/>
  <c r="L15" i="102" l="1"/>
  <c r="N15" i="102" s="1"/>
  <c r="J13" i="102"/>
  <c r="L13" i="102" s="1"/>
  <c r="G18" i="66" l="1"/>
  <c r="H18" i="66" s="1"/>
  <c r="G17" i="66"/>
  <c r="H17" i="66" s="1"/>
  <c r="N21" i="102" l="1"/>
  <c r="G19" i="66"/>
  <c r="H19" i="66" s="1"/>
  <c r="N20" i="102" l="1"/>
  <c r="H6" i="102" l="1"/>
  <c r="H5" i="102" s="1"/>
  <c r="J6" i="102"/>
  <c r="N23" i="102"/>
  <c r="L6" i="102" l="1"/>
  <c r="J5" i="102"/>
  <c r="L5" i="102" s="1"/>
  <c r="L36" i="102" s="1"/>
  <c r="L38" i="102" s="1"/>
  <c r="N22" i="102" l="1"/>
  <c r="N6" i="102" l="1"/>
  <c r="I3" i="66" l="1"/>
  <c r="I8" i="66" l="1"/>
  <c r="I7" i="66"/>
  <c r="I6" i="66"/>
  <c r="F46" i="66"/>
  <c r="L40" i="102"/>
  <c r="L39" i="102"/>
  <c r="I9" i="66" l="1"/>
  <c r="I4" i="66" s="1"/>
  <c r="D23" i="66" s="1"/>
  <c r="H23" i="66" s="1"/>
  <c r="F49" i="66"/>
  <c r="H49" i="66" s="1"/>
  <c r="I48" i="66" s="1"/>
  <c r="H46" i="66"/>
  <c r="I45" i="66" s="1"/>
  <c r="L41" i="102"/>
  <c r="D26" i="66" l="1"/>
  <c r="H26" i="66" s="1"/>
  <c r="D24" i="66"/>
  <c r="H24" i="66" s="1"/>
  <c r="D25" i="66"/>
  <c r="H25" i="66" s="1"/>
  <c r="F37" i="66"/>
  <c r="H42" i="66" s="1"/>
  <c r="H39" i="66" l="1"/>
  <c r="F36" i="66"/>
  <c r="H36" i="66" s="1"/>
  <c r="I16" i="66" s="1"/>
  <c r="J16" i="66" s="1"/>
  <c r="H38" i="66"/>
  <c r="H40" i="66"/>
  <c r="H43" i="66"/>
  <c r="H41" i="66"/>
  <c r="H37" i="66"/>
  <c r="I51" i="66" l="1"/>
  <c r="F39" i="172" l="1"/>
  <c r="F38" i="172"/>
  <c r="H42" i="102"/>
  <c r="L42" i="102" s="1"/>
  <c r="F40" i="172"/>
  <c r="H43" i="102"/>
  <c r="L43" i="102" s="1"/>
  <c r="F41" i="172" l="1"/>
  <c r="F44" i="172" s="1"/>
  <c r="H54" i="173" l="1"/>
  <c r="H44" i="102"/>
  <c r="L44" i="102" s="1"/>
  <c r="H56" i="173"/>
  <c r="H57" i="173" s="1"/>
</calcChain>
</file>

<file path=xl/sharedStrings.xml><?xml version="1.0" encoding="utf-8"?>
<sst xmlns="http://schemas.openxmlformats.org/spreadsheetml/2006/main" count="499" uniqueCount="147">
  <si>
    <t>ITEM</t>
  </si>
  <si>
    <t>DESCRIPCION</t>
  </si>
  <si>
    <t>UNIDAD</t>
  </si>
  <si>
    <t>CANTIDAD</t>
  </si>
  <si>
    <t>VALOR UNITARIO</t>
  </si>
  <si>
    <t>VALOR TOTAL</t>
  </si>
  <si>
    <t>PRELIMINARES</t>
  </si>
  <si>
    <t>m2</t>
  </si>
  <si>
    <t>m3</t>
  </si>
  <si>
    <t>UND</t>
  </si>
  <si>
    <t>%</t>
  </si>
  <si>
    <t>Und</t>
  </si>
  <si>
    <t>FACTOR PRESTACIONAL</t>
  </si>
  <si>
    <t>ADMINISTRACION</t>
  </si>
  <si>
    <t>COSTOS INDIRECTOS</t>
  </si>
  <si>
    <t xml:space="preserve">COSTOS DIRECTOS DEL PROYECTO </t>
  </si>
  <si>
    <t>COSTOS TOTALES DEL PROYECTO (EJECUCION DE OBRAS)</t>
  </si>
  <si>
    <t>PORCENTAJE</t>
  </si>
  <si>
    <t>A. GASTOS DE ADMINISTRACION</t>
  </si>
  <si>
    <t>B. IMPREVISTOS</t>
  </si>
  <si>
    <t>TOTAL AIU = (A + B + C)</t>
  </si>
  <si>
    <t xml:space="preserve">DURACIÓN DE ACTIVIDADES </t>
  </si>
  <si>
    <t xml:space="preserve">DESCRIPCION DE GASTOS </t>
  </si>
  <si>
    <t>ANALISIS DETALLADO DEL AIU</t>
  </si>
  <si>
    <t>A.</t>
  </si>
  <si>
    <t>% DE DEDICACION</t>
  </si>
  <si>
    <t>VALOR PARCIAL</t>
  </si>
  <si>
    <t>VALOR CAPITULO</t>
  </si>
  <si>
    <t>COSTOS DE PERSONAL</t>
  </si>
  <si>
    <t>Mes</t>
  </si>
  <si>
    <t>COSTOS DE ADMINISTRACION</t>
  </si>
  <si>
    <t>Glb</t>
  </si>
  <si>
    <t>-</t>
  </si>
  <si>
    <t xml:space="preserve">% SOBRE COSTO TOTAL </t>
  </si>
  <si>
    <t>COSTO TOTAL PROYECTO</t>
  </si>
  <si>
    <t>B</t>
  </si>
  <si>
    <t>IMPREVISTOS</t>
  </si>
  <si>
    <t>Imprevistos estimados</t>
  </si>
  <si>
    <t>C</t>
  </si>
  <si>
    <t>UTILIDADES</t>
  </si>
  <si>
    <t>Utilidades estimadas</t>
  </si>
  <si>
    <t>VALOR TOTAL AIU (30%)</t>
  </si>
  <si>
    <t>1.1</t>
  </si>
  <si>
    <t>2.1</t>
  </si>
  <si>
    <t>Profesional Responsable:</t>
  </si>
  <si>
    <t>CANT.</t>
  </si>
  <si>
    <t>Alquiler de Oficina (Incl. Servicios Publicos)</t>
  </si>
  <si>
    <t>Garantias</t>
  </si>
  <si>
    <t>Cumplimiento</t>
  </si>
  <si>
    <t>Buen Manejo del Anticipo</t>
  </si>
  <si>
    <t>Salarios y Prestaciones</t>
  </si>
  <si>
    <t>Estabilidad y Calidad de la Obra</t>
  </si>
  <si>
    <t>% Asegurado</t>
  </si>
  <si>
    <t>Tasa</t>
  </si>
  <si>
    <t>Valor Base</t>
  </si>
  <si>
    <t>Descripcion</t>
  </si>
  <si>
    <t>Total</t>
  </si>
  <si>
    <t>Vegencia (Meses)</t>
  </si>
  <si>
    <t>Valla Informativa de Obra (6.00m x 3.00m)</t>
  </si>
  <si>
    <t>POLIZAS</t>
  </si>
  <si>
    <t>Gastos de Legalizacion</t>
  </si>
  <si>
    <t>ml</t>
  </si>
  <si>
    <t>3.1</t>
  </si>
  <si>
    <t>3.2</t>
  </si>
  <si>
    <t>3.3</t>
  </si>
  <si>
    <t>3.4</t>
  </si>
  <si>
    <t>2.2</t>
  </si>
  <si>
    <t xml:space="preserve">Servicio de linea telefonica local ilimitada, celulares, equipos de comunicación e internet banda ancha ilimitada 10Mb </t>
  </si>
  <si>
    <t>RCE</t>
  </si>
  <si>
    <t>2 SMMLV</t>
  </si>
  <si>
    <t xml:space="preserve">VALOR TOTAL OBRA CIVIL </t>
  </si>
  <si>
    <t>COSTOS DIRECTOS OBRA CIVIL</t>
  </si>
  <si>
    <t>UTILIDAD</t>
  </si>
  <si>
    <t>C. UTILIDAD</t>
  </si>
  <si>
    <t>ESTAMPILLA PRO-CULTURA</t>
  </si>
  <si>
    <t>ESTAMPILLA PRO-UNIVERSIDAD</t>
  </si>
  <si>
    <t>ESTAMPILLA PRO-ADULTO MAYOR</t>
  </si>
  <si>
    <t>ESTAMPILLA PRO-HOSPITAL</t>
  </si>
  <si>
    <t>INDUSTRIA Y COMERCIO</t>
  </si>
  <si>
    <t>ESTAMPILLA PRO-DEPORTE</t>
  </si>
  <si>
    <t>ESTAMPILLA FONDO DE SEGURIDAD</t>
  </si>
  <si>
    <t>1.2</t>
  </si>
  <si>
    <t>1.3</t>
  </si>
  <si>
    <t>1.4</t>
  </si>
  <si>
    <t>Localización, trazado y replanteo con equipo</t>
  </si>
  <si>
    <t>Relleno manual con material seleccionado</t>
  </si>
  <si>
    <t>ESTRUCTURA DE PAVIMENTO</t>
  </si>
  <si>
    <t>2.3</t>
  </si>
  <si>
    <t>2.4</t>
  </si>
  <si>
    <t xml:space="preserve">Suministro e instalación de subase granular </t>
  </si>
  <si>
    <t>Acero de refuerzo fy=420MPa</t>
  </si>
  <si>
    <t>kg</t>
  </si>
  <si>
    <t>BORDILLOS Y ANDENES</t>
  </si>
  <si>
    <t>Construcción rampas de acceso vehiculares en zona de anden, en concreto de 21MPa</t>
  </si>
  <si>
    <t>m</t>
  </si>
  <si>
    <t>2.5</t>
  </si>
  <si>
    <t>Adecuación de cámaras de inspección existentes. Incluye: Realce del nivel, tapa en HD y acero de refuerzo</t>
  </si>
  <si>
    <t>und</t>
  </si>
  <si>
    <t>4.1</t>
  </si>
  <si>
    <t>4.2</t>
  </si>
  <si>
    <t xml:space="preserve">SEÑALIZACON VIAL </t>
  </si>
  <si>
    <t>5.1</t>
  </si>
  <si>
    <t>Señal vertical de transito  con lamina retrorreflectiva (60x60)cm</t>
  </si>
  <si>
    <t>A. I. U. (30%)</t>
  </si>
  <si>
    <t>ACUEDUCTO Y ALCANTARILLADO</t>
  </si>
  <si>
    <t>1.5</t>
  </si>
  <si>
    <t>Suministro y colocación de triturado</t>
  </si>
  <si>
    <t>4.3</t>
  </si>
  <si>
    <t>Suministro e instalación de tuberia corrugada PVC 8"</t>
  </si>
  <si>
    <t>4.4</t>
  </si>
  <si>
    <t>4.5</t>
  </si>
  <si>
    <t>Entibado Metálico continuo</t>
  </si>
  <si>
    <t>4.6</t>
  </si>
  <si>
    <t>4.7</t>
  </si>
  <si>
    <t>Manejo de nivel freático</t>
  </si>
  <si>
    <t>Excavación mecánica en material común, profundidad &lt; 2M. 
Incluye retiro y disposición.</t>
  </si>
  <si>
    <t>Excavación manual para andenes. Incluye retiro y disposición.</t>
  </si>
  <si>
    <t>Acometida domiciliaria sanitaria, Incluye: Excavación, relleno, registro, suministro e Instalación de tubería corrugada de 6" y Uniones. L &lt; = 4 m.</t>
  </si>
  <si>
    <t>1.6</t>
  </si>
  <si>
    <t>Demolición de bordillos</t>
  </si>
  <si>
    <t>Demolición de Andenes</t>
  </si>
  <si>
    <t>1.7</t>
  </si>
  <si>
    <t xml:space="preserve">Pavimento en concreto hidraulico MR 42 </t>
  </si>
  <si>
    <t>Bordillos en concreto de 21 MPa seccion 0.15 x 0.20 m, NO incluye acero de refuerzo.</t>
  </si>
  <si>
    <t>Andenes en concreto de 21 MPa espesor de 0.10 m</t>
  </si>
  <si>
    <t>Acometida domiciliaria de acueducto. Incluye: Excavación, relleno, suministro e instalación de tubería PEAD 20mm, accesorios, cajilla para medidor y micromedidor R200.</t>
  </si>
  <si>
    <t>Construcción pozo de inspección en concreto reforzado e impermeabilizado para tuberías de diámetro entre 8" y 27", con diámetro del cilindro de 1,20 m (H &lt; 3,00 m) incluye losa de fondo, tapa de inspección en HD, cilindro, cañuela y pañete de impermeabilización</t>
  </si>
  <si>
    <t>Suministro e instalación de tuberia PEAD 4"</t>
  </si>
  <si>
    <t>4.8</t>
  </si>
  <si>
    <t>Suministro e instalación de union universal 4" HD</t>
  </si>
  <si>
    <t>Contenedor de raices en concreto de 21 MPa seccion 0.15 x 0.70 m, NO incluye acero de refuerzo.</t>
  </si>
  <si>
    <t>3.5</t>
  </si>
  <si>
    <t>Corte y Sello de Juntas de Pavimento</t>
  </si>
  <si>
    <t>PMT</t>
  </si>
  <si>
    <t>PMA</t>
  </si>
  <si>
    <t xml:space="preserve">VALOR TOTAL OBRA </t>
  </si>
  <si>
    <t>CANTIDAD LOTE 1</t>
  </si>
  <si>
    <t>VALOR PARCIAL LOTE 1</t>
  </si>
  <si>
    <t>VALOR PARCIAL LOTE 2</t>
  </si>
  <si>
    <t>CANTIDAD LOTE 2</t>
  </si>
  <si>
    <t>CANTIDAD LOTE 3</t>
  </si>
  <si>
    <t>VALOR PARCIAL LOTE 3</t>
  </si>
  <si>
    <t>CANTIDAD TOTAL</t>
  </si>
  <si>
    <t xml:space="preserve">COSTOS DIRECTOS </t>
  </si>
  <si>
    <t>CONSTRUCCIÓN DE PAVIMENTO EN CONCRETO RÍGIDO EN DIFERENTES VIAS BARRIALES DEL DISTRITO DE SANTA MARTA, MAGDALENA</t>
  </si>
  <si>
    <t>Secretaria de Infraestructura</t>
  </si>
  <si>
    <t>GOBERNACION DEL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</si>
</sst>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_(&quot;$&quot;\ * #,##0.0_);_(&quot;$&quot;\ * \(#,##0.0\);_(&quot;$&quot;\ * &quot;-&quot;??_);_(@_)"/>
    <numFmt numFmtId="171" formatCode="0.0%"/>
    <numFmt numFmtId="172" formatCode="_(* #.##0.00_);_(* \(#.##0.00\);_(* &quot;-&quot;??_);_(@_)"/>
    <numFmt numFmtId="173" formatCode="_-&quot;$&quot;\ * #,##0.00_-;\-&quot;$&quot;\ * #,##0.00_-;_-&quot;$&quot;\ * &quot;-&quot;_-;_-@_-"/>
    <numFmt numFmtId="174" formatCode="_(&quot;$&quot;\ * #,##0_);_(&quot;$&quot;\ * \(#,##0\);_(&quot;$&quot;\ * &quot;-&quot;_);_(@_)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1"/>
      <name val="Agency FB"/>
      <family val="2"/>
    </font>
    <font>
      <sz val="11"/>
      <name val="Agency FB"/>
      <family val="2"/>
    </font>
    <font>
      <b/>
      <sz val="12"/>
      <name val="Agency FB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6"/>
      <name val="Arial Narrow"/>
      <family val="2"/>
    </font>
    <font>
      <sz val="12"/>
      <name val="Agency FB"/>
      <family val="2"/>
    </font>
    <font>
      <sz val="12"/>
      <name val="Arial"/>
      <family val="2"/>
    </font>
    <font>
      <b/>
      <sz val="12"/>
      <name val="Times"/>
    </font>
    <font>
      <sz val="8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0625"/>
    </fill>
    <fill>
      <patternFill patternType="solid">
        <fgColor rgb="FFFFFFCC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42">
    <xf numFmtId="0" fontId="0" fillId="0" borderId="0"/>
    <xf numFmtId="168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12" fillId="0" borderId="0" applyFont="0" applyFill="0" applyBorder="0" applyAlignment="0" applyProtection="0"/>
    <xf numFmtId="166" fontId="14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3" fillId="0" borderId="0"/>
    <xf numFmtId="0" fontId="12" fillId="0" borderId="0"/>
    <xf numFmtId="0" fontId="14" fillId="0" borderId="0"/>
    <xf numFmtId="0" fontId="13" fillId="0" borderId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1" fillId="0" borderId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8" fillId="17" borderId="39" applyNumberFormat="0" applyAlignment="0" applyProtection="0"/>
    <xf numFmtId="0" fontId="18" fillId="17" borderId="39" applyNumberFormat="0" applyAlignment="0" applyProtection="0"/>
    <xf numFmtId="0" fontId="18" fillId="17" borderId="39" applyNumberFormat="0" applyAlignment="0" applyProtection="0"/>
    <xf numFmtId="0" fontId="18" fillId="17" borderId="39" applyNumberFormat="0" applyAlignment="0" applyProtection="0"/>
    <xf numFmtId="0" fontId="19" fillId="18" borderId="40" applyNumberFormat="0" applyAlignment="0" applyProtection="0"/>
    <xf numFmtId="0" fontId="19" fillId="18" borderId="40" applyNumberFormat="0" applyAlignment="0" applyProtection="0"/>
    <xf numFmtId="0" fontId="19" fillId="18" borderId="40" applyNumberFormat="0" applyAlignment="0" applyProtection="0"/>
    <xf numFmtId="0" fontId="19" fillId="18" borderId="40" applyNumberFormat="0" applyAlignment="0" applyProtection="0"/>
    <xf numFmtId="0" fontId="20" fillId="0" borderId="41" applyNumberFormat="0" applyFill="0" applyAlignment="0" applyProtection="0"/>
    <xf numFmtId="0" fontId="20" fillId="0" borderId="41" applyNumberFormat="0" applyFill="0" applyAlignment="0" applyProtection="0"/>
    <xf numFmtId="0" fontId="20" fillId="0" borderId="41" applyNumberFormat="0" applyFill="0" applyAlignment="0" applyProtection="0"/>
    <xf numFmtId="0" fontId="20" fillId="0" borderId="4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22" fillId="8" borderId="39" applyNumberFormat="0" applyAlignment="0" applyProtection="0"/>
    <xf numFmtId="0" fontId="22" fillId="8" borderId="39" applyNumberFormat="0" applyAlignment="0" applyProtection="0"/>
    <xf numFmtId="0" fontId="22" fillId="8" borderId="39" applyNumberFormat="0" applyAlignment="0" applyProtection="0"/>
    <xf numFmtId="0" fontId="22" fillId="8" borderId="39" applyNumberFormat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165" fontId="1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12" fillId="0" borderId="0"/>
    <xf numFmtId="0" fontId="11" fillId="0" borderId="0"/>
    <xf numFmtId="0" fontId="12" fillId="0" borderId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5" fillId="17" borderId="44" applyNumberFormat="0" applyAlignment="0" applyProtection="0"/>
    <xf numFmtId="0" fontId="25" fillId="17" borderId="44" applyNumberFormat="0" applyAlignment="0" applyProtection="0"/>
    <xf numFmtId="0" fontId="25" fillId="17" borderId="44" applyNumberFormat="0" applyAlignment="0" applyProtection="0"/>
    <xf numFmtId="0" fontId="25" fillId="17" borderId="44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0" borderId="42" applyNumberFormat="0" applyFill="0" applyAlignment="0" applyProtection="0"/>
    <xf numFmtId="0" fontId="29" fillId="0" borderId="42" applyNumberFormat="0" applyFill="0" applyAlignment="0" applyProtection="0"/>
    <xf numFmtId="0" fontId="29" fillId="0" borderId="42" applyNumberFormat="0" applyFill="0" applyAlignment="0" applyProtection="0"/>
    <xf numFmtId="0" fontId="29" fillId="0" borderId="42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1" fillId="0" borderId="47" applyNumberFormat="0" applyFill="0" applyAlignment="0" applyProtection="0"/>
    <xf numFmtId="0" fontId="31" fillId="0" borderId="47" applyNumberFormat="0" applyFill="0" applyAlignment="0" applyProtection="0"/>
    <xf numFmtId="0" fontId="31" fillId="0" borderId="47" applyNumberFormat="0" applyFill="0" applyAlignment="0" applyProtection="0"/>
    <xf numFmtId="0" fontId="31" fillId="0" borderId="47" applyNumberFormat="0" applyFill="0" applyAlignment="0" applyProtection="0"/>
    <xf numFmtId="0" fontId="10" fillId="0" borderId="0"/>
    <xf numFmtId="0" fontId="32" fillId="0" borderId="0"/>
    <xf numFmtId="168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2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0" fillId="0" borderId="0"/>
    <xf numFmtId="167" fontId="10" fillId="0" borderId="0" applyFont="0" applyFill="0" applyBorder="0" applyAlignment="0" applyProtection="0"/>
    <xf numFmtId="0" fontId="10" fillId="0" borderId="0"/>
    <xf numFmtId="42" fontId="32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8" fillId="0" borderId="0"/>
    <xf numFmtId="0" fontId="12" fillId="0" borderId="0"/>
    <xf numFmtId="0" fontId="8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168" fontId="12" fillId="0" borderId="0" applyFont="0" applyFill="0" applyBorder="0" applyAlignment="0" applyProtection="0"/>
    <xf numFmtId="172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12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2" fillId="26" borderId="70" applyNumberFormat="0" applyFont="0" applyAlignment="0" applyProtection="0"/>
    <xf numFmtId="42" fontId="12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4" fillId="0" borderId="0"/>
    <xf numFmtId="0" fontId="3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2" fillId="0" borderId="0"/>
    <xf numFmtId="0" fontId="12" fillId="0" borderId="0"/>
    <xf numFmtId="0" fontId="1" fillId="0" borderId="0"/>
    <xf numFmtId="0" fontId="12" fillId="0" borderId="0"/>
  </cellStyleXfs>
  <cellXfs count="307">
    <xf numFmtId="0" fontId="0" fillId="0" borderId="0" xfId="0"/>
    <xf numFmtId="44" fontId="0" fillId="0" borderId="0" xfId="0" applyNumberFormat="1"/>
    <xf numFmtId="42" fontId="0" fillId="0" borderId="0" xfId="204" applyFont="1"/>
    <xf numFmtId="42" fontId="0" fillId="0" borderId="0" xfId="0" applyNumberFormat="1"/>
    <xf numFmtId="0" fontId="0" fillId="2" borderId="0" xfId="0" applyFill="1"/>
    <xf numFmtId="0" fontId="0" fillId="2" borderId="19" xfId="0" applyFill="1" applyBorder="1"/>
    <xf numFmtId="0" fontId="0" fillId="2" borderId="20" xfId="0" applyFill="1" applyBorder="1"/>
    <xf numFmtId="0" fontId="0" fillId="2" borderId="32" xfId="0" applyFill="1" applyBorder="1"/>
    <xf numFmtId="0" fontId="34" fillId="2" borderId="0" xfId="0" applyFont="1" applyFill="1"/>
    <xf numFmtId="0" fontId="7" fillId="0" borderId="0" xfId="0" applyFont="1"/>
    <xf numFmtId="173" fontId="0" fillId="0" borderId="0" xfId="204" applyNumberFormat="1" applyFont="1" applyAlignment="1">
      <alignment horizontal="left" vertical="center"/>
    </xf>
    <xf numFmtId="0" fontId="39" fillId="0" borderId="57" xfId="0" applyFont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2"/>
    </xf>
    <xf numFmtId="0" fontId="39" fillId="0" borderId="2" xfId="0" applyFont="1" applyBorder="1" applyAlignment="1">
      <alignment horizontal="center" vertical="center"/>
    </xf>
    <xf numFmtId="166" fontId="39" fillId="0" borderId="2" xfId="4" applyFont="1" applyFill="1" applyBorder="1" applyAlignment="1">
      <alignment horizontal="right" vertical="center"/>
    </xf>
    <xf numFmtId="166" fontId="39" fillId="0" borderId="17" xfId="4" applyFont="1" applyFill="1" applyBorder="1" applyAlignment="1">
      <alignment horizontal="right" vertical="center"/>
    </xf>
    <xf numFmtId="0" fontId="39" fillId="2" borderId="2" xfId="0" applyFont="1" applyFill="1" applyBorder="1" applyAlignment="1">
      <alignment horizontal="left" vertical="center" wrapText="1" indent="2"/>
    </xf>
    <xf numFmtId="0" fontId="39" fillId="2" borderId="33" xfId="0" applyFont="1" applyFill="1" applyBorder="1" applyAlignment="1">
      <alignment vertical="center"/>
    </xf>
    <xf numFmtId="0" fontId="39" fillId="2" borderId="34" xfId="0" applyFont="1" applyFill="1" applyBorder="1" applyAlignment="1">
      <alignment vertical="center"/>
    </xf>
    <xf numFmtId="0" fontId="39" fillId="2" borderId="37" xfId="0" applyFont="1" applyFill="1" applyBorder="1" applyAlignment="1">
      <alignment vertical="center"/>
    </xf>
    <xf numFmtId="0" fontId="39" fillId="2" borderId="36" xfId="0" applyFont="1" applyFill="1" applyBorder="1" applyAlignment="1">
      <alignment vertical="center"/>
    </xf>
    <xf numFmtId="166" fontId="39" fillId="0" borderId="3" xfId="4" applyFont="1" applyFill="1" applyBorder="1" applyAlignment="1">
      <alignment vertical="center"/>
    </xf>
    <xf numFmtId="166" fontId="39" fillId="0" borderId="54" xfId="4" applyFont="1" applyFill="1" applyBorder="1" applyAlignment="1">
      <alignment vertical="center"/>
    </xf>
    <xf numFmtId="0" fontId="39" fillId="2" borderId="31" xfId="0" applyFont="1" applyFill="1" applyBorder="1" applyAlignment="1">
      <alignment vertical="center"/>
    </xf>
    <xf numFmtId="0" fontId="39" fillId="2" borderId="0" xfId="0" applyFont="1" applyFill="1" applyAlignment="1">
      <alignment vertical="center"/>
    </xf>
    <xf numFmtId="0" fontId="40" fillId="2" borderId="33" xfId="0" applyFont="1" applyFill="1" applyBorder="1"/>
    <xf numFmtId="0" fontId="40" fillId="2" borderId="34" xfId="0" applyFont="1" applyFill="1" applyBorder="1"/>
    <xf numFmtId="0" fontId="40" fillId="2" borderId="36" xfId="0" applyFont="1" applyFill="1" applyBorder="1"/>
    <xf numFmtId="0" fontId="41" fillId="2" borderId="31" xfId="0" applyFont="1" applyFill="1" applyBorder="1"/>
    <xf numFmtId="0" fontId="39" fillId="2" borderId="0" xfId="0" applyFont="1" applyFill="1"/>
    <xf numFmtId="0" fontId="40" fillId="2" borderId="0" xfId="0" applyFont="1" applyFill="1"/>
    <xf numFmtId="0" fontId="40" fillId="2" borderId="19" xfId="0" applyFont="1" applyFill="1" applyBorder="1"/>
    <xf numFmtId="0" fontId="42" fillId="2" borderId="31" xfId="148" applyFont="1" applyFill="1" applyBorder="1"/>
    <xf numFmtId="0" fontId="42" fillId="2" borderId="27" xfId="148" applyFont="1" applyFill="1" applyBorder="1"/>
    <xf numFmtId="0" fontId="40" fillId="2" borderId="3" xfId="148" applyFont="1" applyFill="1" applyBorder="1" applyAlignment="1">
      <alignment vertical="center"/>
    </xf>
    <xf numFmtId="0" fontId="40" fillId="2" borderId="5" xfId="148" applyFont="1" applyFill="1" applyBorder="1" applyAlignment="1">
      <alignment vertical="center"/>
    </xf>
    <xf numFmtId="0" fontId="43" fillId="0" borderId="7" xfId="148" applyFont="1" applyBorder="1" applyAlignment="1">
      <alignment horizontal="center" vertical="center"/>
    </xf>
    <xf numFmtId="10" fontId="40" fillId="0" borderId="9" xfId="14" applyNumberFormat="1" applyFont="1" applyBorder="1" applyAlignment="1" applyProtection="1">
      <alignment horizontal="center" vertical="center" wrapText="1"/>
      <protection hidden="1"/>
    </xf>
    <xf numFmtId="166" fontId="43" fillId="0" borderId="7" xfId="4" applyFont="1" applyFill="1" applyBorder="1" applyAlignment="1">
      <alignment horizontal="center" vertical="center"/>
    </xf>
    <xf numFmtId="10" fontId="40" fillId="0" borderId="7" xfId="148" applyNumberFormat="1" applyFont="1" applyBorder="1" applyAlignment="1">
      <alignment horizontal="center" vertical="center"/>
    </xf>
    <xf numFmtId="10" fontId="40" fillId="0" borderId="25" xfId="148" applyNumberFormat="1" applyFont="1" applyBorder="1" applyAlignment="1">
      <alignment horizontal="center" vertical="center"/>
    </xf>
    <xf numFmtId="0" fontId="40" fillId="2" borderId="25" xfId="148" applyFont="1" applyFill="1" applyBorder="1" applyAlignment="1">
      <alignment vertical="center"/>
    </xf>
    <xf numFmtId="0" fontId="43" fillId="0" borderId="7" xfId="148" applyFont="1" applyBorder="1" applyAlignment="1">
      <alignment horizontal="left" vertical="center"/>
    </xf>
    <xf numFmtId="4" fontId="43" fillId="0" borderId="49" xfId="192" applyNumberFormat="1" applyFont="1" applyFill="1" applyBorder="1" applyAlignment="1" applyProtection="1">
      <alignment horizontal="center" vertical="center"/>
      <protection hidden="1"/>
    </xf>
    <xf numFmtId="0" fontId="43" fillId="0" borderId="12" xfId="192" applyNumberFormat="1" applyFont="1" applyFill="1" applyBorder="1" applyAlignment="1" applyProtection="1">
      <alignment vertical="center" wrapText="1"/>
      <protection locked="0" hidden="1"/>
    </xf>
    <xf numFmtId="4" fontId="43" fillId="0" borderId="57" xfId="192" quotePrefix="1" applyNumberFormat="1" applyFont="1" applyFill="1" applyBorder="1" applyAlignment="1" applyProtection="1">
      <alignment horizontal="center" vertical="center"/>
      <protection hidden="1"/>
    </xf>
    <xf numFmtId="170" fontId="43" fillId="2" borderId="17" xfId="4" applyNumberFormat="1" applyFont="1" applyFill="1" applyBorder="1" applyAlignment="1" applyProtection="1">
      <alignment horizontal="center" vertical="center"/>
      <protection hidden="1"/>
    </xf>
    <xf numFmtId="4" fontId="40" fillId="0" borderId="57" xfId="192" quotePrefix="1" applyNumberFormat="1" applyFont="1" applyBorder="1" applyAlignment="1" applyProtection="1">
      <alignment horizontal="center" vertical="center"/>
      <protection hidden="1"/>
    </xf>
    <xf numFmtId="0" fontId="40" fillId="0" borderId="2" xfId="192" applyNumberFormat="1" applyFont="1" applyBorder="1" applyAlignment="1" applyProtection="1">
      <alignment vertical="center" wrapText="1"/>
      <protection locked="0" hidden="1"/>
    </xf>
    <xf numFmtId="43" fontId="40" fillId="0" borderId="2" xfId="192" applyFont="1" applyBorder="1" applyAlignment="1" applyProtection="1">
      <alignment horizontal="center" vertical="center"/>
      <protection hidden="1"/>
    </xf>
    <xf numFmtId="43" fontId="40" fillId="0" borderId="2" xfId="192" applyFont="1" applyBorder="1" applyAlignment="1" applyProtection="1">
      <alignment horizontal="center" vertical="center" wrapText="1"/>
      <protection locked="0" hidden="1"/>
    </xf>
    <xf numFmtId="171" fontId="40" fillId="0" borderId="2" xfId="192" applyNumberFormat="1" applyFont="1" applyBorder="1" applyAlignment="1" applyProtection="1">
      <alignment horizontal="center" vertical="center"/>
      <protection hidden="1"/>
    </xf>
    <xf numFmtId="173" fontId="40" fillId="0" borderId="2" xfId="204" applyNumberFormat="1" applyFont="1" applyBorder="1" applyAlignment="1" applyProtection="1">
      <alignment horizontal="center" vertical="center" wrapText="1"/>
      <protection locked="0" hidden="1"/>
    </xf>
    <xf numFmtId="10" fontId="40" fillId="0" borderId="2" xfId="192" applyNumberFormat="1" applyFont="1" applyBorder="1" applyAlignment="1" applyProtection="1">
      <alignment horizontal="center" vertical="center" wrapText="1"/>
      <protection locked="0" hidden="1"/>
    </xf>
    <xf numFmtId="173" fontId="40" fillId="0" borderId="2" xfId="204" applyNumberFormat="1" applyFont="1" applyBorder="1" applyAlignment="1" applyProtection="1">
      <alignment horizontal="center" vertical="center" wrapText="1"/>
      <protection hidden="1"/>
    </xf>
    <xf numFmtId="0" fontId="43" fillId="2" borderId="4" xfId="192" applyNumberFormat="1" applyFont="1" applyFill="1" applyBorder="1" applyAlignment="1" applyProtection="1">
      <alignment vertical="center" wrapText="1"/>
      <protection locked="0" hidden="1"/>
    </xf>
    <xf numFmtId="0" fontId="43" fillId="2" borderId="9" xfId="192" applyNumberFormat="1" applyFont="1" applyFill="1" applyBorder="1" applyAlignment="1" applyProtection="1">
      <alignment vertical="center" wrapText="1"/>
      <protection locked="0" hidden="1"/>
    </xf>
    <xf numFmtId="0" fontId="43" fillId="2" borderId="10" xfId="192" applyNumberFormat="1" applyFont="1" applyFill="1" applyBorder="1" applyAlignment="1" applyProtection="1">
      <alignment vertical="center" wrapText="1"/>
      <protection locked="0" hidden="1"/>
    </xf>
    <xf numFmtId="4" fontId="43" fillId="0" borderId="59" xfId="192" quotePrefix="1" applyNumberFormat="1" applyFont="1" applyFill="1" applyBorder="1" applyAlignment="1" applyProtection="1">
      <alignment horizontal="center" vertical="center"/>
      <protection hidden="1"/>
    </xf>
    <xf numFmtId="43" fontId="40" fillId="0" borderId="2" xfId="192" applyFont="1" applyBorder="1" applyAlignment="1" applyProtection="1">
      <alignment horizontal="left" vertical="center"/>
      <protection hidden="1"/>
    </xf>
    <xf numFmtId="10" fontId="40" fillId="0" borderId="2" xfId="192" applyNumberFormat="1" applyFont="1" applyBorder="1" applyAlignment="1" applyProtection="1">
      <alignment horizontal="center" vertical="center"/>
      <protection hidden="1"/>
    </xf>
    <xf numFmtId="10" fontId="40" fillId="0" borderId="2" xfId="14" applyNumberFormat="1" applyFont="1" applyBorder="1" applyAlignment="1" applyProtection="1">
      <alignment horizontal="center" vertical="center" wrapText="1"/>
      <protection locked="0" hidden="1"/>
    </xf>
    <xf numFmtId="4" fontId="40" fillId="0" borderId="57" xfId="192" quotePrefix="1" applyNumberFormat="1" applyFont="1" applyFill="1" applyBorder="1" applyAlignment="1" applyProtection="1">
      <alignment horizontal="center" vertical="center"/>
      <protection hidden="1"/>
    </xf>
    <xf numFmtId="4" fontId="43" fillId="0" borderId="57" xfId="192" quotePrefix="1" applyNumberFormat="1" applyFont="1" applyBorder="1" applyAlignment="1" applyProtection="1">
      <alignment horizontal="center" vertical="center"/>
      <protection hidden="1"/>
    </xf>
    <xf numFmtId="4" fontId="40" fillId="0" borderId="9" xfId="192" quotePrefix="1" applyNumberFormat="1" applyFont="1" applyBorder="1" applyAlignment="1" applyProtection="1">
      <alignment vertical="center"/>
      <protection hidden="1"/>
    </xf>
    <xf numFmtId="4" fontId="40" fillId="0" borderId="2" xfId="192" quotePrefix="1" applyNumberFormat="1" applyFont="1" applyBorder="1" applyAlignment="1" applyProtection="1">
      <alignment horizontal="center" vertical="center"/>
      <protection hidden="1"/>
    </xf>
    <xf numFmtId="4" fontId="40" fillId="0" borderId="2" xfId="192" quotePrefix="1" applyNumberFormat="1" applyFont="1" applyBorder="1" applyAlignment="1" applyProtection="1">
      <alignment vertical="center"/>
      <protection hidden="1"/>
    </xf>
    <xf numFmtId="171" fontId="40" fillId="0" borderId="2" xfId="14" quotePrefix="1" applyNumberFormat="1" applyFont="1" applyBorder="1" applyAlignment="1" applyProtection="1">
      <alignment horizontal="center" vertical="center"/>
      <protection hidden="1"/>
    </xf>
    <xf numFmtId="43" fontId="40" fillId="0" borderId="10" xfId="192" applyFont="1" applyBorder="1" applyAlignment="1" applyProtection="1">
      <alignment horizontal="center" vertical="center" wrapText="1"/>
      <protection hidden="1"/>
    </xf>
    <xf numFmtId="0" fontId="40" fillId="0" borderId="2" xfId="192" applyNumberFormat="1" applyFont="1" applyFill="1" applyBorder="1" applyAlignment="1" applyProtection="1">
      <alignment vertical="center" wrapText="1"/>
      <protection locked="0" hidden="1"/>
    </xf>
    <xf numFmtId="43" fontId="40" fillId="0" borderId="2" xfId="192" applyFont="1" applyFill="1" applyBorder="1" applyAlignment="1" applyProtection="1">
      <alignment horizontal="center" vertical="center"/>
      <protection hidden="1"/>
    </xf>
    <xf numFmtId="171" fontId="43" fillId="0" borderId="2" xfId="14" applyNumberFormat="1" applyFont="1" applyFill="1" applyBorder="1" applyAlignment="1" applyProtection="1">
      <alignment horizontal="center" vertical="center"/>
      <protection hidden="1"/>
    </xf>
    <xf numFmtId="43" fontId="40" fillId="0" borderId="2" xfId="192" applyFont="1" applyFill="1" applyBorder="1" applyAlignment="1" applyProtection="1">
      <alignment vertical="center"/>
      <protection hidden="1"/>
    </xf>
    <xf numFmtId="43" fontId="40" fillId="0" borderId="17" xfId="192" applyFont="1" applyFill="1" applyBorder="1" applyAlignment="1" applyProtection="1">
      <alignment vertical="center"/>
      <protection hidden="1"/>
    </xf>
    <xf numFmtId="43" fontId="40" fillId="0" borderId="69" xfId="192" applyFont="1" applyFill="1" applyBorder="1" applyAlignment="1" applyProtection="1">
      <alignment horizontal="center" vertical="center"/>
      <protection hidden="1"/>
    </xf>
    <xf numFmtId="173" fontId="40" fillId="0" borderId="10" xfId="204" applyNumberFormat="1" applyFont="1" applyBorder="1" applyAlignment="1" applyProtection="1">
      <alignment horizontal="center" vertical="center" wrapText="1"/>
      <protection hidden="1"/>
    </xf>
    <xf numFmtId="10" fontId="38" fillId="0" borderId="24" xfId="0" applyNumberFormat="1" applyFont="1" applyBorder="1" applyAlignment="1">
      <alignment horizontal="center" vertical="center"/>
    </xf>
    <xf numFmtId="10" fontId="38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9" fillId="2" borderId="19" xfId="0" applyFont="1" applyFill="1" applyBorder="1"/>
    <xf numFmtId="0" fontId="39" fillId="2" borderId="20" xfId="0" applyFont="1" applyFill="1" applyBorder="1"/>
    <xf numFmtId="0" fontId="39" fillId="2" borderId="32" xfId="0" applyFont="1" applyFill="1" applyBorder="1"/>
    <xf numFmtId="10" fontId="38" fillId="0" borderId="30" xfId="0" applyNumberFormat="1" applyFont="1" applyBorder="1" applyAlignment="1">
      <alignment horizontal="center" vertical="center"/>
    </xf>
    <xf numFmtId="166" fontId="39" fillId="0" borderId="72" xfId="4" applyFont="1" applyFill="1" applyBorder="1" applyAlignment="1">
      <alignment vertical="center"/>
    </xf>
    <xf numFmtId="173" fontId="39" fillId="2" borderId="2" xfId="204" applyNumberFormat="1" applyFont="1" applyFill="1" applyBorder="1" applyAlignment="1">
      <alignment horizontal="center" vertical="center"/>
    </xf>
    <xf numFmtId="0" fontId="47" fillId="2" borderId="31" xfId="0" applyFont="1" applyFill="1" applyBorder="1"/>
    <xf numFmtId="0" fontId="48" fillId="2" borderId="31" xfId="0" applyFont="1" applyFill="1" applyBorder="1"/>
    <xf numFmtId="0" fontId="49" fillId="2" borderId="31" xfId="148" applyFont="1" applyFill="1" applyBorder="1"/>
    <xf numFmtId="0" fontId="35" fillId="2" borderId="31" xfId="148" applyFont="1" applyFill="1" applyBorder="1"/>
    <xf numFmtId="0" fontId="35" fillId="2" borderId="27" xfId="148" applyFont="1" applyFill="1" applyBorder="1"/>
    <xf numFmtId="0" fontId="33" fillId="2" borderId="20" xfId="148" applyFont="1" applyFill="1" applyBorder="1"/>
    <xf numFmtId="0" fontId="43" fillId="2" borderId="2" xfId="192" applyNumberFormat="1" applyFont="1" applyFill="1" applyBorder="1" applyAlignment="1" applyProtection="1">
      <alignment horizontal="center" vertical="center" wrapText="1"/>
      <protection locked="0" hidden="1"/>
    </xf>
    <xf numFmtId="164" fontId="0" fillId="0" borderId="0" xfId="0" applyNumberFormat="1"/>
    <xf numFmtId="0" fontId="38" fillId="27" borderId="21" xfId="0" applyFont="1" applyFill="1" applyBorder="1" applyAlignment="1">
      <alignment horizontal="center" vertical="center" wrapText="1"/>
    </xf>
    <xf numFmtId="0" fontId="38" fillId="27" borderId="22" xfId="0" applyFont="1" applyFill="1" applyBorder="1" applyAlignment="1">
      <alignment horizontal="center" vertical="center" wrapText="1"/>
    </xf>
    <xf numFmtId="168" fontId="38" fillId="27" borderId="22" xfId="1" applyFont="1" applyFill="1" applyBorder="1" applyAlignment="1">
      <alignment horizontal="center" vertical="center" wrapText="1"/>
    </xf>
    <xf numFmtId="4" fontId="38" fillId="27" borderId="22" xfId="1" applyNumberFormat="1" applyFont="1" applyFill="1" applyBorder="1" applyAlignment="1">
      <alignment horizontal="center" vertical="center" wrapText="1"/>
    </xf>
    <xf numFmtId="4" fontId="38" fillId="27" borderId="23" xfId="1" applyNumberFormat="1" applyFont="1" applyFill="1" applyBorder="1" applyAlignment="1">
      <alignment horizontal="center" vertical="center" wrapText="1"/>
    </xf>
    <xf numFmtId="0" fontId="42" fillId="28" borderId="8" xfId="0" applyFont="1" applyFill="1" applyBorder="1" applyAlignment="1">
      <alignment horizontal="center" vertical="center"/>
    </xf>
    <xf numFmtId="0" fontId="42" fillId="28" borderId="4" xfId="0" applyFont="1" applyFill="1" applyBorder="1" applyAlignment="1">
      <alignment vertical="center" wrapText="1"/>
    </xf>
    <xf numFmtId="0" fontId="42" fillId="28" borderId="9" xfId="0" applyFont="1" applyFill="1" applyBorder="1" applyAlignment="1">
      <alignment vertical="center" wrapText="1"/>
    </xf>
    <xf numFmtId="0" fontId="42" fillId="28" borderId="9" xfId="0" applyFont="1" applyFill="1" applyBorder="1" applyAlignment="1">
      <alignment horizontal="center" vertical="center" wrapText="1"/>
    </xf>
    <xf numFmtId="0" fontId="42" fillId="28" borderId="10" xfId="0" applyFont="1" applyFill="1" applyBorder="1" applyAlignment="1">
      <alignment vertical="center" wrapText="1"/>
    </xf>
    <xf numFmtId="166" fontId="42" fillId="28" borderId="17" xfId="4" applyFont="1" applyFill="1" applyBorder="1" applyAlignment="1">
      <alignment horizontal="right" vertical="center"/>
    </xf>
    <xf numFmtId="166" fontId="42" fillId="27" borderId="7" xfId="4" applyFont="1" applyFill="1" applyBorder="1" applyAlignment="1">
      <alignment vertical="center" wrapText="1"/>
    </xf>
    <xf numFmtId="166" fontId="42" fillId="27" borderId="7" xfId="4" applyFont="1" applyFill="1" applyBorder="1" applyAlignment="1">
      <alignment vertical="center"/>
    </xf>
    <xf numFmtId="167" fontId="44" fillId="28" borderId="13" xfId="0" applyNumberFormat="1" applyFont="1" applyFill="1" applyBorder="1" applyAlignment="1">
      <alignment vertical="center"/>
    </xf>
    <xf numFmtId="167" fontId="45" fillId="28" borderId="36" xfId="0" applyNumberFormat="1" applyFont="1" applyFill="1" applyBorder="1" applyAlignment="1">
      <alignment vertical="center"/>
    </xf>
    <xf numFmtId="0" fontId="43" fillId="28" borderId="35" xfId="148" applyFont="1" applyFill="1" applyBorder="1" applyAlignment="1">
      <alignment horizontal="right" vertical="center"/>
    </xf>
    <xf numFmtId="10" fontId="43" fillId="28" borderId="7" xfId="148" applyNumberFormat="1" applyFont="1" applyFill="1" applyBorder="1" applyAlignment="1">
      <alignment horizontal="center" vertical="center"/>
    </xf>
    <xf numFmtId="166" fontId="43" fillId="28" borderId="35" xfId="4" applyFont="1" applyFill="1" applyBorder="1" applyAlignment="1">
      <alignment horizontal="center" vertical="center"/>
    </xf>
    <xf numFmtId="0" fontId="43" fillId="28" borderId="2" xfId="192" applyNumberFormat="1" applyFont="1" applyFill="1" applyBorder="1" applyAlignment="1" applyProtection="1">
      <alignment horizontal="center" vertical="center" wrapText="1"/>
      <protection locked="0" hidden="1"/>
    </xf>
    <xf numFmtId="43" fontId="43" fillId="28" borderId="2" xfId="192" applyFont="1" applyFill="1" applyBorder="1" applyAlignment="1" applyProtection="1">
      <alignment horizontal="center" vertical="center" wrapText="1"/>
      <protection hidden="1"/>
    </xf>
    <xf numFmtId="43" fontId="43" fillId="28" borderId="2" xfId="192" applyFont="1" applyFill="1" applyBorder="1" applyAlignment="1" applyProtection="1">
      <alignment horizontal="center" vertical="center" wrapText="1"/>
      <protection locked="0" hidden="1"/>
    </xf>
    <xf numFmtId="10" fontId="43" fillId="28" borderId="58" xfId="192" applyNumberFormat="1" applyFont="1" applyFill="1" applyBorder="1" applyAlignment="1" applyProtection="1">
      <alignment horizontal="center" vertical="center" wrapText="1"/>
      <protection hidden="1"/>
    </xf>
    <xf numFmtId="4" fontId="43" fillId="28" borderId="57" xfId="192" quotePrefix="1" applyNumberFormat="1" applyFont="1" applyFill="1" applyBorder="1" applyAlignment="1" applyProtection="1">
      <alignment horizontal="center" vertical="center" wrapText="1"/>
      <protection hidden="1"/>
    </xf>
    <xf numFmtId="170" fontId="43" fillId="27" borderId="3" xfId="4" applyNumberFormat="1" applyFont="1" applyFill="1" applyBorder="1" applyAlignment="1" applyProtection="1">
      <alignment vertical="center"/>
      <protection hidden="1"/>
    </xf>
    <xf numFmtId="4" fontId="43" fillId="28" borderId="57" xfId="192" quotePrefix="1" applyNumberFormat="1" applyFont="1" applyFill="1" applyBorder="1" applyAlignment="1" applyProtection="1">
      <alignment horizontal="center" vertical="center"/>
      <protection hidden="1"/>
    </xf>
    <xf numFmtId="170" fontId="43" fillId="28" borderId="17" xfId="4" applyNumberFormat="1" applyFont="1" applyFill="1" applyBorder="1" applyAlignment="1" applyProtection="1">
      <alignment vertical="center"/>
      <protection hidden="1"/>
    </xf>
    <xf numFmtId="0" fontId="39" fillId="0" borderId="73" xfId="0" applyFont="1" applyBorder="1" applyAlignment="1">
      <alignment horizontal="left" vertical="center" wrapText="1" indent="2"/>
    </xf>
    <xf numFmtId="0" fontId="39" fillId="0" borderId="73" xfId="0" applyFont="1" applyBorder="1" applyAlignment="1">
      <alignment horizontal="center" vertical="center"/>
    </xf>
    <xf numFmtId="166" fontId="39" fillId="2" borderId="73" xfId="4" applyFont="1" applyFill="1" applyBorder="1" applyAlignment="1">
      <alignment horizontal="right" vertical="center"/>
    </xf>
    <xf numFmtId="166" fontId="39" fillId="0" borderId="73" xfId="4" applyFont="1" applyFill="1" applyBorder="1" applyAlignment="1">
      <alignment horizontal="right" vertical="center"/>
    </xf>
    <xf numFmtId="0" fontId="39" fillId="0" borderId="8" xfId="0" applyFont="1" applyBorder="1" applyAlignment="1">
      <alignment horizontal="center" vertical="center"/>
    </xf>
    <xf numFmtId="0" fontId="39" fillId="2" borderId="73" xfId="0" applyFont="1" applyFill="1" applyBorder="1" applyAlignment="1">
      <alignment horizontal="left" vertical="center" wrapText="1" indent="2"/>
    </xf>
    <xf numFmtId="4" fontId="39" fillId="0" borderId="2" xfId="1" applyNumberFormat="1" applyFont="1" applyFill="1" applyBorder="1" applyAlignment="1">
      <alignment horizontal="center" vertical="center"/>
    </xf>
    <xf numFmtId="0" fontId="39" fillId="0" borderId="77" xfId="0" applyFont="1" applyBorder="1" applyAlignment="1">
      <alignment horizontal="center" vertical="center"/>
    </xf>
    <xf numFmtId="0" fontId="39" fillId="0" borderId="79" xfId="0" applyFont="1" applyBorder="1" applyAlignment="1">
      <alignment horizontal="left" vertical="center" wrapText="1" indent="2"/>
    </xf>
    <xf numFmtId="166" fontId="39" fillId="0" borderId="75" xfId="4" applyFont="1" applyFill="1" applyBorder="1" applyAlignment="1">
      <alignment horizontal="right" vertical="center"/>
    </xf>
    <xf numFmtId="4" fontId="39" fillId="2" borderId="78" xfId="1" applyNumberFormat="1" applyFont="1" applyFill="1" applyBorder="1" applyAlignment="1">
      <alignment horizontal="center" vertical="center"/>
    </xf>
    <xf numFmtId="0" fontId="39" fillId="0" borderId="78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9" fillId="0" borderId="80" xfId="0" applyFont="1" applyBorder="1" applyAlignment="1">
      <alignment horizontal="left" vertical="center" wrapText="1" indent="2"/>
    </xf>
    <xf numFmtId="0" fontId="39" fillId="0" borderId="80" xfId="0" applyFont="1" applyBorder="1" applyAlignment="1">
      <alignment horizontal="center" vertical="center"/>
    </xf>
    <xf numFmtId="4" fontId="39" fillId="0" borderId="80" xfId="1" applyNumberFormat="1" applyFont="1" applyFill="1" applyBorder="1" applyAlignment="1">
      <alignment horizontal="center" vertical="center"/>
    </xf>
    <xf numFmtId="166" fontId="39" fillId="0" borderId="80" xfId="4" applyFont="1" applyFill="1" applyBorder="1" applyAlignment="1">
      <alignment horizontal="right" vertical="center"/>
    </xf>
    <xf numFmtId="4" fontId="0" fillId="0" borderId="0" xfId="0" applyNumberFormat="1"/>
    <xf numFmtId="0" fontId="39" fillId="2" borderId="80" xfId="0" applyFont="1" applyFill="1" applyBorder="1" applyAlignment="1">
      <alignment vertical="center"/>
    </xf>
    <xf numFmtId="166" fontId="39" fillId="2" borderId="19" xfId="4" applyFont="1" applyFill="1" applyBorder="1" applyAlignment="1">
      <alignment vertical="center"/>
    </xf>
    <xf numFmtId="0" fontId="0" fillId="0" borderId="0" xfId="204" applyNumberFormat="1" applyFont="1"/>
    <xf numFmtId="3" fontId="0" fillId="0" borderId="0" xfId="0" applyNumberFormat="1"/>
    <xf numFmtId="166" fontId="0" fillId="0" borderId="0" xfId="0" applyNumberFormat="1"/>
    <xf numFmtId="0" fontId="42" fillId="28" borderId="83" xfId="0" applyFont="1" applyFill="1" applyBorder="1" applyAlignment="1">
      <alignment vertical="center" wrapText="1"/>
    </xf>
    <xf numFmtId="0" fontId="42" fillId="27" borderId="37" xfId="0" applyFont="1" applyFill="1" applyBorder="1" applyAlignment="1">
      <alignment vertical="center" wrapText="1"/>
    </xf>
    <xf numFmtId="0" fontId="42" fillId="27" borderId="38" xfId="0" applyFont="1" applyFill="1" applyBorder="1" applyAlignment="1">
      <alignment vertical="center"/>
    </xf>
    <xf numFmtId="0" fontId="42" fillId="27" borderId="37" xfId="0" applyFont="1" applyFill="1" applyBorder="1" applyAlignment="1">
      <alignment vertical="center"/>
    </xf>
    <xf numFmtId="0" fontId="38" fillId="0" borderId="55" xfId="0" applyFont="1" applyBorder="1" applyAlignment="1">
      <alignment vertical="center"/>
    </xf>
    <xf numFmtId="0" fontId="38" fillId="0" borderId="16" xfId="0" applyFont="1" applyBorder="1" applyAlignment="1">
      <alignment vertical="center"/>
    </xf>
    <xf numFmtId="0" fontId="38" fillId="0" borderId="57" xfId="0" applyFont="1" applyBorder="1" applyAlignment="1">
      <alignment vertical="center"/>
    </xf>
    <xf numFmtId="0" fontId="38" fillId="0" borderId="2" xfId="0" applyFont="1" applyBorder="1" applyAlignment="1">
      <alignment vertical="center"/>
    </xf>
    <xf numFmtId="0" fontId="38" fillId="0" borderId="59" xfId="0" applyFont="1" applyBorder="1" applyAlignment="1">
      <alignment vertical="center"/>
    </xf>
    <xf numFmtId="0" fontId="38" fillId="0" borderId="1" xfId="0" applyFont="1" applyBorder="1" applyAlignment="1">
      <alignment vertical="center"/>
    </xf>
    <xf numFmtId="0" fontId="37" fillId="0" borderId="33" xfId="0" applyFont="1" applyBorder="1" applyAlignment="1">
      <alignment vertical="center"/>
    </xf>
    <xf numFmtId="4" fontId="38" fillId="27" borderId="87" xfId="1" applyNumberFormat="1" applyFont="1" applyFill="1" applyBorder="1" applyAlignment="1">
      <alignment horizontal="center" vertical="center" wrapText="1"/>
    </xf>
    <xf numFmtId="166" fontId="39" fillId="0" borderId="84" xfId="4" applyFont="1" applyFill="1" applyBorder="1" applyAlignment="1">
      <alignment horizontal="right" vertical="center"/>
    </xf>
    <xf numFmtId="168" fontId="38" fillId="27" borderId="88" xfId="1" applyFont="1" applyFill="1" applyBorder="1" applyAlignment="1">
      <alignment horizontal="center" vertical="center" wrapText="1"/>
    </xf>
    <xf numFmtId="4" fontId="39" fillId="0" borderId="85" xfId="1" applyNumberFormat="1" applyFont="1" applyFill="1" applyBorder="1" applyAlignment="1">
      <alignment horizontal="center" vertical="center"/>
    </xf>
    <xf numFmtId="0" fontId="42" fillId="28" borderId="83" xfId="0" applyFont="1" applyFill="1" applyBorder="1" applyAlignment="1">
      <alignment horizontal="center" vertical="center" wrapText="1"/>
    </xf>
    <xf numFmtId="10" fontId="38" fillId="0" borderId="83" xfId="0" applyNumberFormat="1" applyFont="1" applyBorder="1" applyAlignment="1">
      <alignment horizontal="center" vertical="center"/>
    </xf>
    <xf numFmtId="10" fontId="38" fillId="0" borderId="82" xfId="0" applyNumberFormat="1" applyFont="1" applyBorder="1" applyAlignment="1">
      <alignment horizontal="center" vertical="center"/>
    </xf>
    <xf numFmtId="4" fontId="38" fillId="27" borderId="56" xfId="1" applyNumberFormat="1" applyFont="1" applyFill="1" applyBorder="1" applyAlignment="1">
      <alignment horizontal="center" vertical="center" wrapText="1"/>
    </xf>
    <xf numFmtId="166" fontId="39" fillId="0" borderId="76" xfId="4" applyFont="1" applyFill="1" applyBorder="1" applyAlignment="1">
      <alignment horizontal="right" vertical="center"/>
    </xf>
    <xf numFmtId="0" fontId="42" fillId="27" borderId="76" xfId="0" applyFont="1" applyFill="1" applyBorder="1" applyAlignment="1">
      <alignment vertical="center" wrapText="1"/>
    </xf>
    <xf numFmtId="0" fontId="39" fillId="2" borderId="76" xfId="0" applyFont="1" applyFill="1" applyBorder="1" applyAlignment="1">
      <alignment vertical="center"/>
    </xf>
    <xf numFmtId="0" fontId="0" fillId="0" borderId="76" xfId="0" applyBorder="1"/>
    <xf numFmtId="0" fontId="42" fillId="27" borderId="76" xfId="0" applyFont="1" applyFill="1" applyBorder="1" applyAlignment="1">
      <alignment vertical="center"/>
    </xf>
    <xf numFmtId="4" fontId="38" fillId="29" borderId="56" xfId="1" applyNumberFormat="1" applyFont="1" applyFill="1" applyBorder="1" applyAlignment="1">
      <alignment horizontal="center" vertical="center" wrapText="1"/>
    </xf>
    <xf numFmtId="4" fontId="38" fillId="30" borderId="56" xfId="1" applyNumberFormat="1" applyFont="1" applyFill="1" applyBorder="1" applyAlignment="1">
      <alignment horizontal="center" vertical="center" wrapText="1"/>
    </xf>
    <xf numFmtId="0" fontId="38" fillId="27" borderId="55" xfId="1" applyNumberFormat="1" applyFont="1" applyFill="1" applyBorder="1" applyAlignment="1">
      <alignment horizontal="center" vertical="center" wrapText="1"/>
    </xf>
    <xf numFmtId="0" fontId="42" fillId="28" borderId="81" xfId="0" applyFont="1" applyFill="1" applyBorder="1" applyAlignment="1">
      <alignment vertical="center" wrapText="1"/>
    </xf>
    <xf numFmtId="0" fontId="39" fillId="0" borderId="81" xfId="4" applyNumberFormat="1" applyFont="1" applyFill="1" applyBorder="1" applyAlignment="1">
      <alignment horizontal="right" vertical="center"/>
    </xf>
    <xf numFmtId="0" fontId="42" fillId="27" borderId="81" xfId="0" applyFont="1" applyFill="1" applyBorder="1" applyAlignment="1">
      <alignment vertical="center" wrapText="1"/>
    </xf>
    <xf numFmtId="0" fontId="39" fillId="2" borderId="81" xfId="0" applyFont="1" applyFill="1" applyBorder="1" applyAlignment="1">
      <alignment vertical="center"/>
    </xf>
    <xf numFmtId="0" fontId="0" fillId="0" borderId="81" xfId="0" applyBorder="1"/>
    <xf numFmtId="0" fontId="42" fillId="27" borderId="81" xfId="0" applyFont="1" applyFill="1" applyBorder="1" applyAlignment="1">
      <alignment vertical="center"/>
    </xf>
    <xf numFmtId="0" fontId="42" fillId="27" borderId="48" xfId="0" applyFont="1" applyFill="1" applyBorder="1" applyAlignment="1">
      <alignment vertical="center"/>
    </xf>
    <xf numFmtId="2" fontId="39" fillId="0" borderId="81" xfId="4" applyNumberFormat="1" applyFont="1" applyFill="1" applyBorder="1" applyAlignment="1">
      <alignment horizontal="right" vertical="center"/>
    </xf>
    <xf numFmtId="166" fontId="42" fillId="28" borderId="76" xfId="0" applyNumberFormat="1" applyFont="1" applyFill="1" applyBorder="1" applyAlignment="1">
      <alignment vertical="center" wrapText="1"/>
    </xf>
    <xf numFmtId="0" fontId="38" fillId="29" borderId="55" xfId="1" applyNumberFormat="1" applyFont="1" applyFill="1" applyBorder="1" applyAlignment="1">
      <alignment horizontal="center" vertical="center" wrapText="1"/>
    </xf>
    <xf numFmtId="0" fontId="38" fillId="30" borderId="55" xfId="1" applyNumberFormat="1" applyFont="1" applyFill="1" applyBorder="1" applyAlignment="1">
      <alignment horizontal="center" vertical="center" wrapText="1"/>
    </xf>
    <xf numFmtId="0" fontId="12" fillId="0" borderId="0" xfId="0" applyFont="1"/>
    <xf numFmtId="0" fontId="39" fillId="2" borderId="86" xfId="0" applyFont="1" applyFill="1" applyBorder="1" applyAlignment="1">
      <alignment vertical="center"/>
    </xf>
    <xf numFmtId="0" fontId="37" fillId="0" borderId="7" xfId="0" applyFont="1" applyBorder="1" applyAlignment="1">
      <alignment vertical="center"/>
    </xf>
    <xf numFmtId="166" fontId="39" fillId="2" borderId="76" xfId="4" applyFont="1" applyFill="1" applyBorder="1" applyAlignment="1">
      <alignment vertical="center"/>
    </xf>
    <xf numFmtId="166" fontId="39" fillId="2" borderId="81" xfId="4" applyFont="1" applyFill="1" applyBorder="1" applyAlignment="1">
      <alignment vertical="center"/>
    </xf>
    <xf numFmtId="166" fontId="39" fillId="2" borderId="0" xfId="4" applyFont="1" applyFill="1" applyAlignment="1">
      <alignment vertical="center"/>
    </xf>
    <xf numFmtId="166" fontId="39" fillId="2" borderId="86" xfId="4" applyFont="1" applyFill="1" applyBorder="1" applyAlignment="1">
      <alignment vertical="center"/>
    </xf>
    <xf numFmtId="166" fontId="42" fillId="27" borderId="11" xfId="4" applyFont="1" applyFill="1" applyBorder="1" applyAlignment="1">
      <alignment vertical="center"/>
    </xf>
    <xf numFmtId="166" fontId="42" fillId="27" borderId="48" xfId="4" applyFont="1" applyFill="1" applyBorder="1" applyAlignment="1">
      <alignment vertical="center"/>
    </xf>
    <xf numFmtId="166" fontId="42" fillId="27" borderId="37" xfId="4" applyFont="1" applyFill="1" applyBorder="1" applyAlignment="1">
      <alignment vertical="center"/>
    </xf>
    <xf numFmtId="0" fontId="42" fillId="27" borderId="38" xfId="0" applyFont="1" applyFill="1" applyBorder="1" applyAlignment="1">
      <alignment horizontal="center" vertical="center" wrapText="1"/>
    </xf>
    <xf numFmtId="0" fontId="42" fillId="27" borderId="37" xfId="0" applyFont="1" applyFill="1" applyBorder="1" applyAlignment="1">
      <alignment horizontal="center" vertical="center" wrapText="1"/>
    </xf>
    <xf numFmtId="0" fontId="42" fillId="27" borderId="35" xfId="0" applyFont="1" applyFill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7" fillId="0" borderId="37" xfId="0" applyFont="1" applyBorder="1" applyAlignment="1">
      <alignment horizontal="center" vertical="center"/>
    </xf>
    <xf numFmtId="0" fontId="37" fillId="0" borderId="35" xfId="0" applyFont="1" applyBorder="1" applyAlignment="1">
      <alignment horizontal="center" vertical="center"/>
    </xf>
    <xf numFmtId="0" fontId="39" fillId="2" borderId="33" xfId="0" applyFont="1" applyFill="1" applyBorder="1" applyAlignment="1">
      <alignment horizontal="center" vertical="center"/>
    </xf>
    <xf numFmtId="0" fontId="39" fillId="2" borderId="34" xfId="0" applyFont="1" applyFill="1" applyBorder="1" applyAlignment="1">
      <alignment horizontal="center" vertical="center"/>
    </xf>
    <xf numFmtId="0" fontId="39" fillId="2" borderId="36" xfId="0" applyFont="1" applyFill="1" applyBorder="1" applyAlignment="1">
      <alignment horizontal="center" vertical="center"/>
    </xf>
    <xf numFmtId="0" fontId="39" fillId="2" borderId="27" xfId="0" applyFont="1" applyFill="1" applyBorder="1" applyAlignment="1">
      <alignment horizontal="center" vertical="center"/>
    </xf>
    <xf numFmtId="0" fontId="39" fillId="2" borderId="20" xfId="0" applyFont="1" applyFill="1" applyBorder="1" applyAlignment="1">
      <alignment horizontal="center" vertical="center"/>
    </xf>
    <xf numFmtId="0" fontId="39" fillId="2" borderId="32" xfId="0" applyFont="1" applyFill="1" applyBorder="1" applyAlignment="1">
      <alignment horizontal="center" vertical="center"/>
    </xf>
    <xf numFmtId="0" fontId="42" fillId="27" borderId="38" xfId="0" applyFont="1" applyFill="1" applyBorder="1" applyAlignment="1">
      <alignment horizontal="right" vertical="center"/>
    </xf>
    <xf numFmtId="0" fontId="42" fillId="27" borderId="37" xfId="0" applyFont="1" applyFill="1" applyBorder="1" applyAlignment="1">
      <alignment horizontal="right" vertical="center"/>
    </xf>
    <xf numFmtId="0" fontId="42" fillId="27" borderId="36" xfId="0" applyFont="1" applyFill="1" applyBorder="1" applyAlignment="1">
      <alignment horizontal="right" vertical="center"/>
    </xf>
    <xf numFmtId="0" fontId="42" fillId="27" borderId="32" xfId="0" applyFont="1" applyFill="1" applyBorder="1" applyAlignment="1">
      <alignment horizontal="right" vertical="center"/>
    </xf>
    <xf numFmtId="0" fontId="36" fillId="0" borderId="49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50" xfId="0" applyFont="1" applyBorder="1" applyAlignment="1">
      <alignment horizontal="center" vertical="center" wrapText="1"/>
    </xf>
    <xf numFmtId="0" fontId="36" fillId="0" borderId="48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/>
    </xf>
    <xf numFmtId="0" fontId="42" fillId="27" borderId="38" xfId="0" applyFont="1" applyFill="1" applyBorder="1" applyAlignment="1">
      <alignment horizontal="right" vertical="center" wrapText="1"/>
    </xf>
    <xf numFmtId="0" fontId="42" fillId="27" borderId="37" xfId="0" applyFont="1" applyFill="1" applyBorder="1" applyAlignment="1">
      <alignment horizontal="right" vertical="center" wrapText="1"/>
    </xf>
    <xf numFmtId="0" fontId="42" fillId="27" borderId="35" xfId="0" applyFont="1" applyFill="1" applyBorder="1" applyAlignment="1">
      <alignment horizontal="right" vertical="center" wrapText="1"/>
    </xf>
    <xf numFmtId="0" fontId="38" fillId="0" borderId="55" xfId="0" applyFont="1" applyBorder="1" applyAlignment="1">
      <alignment horizontal="right" vertical="center"/>
    </xf>
    <xf numFmtId="0" fontId="38" fillId="0" borderId="16" xfId="0" applyFont="1" applyBorder="1" applyAlignment="1">
      <alignment horizontal="right" vertical="center"/>
    </xf>
    <xf numFmtId="0" fontId="38" fillId="0" borderId="56" xfId="0" applyFont="1" applyBorder="1" applyAlignment="1">
      <alignment horizontal="right" vertical="center"/>
    </xf>
    <xf numFmtId="0" fontId="38" fillId="0" borderId="3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57" xfId="0" applyFont="1" applyBorder="1" applyAlignment="1">
      <alignment horizontal="right" vertical="center"/>
    </xf>
    <xf numFmtId="0" fontId="38" fillId="0" borderId="2" xfId="0" applyFont="1" applyBorder="1" applyAlignment="1">
      <alignment horizontal="right" vertical="center"/>
    </xf>
    <xf numFmtId="0" fontId="38" fillId="0" borderId="17" xfId="0" applyFont="1" applyBorder="1" applyAlignment="1">
      <alignment horizontal="right" vertical="center"/>
    </xf>
    <xf numFmtId="0" fontId="38" fillId="0" borderId="59" xfId="0" applyFont="1" applyBorder="1" applyAlignment="1">
      <alignment horizontal="right" vertical="center"/>
    </xf>
    <xf numFmtId="0" fontId="38" fillId="0" borderId="1" xfId="0" applyFont="1" applyBorder="1" applyAlignment="1">
      <alignment horizontal="right" vertical="center"/>
    </xf>
    <xf numFmtId="0" fontId="38" fillId="0" borderId="60" xfId="0" applyFont="1" applyBorder="1" applyAlignment="1">
      <alignment horizontal="right" vertical="center"/>
    </xf>
    <xf numFmtId="0" fontId="43" fillId="27" borderId="33" xfId="192" applyNumberFormat="1" applyFont="1" applyFill="1" applyBorder="1" applyAlignment="1" applyProtection="1">
      <alignment horizontal="right" vertical="center" wrapText="1"/>
      <protection locked="0" hidden="1"/>
    </xf>
    <xf numFmtId="0" fontId="43" fillId="27" borderId="34" xfId="192" applyNumberFormat="1" applyFont="1" applyFill="1" applyBorder="1" applyAlignment="1" applyProtection="1">
      <alignment horizontal="right" vertical="center" wrapText="1"/>
      <protection locked="0" hidden="1"/>
    </xf>
    <xf numFmtId="0" fontId="46" fillId="27" borderId="61" xfId="148" applyFont="1" applyFill="1" applyBorder="1" applyAlignment="1">
      <alignment horizontal="center" vertical="center" wrapText="1"/>
    </xf>
    <xf numFmtId="0" fontId="46" fillId="27" borderId="62" xfId="148" applyFont="1" applyFill="1" applyBorder="1" applyAlignment="1">
      <alignment horizontal="center" vertical="center" wrapText="1"/>
    </xf>
    <xf numFmtId="0" fontId="46" fillId="27" borderId="63" xfId="148" applyFont="1" applyFill="1" applyBorder="1" applyAlignment="1">
      <alignment horizontal="center" vertical="center" wrapText="1"/>
    </xf>
    <xf numFmtId="10" fontId="43" fillId="0" borderId="64" xfId="192" applyNumberFormat="1" applyFont="1" applyFill="1" applyBorder="1" applyAlignment="1" applyProtection="1">
      <alignment horizontal="center" vertical="center"/>
      <protection hidden="1"/>
    </xf>
    <xf numFmtId="10" fontId="43" fillId="0" borderId="65" xfId="192" applyNumberFormat="1" applyFont="1" applyFill="1" applyBorder="1" applyAlignment="1" applyProtection="1">
      <alignment horizontal="center" vertical="center"/>
      <protection hidden="1"/>
    </xf>
    <xf numFmtId="10" fontId="43" fillId="0" borderId="66" xfId="192" applyNumberFormat="1" applyFont="1" applyFill="1" applyBorder="1" applyAlignment="1" applyProtection="1">
      <alignment horizontal="center" vertical="center"/>
      <protection hidden="1"/>
    </xf>
    <xf numFmtId="0" fontId="43" fillId="0" borderId="2" xfId="192" applyNumberFormat="1" applyFont="1" applyFill="1" applyBorder="1" applyAlignment="1" applyProtection="1">
      <alignment horizontal="left" vertical="center" wrapText="1"/>
      <protection locked="0" hidden="1"/>
    </xf>
    <xf numFmtId="43" fontId="40" fillId="25" borderId="17" xfId="192" applyFont="1" applyFill="1" applyBorder="1" applyAlignment="1" applyProtection="1">
      <alignment horizontal="center" vertical="center"/>
      <protection hidden="1"/>
    </xf>
    <xf numFmtId="43" fontId="40" fillId="25" borderId="74" xfId="192" applyFont="1" applyFill="1" applyBorder="1" applyAlignment="1" applyProtection="1">
      <alignment horizontal="center" vertical="center"/>
      <protection hidden="1"/>
    </xf>
    <xf numFmtId="4" fontId="40" fillId="2" borderId="8" xfId="192" quotePrefix="1" applyNumberFormat="1" applyFont="1" applyFill="1" applyBorder="1" applyAlignment="1" applyProtection="1">
      <alignment horizontal="center" vertical="center"/>
      <protection hidden="1"/>
    </xf>
    <xf numFmtId="4" fontId="40" fillId="2" borderId="9" xfId="192" quotePrefix="1" applyNumberFormat="1" applyFont="1" applyFill="1" applyBorder="1" applyAlignment="1" applyProtection="1">
      <alignment horizontal="center" vertical="center"/>
      <protection hidden="1"/>
    </xf>
    <xf numFmtId="4" fontId="40" fillId="2" borderId="10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8" xfId="192" quotePrefix="1" applyNumberFormat="1" applyFont="1" applyBorder="1" applyAlignment="1" applyProtection="1">
      <alignment horizontal="center" vertical="center"/>
      <protection hidden="1"/>
    </xf>
    <xf numFmtId="4" fontId="40" fillId="0" borderId="9" xfId="192" quotePrefix="1" applyNumberFormat="1" applyFont="1" applyBorder="1" applyAlignment="1" applyProtection="1">
      <alignment horizontal="center" vertical="center"/>
      <protection hidden="1"/>
    </xf>
    <xf numFmtId="4" fontId="40" fillId="0" borderId="10" xfId="192" quotePrefix="1" applyNumberFormat="1" applyFont="1" applyBorder="1" applyAlignment="1" applyProtection="1">
      <alignment horizontal="center" vertical="center"/>
      <protection hidden="1"/>
    </xf>
    <xf numFmtId="4" fontId="40" fillId="0" borderId="53" xfId="192" quotePrefix="1" applyNumberFormat="1" applyFont="1" applyBorder="1" applyAlignment="1" applyProtection="1">
      <alignment horizontal="center" vertical="center"/>
      <protection hidden="1"/>
    </xf>
    <xf numFmtId="0" fontId="43" fillId="28" borderId="4" xfId="192" applyNumberFormat="1" applyFont="1" applyFill="1" applyBorder="1" applyAlignment="1" applyProtection="1">
      <alignment horizontal="left" vertical="center" wrapText="1"/>
      <protection locked="0" hidden="1"/>
    </xf>
    <xf numFmtId="0" fontId="43" fillId="28" borderId="9" xfId="192" applyNumberFormat="1" applyFont="1" applyFill="1" applyBorder="1" applyAlignment="1" applyProtection="1">
      <alignment horizontal="left" vertical="center" wrapText="1"/>
      <protection locked="0" hidden="1"/>
    </xf>
    <xf numFmtId="0" fontId="43" fillId="28" borderId="10" xfId="192" applyNumberFormat="1" applyFont="1" applyFill="1" applyBorder="1" applyAlignment="1" applyProtection="1">
      <alignment horizontal="left" vertical="center" wrapText="1"/>
      <protection locked="0" hidden="1"/>
    </xf>
    <xf numFmtId="4" fontId="40" fillId="0" borderId="8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9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53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14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18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67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51" xfId="192" quotePrefix="1" applyNumberFormat="1" applyFont="1" applyBorder="1" applyAlignment="1" applyProtection="1">
      <alignment horizontal="center" vertical="center"/>
      <protection hidden="1"/>
    </xf>
    <xf numFmtId="4" fontId="40" fillId="0" borderId="31" xfId="192" quotePrefix="1" applyNumberFormat="1" applyFont="1" applyBorder="1" applyAlignment="1" applyProtection="1">
      <alignment horizontal="center" vertical="center"/>
      <protection hidden="1"/>
    </xf>
    <xf numFmtId="4" fontId="40" fillId="0" borderId="15" xfId="192" quotePrefix="1" applyNumberFormat="1" applyFont="1" applyBorder="1" applyAlignment="1" applyProtection="1">
      <alignment horizontal="center" vertical="center"/>
      <protection hidden="1"/>
    </xf>
    <xf numFmtId="0" fontId="43" fillId="2" borderId="2" xfId="192" applyNumberFormat="1" applyFont="1" applyFill="1" applyBorder="1" applyAlignment="1" applyProtection="1">
      <alignment horizontal="center" vertical="center" wrapText="1"/>
      <protection locked="0" hidden="1"/>
    </xf>
    <xf numFmtId="42" fontId="40" fillId="0" borderId="4" xfId="204" applyFont="1" applyFill="1" applyBorder="1" applyAlignment="1" applyProtection="1">
      <alignment horizontal="center" vertical="center"/>
      <protection hidden="1"/>
    </xf>
    <xf numFmtId="42" fontId="40" fillId="0" borderId="10" xfId="204" applyFont="1" applyFill="1" applyBorder="1" applyAlignment="1" applyProtection="1">
      <alignment horizontal="center" vertical="center"/>
      <protection hidden="1"/>
    </xf>
    <xf numFmtId="0" fontId="38" fillId="0" borderId="33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43" fillId="0" borderId="38" xfId="148" applyFont="1" applyBorder="1" applyAlignment="1">
      <alignment horizontal="center" vertical="center"/>
    </xf>
    <xf numFmtId="0" fontId="43" fillId="0" borderId="37" xfId="148" applyFont="1" applyBorder="1" applyAlignment="1">
      <alignment horizontal="center" vertical="center"/>
    </xf>
    <xf numFmtId="0" fontId="43" fillId="0" borderId="35" xfId="148" applyFont="1" applyBorder="1" applyAlignment="1">
      <alignment horizontal="center" vertical="center"/>
    </xf>
    <xf numFmtId="4" fontId="40" fillId="0" borderId="4" xfId="192" quotePrefix="1" applyNumberFormat="1" applyFont="1" applyBorder="1" applyAlignment="1" applyProtection="1">
      <alignment horizontal="center" vertical="center"/>
      <protection hidden="1"/>
    </xf>
    <xf numFmtId="43" fontId="43" fillId="28" borderId="4" xfId="192" applyFont="1" applyFill="1" applyBorder="1" applyAlignment="1" applyProtection="1">
      <alignment horizontal="center" vertical="center" wrapText="1"/>
      <protection locked="0" hidden="1"/>
    </xf>
    <xf numFmtId="43" fontId="43" fillId="28" borderId="10" xfId="192" applyFont="1" applyFill="1" applyBorder="1" applyAlignment="1" applyProtection="1">
      <alignment horizontal="center" vertical="center" wrapText="1"/>
      <protection locked="0" hidden="1"/>
    </xf>
    <xf numFmtId="0" fontId="43" fillId="0" borderId="33" xfId="148" applyFont="1" applyBorder="1" applyAlignment="1">
      <alignment horizontal="center" vertical="center"/>
    </xf>
    <xf numFmtId="0" fontId="43" fillId="0" borderId="34" xfId="148" applyFont="1" applyBorder="1" applyAlignment="1">
      <alignment horizontal="center" vertical="center"/>
    </xf>
    <xf numFmtId="0" fontId="43" fillId="0" borderId="36" xfId="148" applyFont="1" applyBorder="1" applyAlignment="1">
      <alignment horizontal="center" vertical="center"/>
    </xf>
    <xf numFmtId="0" fontId="43" fillId="0" borderId="38" xfId="148" applyFont="1" applyBorder="1" applyAlignment="1">
      <alignment horizontal="left" vertical="center"/>
    </xf>
    <xf numFmtId="0" fontId="43" fillId="0" borderId="37" xfId="148" applyFont="1" applyBorder="1" applyAlignment="1">
      <alignment horizontal="left" vertical="center"/>
    </xf>
    <xf numFmtId="0" fontId="43" fillId="0" borderId="35" xfId="148" applyFont="1" applyBorder="1" applyAlignment="1">
      <alignment horizontal="left" vertical="center"/>
    </xf>
    <xf numFmtId="0" fontId="43" fillId="0" borderId="33" xfId="148" applyFont="1" applyBorder="1" applyAlignment="1">
      <alignment horizontal="left" vertical="center"/>
    </xf>
    <xf numFmtId="0" fontId="43" fillId="0" borderId="34" xfId="148" applyFont="1" applyBorder="1" applyAlignment="1">
      <alignment horizontal="left" vertical="center"/>
    </xf>
    <xf numFmtId="0" fontId="43" fillId="0" borderId="36" xfId="148" applyFont="1" applyBorder="1" applyAlignment="1">
      <alignment horizontal="left" vertical="center"/>
    </xf>
    <xf numFmtId="0" fontId="43" fillId="28" borderId="38" xfId="148" applyFont="1" applyFill="1" applyBorder="1" applyAlignment="1">
      <alignment horizontal="right" vertical="center"/>
    </xf>
    <xf numFmtId="0" fontId="43" fillId="28" borderId="37" xfId="148" applyFont="1" applyFill="1" applyBorder="1" applyAlignment="1">
      <alignment horizontal="right" vertical="center"/>
    </xf>
    <xf numFmtId="0" fontId="43" fillId="28" borderId="35" xfId="148" applyFont="1" applyFill="1" applyBorder="1" applyAlignment="1">
      <alignment horizontal="right" vertical="center"/>
    </xf>
    <xf numFmtId="0" fontId="40" fillId="0" borderId="38" xfId="0" applyFont="1" applyBorder="1" applyAlignment="1">
      <alignment horizontal="center"/>
    </xf>
    <xf numFmtId="0" fontId="40" fillId="0" borderId="37" xfId="0" applyFont="1" applyBorder="1" applyAlignment="1">
      <alignment horizontal="center"/>
    </xf>
    <xf numFmtId="0" fontId="40" fillId="0" borderId="35" xfId="0" applyFont="1" applyBorder="1" applyAlignment="1">
      <alignment horizontal="center"/>
    </xf>
    <xf numFmtId="9" fontId="43" fillId="0" borderId="38" xfId="148" applyNumberFormat="1" applyFont="1" applyBorder="1" applyAlignment="1">
      <alignment horizontal="center" vertical="center"/>
    </xf>
    <xf numFmtId="9" fontId="43" fillId="0" borderId="37" xfId="148" applyNumberFormat="1" applyFont="1" applyBorder="1" applyAlignment="1">
      <alignment horizontal="center" vertical="center"/>
    </xf>
    <xf numFmtId="9" fontId="43" fillId="0" borderId="35" xfId="148" applyNumberFormat="1" applyFont="1" applyBorder="1" applyAlignment="1">
      <alignment horizontal="center" vertical="center"/>
    </xf>
    <xf numFmtId="0" fontId="43" fillId="0" borderId="5" xfId="148" applyFont="1" applyBorder="1" applyAlignment="1">
      <alignment horizontal="center" vertical="center" wrapText="1"/>
    </xf>
    <xf numFmtId="0" fontId="43" fillId="0" borderId="25" xfId="148" applyFont="1" applyBorder="1" applyAlignment="1">
      <alignment horizontal="center" vertical="center" wrapText="1"/>
    </xf>
    <xf numFmtId="42" fontId="40" fillId="0" borderId="26" xfId="204" applyFont="1" applyBorder="1" applyAlignment="1" applyProtection="1">
      <alignment horizontal="center" vertical="center" wrapText="1"/>
      <protection hidden="1"/>
    </xf>
    <xf numFmtId="42" fontId="40" fillId="0" borderId="52" xfId="204" applyFont="1" applyBorder="1" applyAlignment="1" applyProtection="1">
      <alignment horizontal="center" vertical="center" wrapText="1"/>
      <protection hidden="1"/>
    </xf>
    <xf numFmtId="42" fontId="40" fillId="0" borderId="29" xfId="204" applyFont="1" applyBorder="1" applyAlignment="1" applyProtection="1">
      <alignment horizontal="center" vertical="center" wrapText="1"/>
      <protection hidden="1"/>
    </xf>
    <xf numFmtId="42" fontId="40" fillId="0" borderId="71" xfId="204" applyFont="1" applyBorder="1" applyAlignment="1" applyProtection="1">
      <alignment horizontal="center" vertical="center" wrapText="1"/>
      <protection hidden="1"/>
    </xf>
    <xf numFmtId="42" fontId="40" fillId="0" borderId="68" xfId="204" applyFont="1" applyBorder="1" applyAlignment="1" applyProtection="1">
      <alignment horizontal="center" vertical="center" wrapText="1"/>
      <protection hidden="1"/>
    </xf>
    <xf numFmtId="42" fontId="40" fillId="0" borderId="28" xfId="204" applyFont="1" applyBorder="1" applyAlignment="1" applyProtection="1">
      <alignment horizontal="center" vertical="center" wrapText="1"/>
      <protection hidden="1"/>
    </xf>
    <xf numFmtId="0" fontId="40" fillId="0" borderId="2" xfId="192" applyNumberFormat="1" applyFont="1" applyBorder="1" applyAlignment="1" applyProtection="1">
      <alignment horizontal="center" vertical="center" wrapText="1"/>
      <protection locked="0" hidden="1"/>
    </xf>
  </cellXfs>
  <cellStyles count="242">
    <cellStyle name="20% - Énfasis1 2" xfId="18" xr:uid="{00000000-0005-0000-0000-000000000000}"/>
    <cellStyle name="20% - Énfasis1 3" xfId="19" xr:uid="{00000000-0005-0000-0000-000001000000}"/>
    <cellStyle name="20% - Énfasis1 4" xfId="20" xr:uid="{00000000-0005-0000-0000-000002000000}"/>
    <cellStyle name="20% - Énfasis1 5" xfId="21" xr:uid="{00000000-0005-0000-0000-000003000000}"/>
    <cellStyle name="20% - Énfasis2 2" xfId="22" xr:uid="{00000000-0005-0000-0000-000004000000}"/>
    <cellStyle name="20% - Énfasis2 3" xfId="23" xr:uid="{00000000-0005-0000-0000-000005000000}"/>
    <cellStyle name="20% - Énfasis2 4" xfId="24" xr:uid="{00000000-0005-0000-0000-000006000000}"/>
    <cellStyle name="20% - Énfasis2 5" xfId="25" xr:uid="{00000000-0005-0000-0000-000007000000}"/>
    <cellStyle name="20% - Énfasis3 2" xfId="26" xr:uid="{00000000-0005-0000-0000-000008000000}"/>
    <cellStyle name="20% - Énfasis3 3" xfId="27" xr:uid="{00000000-0005-0000-0000-000009000000}"/>
    <cellStyle name="20% - Énfasis3 4" xfId="28" xr:uid="{00000000-0005-0000-0000-00000A000000}"/>
    <cellStyle name="20% - Énfasis3 5" xfId="29" xr:uid="{00000000-0005-0000-0000-00000B000000}"/>
    <cellStyle name="20% - Énfasis4 2" xfId="30" xr:uid="{00000000-0005-0000-0000-00000C000000}"/>
    <cellStyle name="20% - Énfasis4 3" xfId="31" xr:uid="{00000000-0005-0000-0000-00000D000000}"/>
    <cellStyle name="20% - Énfasis4 4" xfId="32" xr:uid="{00000000-0005-0000-0000-00000E000000}"/>
    <cellStyle name="20% - Énfasis4 5" xfId="33" xr:uid="{00000000-0005-0000-0000-00000F000000}"/>
    <cellStyle name="20% - Énfasis5 2" xfId="34" xr:uid="{00000000-0005-0000-0000-000010000000}"/>
    <cellStyle name="20% - Énfasis5 3" xfId="35" xr:uid="{00000000-0005-0000-0000-000011000000}"/>
    <cellStyle name="20% - Énfasis5 4" xfId="36" xr:uid="{00000000-0005-0000-0000-000012000000}"/>
    <cellStyle name="20% - Énfasis5 5" xfId="37" xr:uid="{00000000-0005-0000-0000-000013000000}"/>
    <cellStyle name="20% - Énfasis6 2" xfId="38" xr:uid="{00000000-0005-0000-0000-000014000000}"/>
    <cellStyle name="20% - Énfasis6 3" xfId="39" xr:uid="{00000000-0005-0000-0000-000015000000}"/>
    <cellStyle name="20% - Énfasis6 4" xfId="40" xr:uid="{00000000-0005-0000-0000-000016000000}"/>
    <cellStyle name="20% - Énfasis6 5" xfId="41" xr:uid="{00000000-0005-0000-0000-000017000000}"/>
    <cellStyle name="40% - Énfasis1 2" xfId="42" xr:uid="{00000000-0005-0000-0000-000018000000}"/>
    <cellStyle name="40% - Énfasis1 3" xfId="43" xr:uid="{00000000-0005-0000-0000-000019000000}"/>
    <cellStyle name="40% - Énfasis1 4" xfId="44" xr:uid="{00000000-0005-0000-0000-00001A000000}"/>
    <cellStyle name="40% - Énfasis1 5" xfId="45" xr:uid="{00000000-0005-0000-0000-00001B000000}"/>
    <cellStyle name="40% - Énfasis2 2" xfId="46" xr:uid="{00000000-0005-0000-0000-00001C000000}"/>
    <cellStyle name="40% - Énfasis2 3" xfId="47" xr:uid="{00000000-0005-0000-0000-00001D000000}"/>
    <cellStyle name="40% - Énfasis2 4" xfId="48" xr:uid="{00000000-0005-0000-0000-00001E000000}"/>
    <cellStyle name="40% - Énfasis2 5" xfId="49" xr:uid="{00000000-0005-0000-0000-00001F000000}"/>
    <cellStyle name="40% - Énfasis3 2" xfId="50" xr:uid="{00000000-0005-0000-0000-000020000000}"/>
    <cellStyle name="40% - Énfasis3 3" xfId="51" xr:uid="{00000000-0005-0000-0000-000021000000}"/>
    <cellStyle name="40% - Énfasis3 4" xfId="52" xr:uid="{00000000-0005-0000-0000-000022000000}"/>
    <cellStyle name="40% - Énfasis3 5" xfId="53" xr:uid="{00000000-0005-0000-0000-000023000000}"/>
    <cellStyle name="40% - Énfasis4 2" xfId="54" xr:uid="{00000000-0005-0000-0000-000024000000}"/>
    <cellStyle name="40% - Énfasis4 3" xfId="55" xr:uid="{00000000-0005-0000-0000-000025000000}"/>
    <cellStyle name="40% - Énfasis4 4" xfId="56" xr:uid="{00000000-0005-0000-0000-000026000000}"/>
    <cellStyle name="40% - Énfasis4 5" xfId="57" xr:uid="{00000000-0005-0000-0000-000027000000}"/>
    <cellStyle name="40% - Énfasis5 2" xfId="58" xr:uid="{00000000-0005-0000-0000-000028000000}"/>
    <cellStyle name="40% - Énfasis5 3" xfId="59" xr:uid="{00000000-0005-0000-0000-000029000000}"/>
    <cellStyle name="40% - Énfasis5 4" xfId="60" xr:uid="{00000000-0005-0000-0000-00002A000000}"/>
    <cellStyle name="40% - Énfasis5 5" xfId="61" xr:uid="{00000000-0005-0000-0000-00002B000000}"/>
    <cellStyle name="40% - Énfasis6 2" xfId="62" xr:uid="{00000000-0005-0000-0000-00002C000000}"/>
    <cellStyle name="40% - Énfasis6 3" xfId="63" xr:uid="{00000000-0005-0000-0000-00002D000000}"/>
    <cellStyle name="40% - Énfasis6 4" xfId="64" xr:uid="{00000000-0005-0000-0000-00002E000000}"/>
    <cellStyle name="40% - Énfasis6 5" xfId="65" xr:uid="{00000000-0005-0000-0000-00002F000000}"/>
    <cellStyle name="60% - Énfasis1 2" xfId="66" xr:uid="{00000000-0005-0000-0000-000030000000}"/>
    <cellStyle name="60% - Énfasis1 3" xfId="67" xr:uid="{00000000-0005-0000-0000-000031000000}"/>
    <cellStyle name="60% - Énfasis1 4" xfId="68" xr:uid="{00000000-0005-0000-0000-000032000000}"/>
    <cellStyle name="60% - Énfasis1 5" xfId="69" xr:uid="{00000000-0005-0000-0000-000033000000}"/>
    <cellStyle name="60% - Énfasis2 2" xfId="70" xr:uid="{00000000-0005-0000-0000-000034000000}"/>
    <cellStyle name="60% - Énfasis2 3" xfId="71" xr:uid="{00000000-0005-0000-0000-000035000000}"/>
    <cellStyle name="60% - Énfasis2 4" xfId="72" xr:uid="{00000000-0005-0000-0000-000036000000}"/>
    <cellStyle name="60% - Énfasis2 5" xfId="73" xr:uid="{00000000-0005-0000-0000-000037000000}"/>
    <cellStyle name="60% - Énfasis3 2" xfId="74" xr:uid="{00000000-0005-0000-0000-000038000000}"/>
    <cellStyle name="60% - Énfasis3 3" xfId="75" xr:uid="{00000000-0005-0000-0000-000039000000}"/>
    <cellStyle name="60% - Énfasis3 4" xfId="76" xr:uid="{00000000-0005-0000-0000-00003A000000}"/>
    <cellStyle name="60% - Énfasis3 5" xfId="77" xr:uid="{00000000-0005-0000-0000-00003B000000}"/>
    <cellStyle name="60% - Énfasis4 2" xfId="78" xr:uid="{00000000-0005-0000-0000-00003C000000}"/>
    <cellStyle name="60% - Énfasis4 3" xfId="79" xr:uid="{00000000-0005-0000-0000-00003D000000}"/>
    <cellStyle name="60% - Énfasis4 4" xfId="80" xr:uid="{00000000-0005-0000-0000-00003E000000}"/>
    <cellStyle name="60% - Énfasis4 5" xfId="81" xr:uid="{00000000-0005-0000-0000-00003F000000}"/>
    <cellStyle name="60% - Énfasis5 2" xfId="82" xr:uid="{00000000-0005-0000-0000-000040000000}"/>
    <cellStyle name="60% - Énfasis5 3" xfId="83" xr:uid="{00000000-0005-0000-0000-000041000000}"/>
    <cellStyle name="60% - Énfasis5 4" xfId="84" xr:uid="{00000000-0005-0000-0000-000042000000}"/>
    <cellStyle name="60% - Énfasis5 5" xfId="85" xr:uid="{00000000-0005-0000-0000-000043000000}"/>
    <cellStyle name="60% - Énfasis6 2" xfId="86" xr:uid="{00000000-0005-0000-0000-000044000000}"/>
    <cellStyle name="60% - Énfasis6 3" xfId="87" xr:uid="{00000000-0005-0000-0000-000045000000}"/>
    <cellStyle name="60% - Énfasis6 4" xfId="88" xr:uid="{00000000-0005-0000-0000-000046000000}"/>
    <cellStyle name="60% - Énfasis6 5" xfId="89" xr:uid="{00000000-0005-0000-0000-000047000000}"/>
    <cellStyle name="Buena 2" xfId="90" xr:uid="{00000000-0005-0000-0000-000048000000}"/>
    <cellStyle name="Buena 3" xfId="91" xr:uid="{00000000-0005-0000-0000-000049000000}"/>
    <cellStyle name="Buena 4" xfId="92" xr:uid="{00000000-0005-0000-0000-00004A000000}"/>
    <cellStyle name="Buena 5" xfId="93" xr:uid="{00000000-0005-0000-0000-00004B000000}"/>
    <cellStyle name="Cálculo 2" xfId="94" xr:uid="{00000000-0005-0000-0000-00004C000000}"/>
    <cellStyle name="Cálculo 3" xfId="95" xr:uid="{00000000-0005-0000-0000-00004D000000}"/>
    <cellStyle name="Cálculo 4" xfId="96" xr:uid="{00000000-0005-0000-0000-00004E000000}"/>
    <cellStyle name="Cálculo 5" xfId="97" xr:uid="{00000000-0005-0000-0000-00004F000000}"/>
    <cellStyle name="Celda de comprobación 2" xfId="98" xr:uid="{00000000-0005-0000-0000-000050000000}"/>
    <cellStyle name="Celda de comprobación 3" xfId="99" xr:uid="{00000000-0005-0000-0000-000051000000}"/>
    <cellStyle name="Celda de comprobación 4" xfId="100" xr:uid="{00000000-0005-0000-0000-000052000000}"/>
    <cellStyle name="Celda de comprobación 5" xfId="101" xr:uid="{00000000-0005-0000-0000-000053000000}"/>
    <cellStyle name="Celda vinculada 2" xfId="102" xr:uid="{00000000-0005-0000-0000-000054000000}"/>
    <cellStyle name="Celda vinculada 3" xfId="103" xr:uid="{00000000-0005-0000-0000-000055000000}"/>
    <cellStyle name="Celda vinculada 4" xfId="104" xr:uid="{00000000-0005-0000-0000-000056000000}"/>
    <cellStyle name="Celda vinculada 5" xfId="105" xr:uid="{00000000-0005-0000-0000-000057000000}"/>
    <cellStyle name="Encabezado 4 2" xfId="106" xr:uid="{00000000-0005-0000-0000-000058000000}"/>
    <cellStyle name="Encabezado 4 3" xfId="107" xr:uid="{00000000-0005-0000-0000-000059000000}"/>
    <cellStyle name="Encabezado 4 4" xfId="108" xr:uid="{00000000-0005-0000-0000-00005A000000}"/>
    <cellStyle name="Encabezado 4 5" xfId="109" xr:uid="{00000000-0005-0000-0000-00005B000000}"/>
    <cellStyle name="Énfasis1 2" xfId="110" xr:uid="{00000000-0005-0000-0000-00005C000000}"/>
    <cellStyle name="Énfasis1 3" xfId="111" xr:uid="{00000000-0005-0000-0000-00005D000000}"/>
    <cellStyle name="Énfasis1 4" xfId="112" xr:uid="{00000000-0005-0000-0000-00005E000000}"/>
    <cellStyle name="Énfasis1 5" xfId="113" xr:uid="{00000000-0005-0000-0000-00005F000000}"/>
    <cellStyle name="Énfasis2 2" xfId="114" xr:uid="{00000000-0005-0000-0000-000060000000}"/>
    <cellStyle name="Énfasis2 3" xfId="115" xr:uid="{00000000-0005-0000-0000-000061000000}"/>
    <cellStyle name="Énfasis2 4" xfId="116" xr:uid="{00000000-0005-0000-0000-000062000000}"/>
    <cellStyle name="Énfasis2 5" xfId="117" xr:uid="{00000000-0005-0000-0000-000063000000}"/>
    <cellStyle name="Énfasis3 2" xfId="118" xr:uid="{00000000-0005-0000-0000-000064000000}"/>
    <cellStyle name="Énfasis3 3" xfId="119" xr:uid="{00000000-0005-0000-0000-000065000000}"/>
    <cellStyle name="Énfasis3 4" xfId="120" xr:uid="{00000000-0005-0000-0000-000066000000}"/>
    <cellStyle name="Énfasis3 5" xfId="121" xr:uid="{00000000-0005-0000-0000-000067000000}"/>
    <cellStyle name="Énfasis4 2" xfId="122" xr:uid="{00000000-0005-0000-0000-000068000000}"/>
    <cellStyle name="Énfasis4 3" xfId="123" xr:uid="{00000000-0005-0000-0000-000069000000}"/>
    <cellStyle name="Énfasis4 4" xfId="124" xr:uid="{00000000-0005-0000-0000-00006A000000}"/>
    <cellStyle name="Énfasis4 5" xfId="125" xr:uid="{00000000-0005-0000-0000-00006B000000}"/>
    <cellStyle name="Énfasis5 2" xfId="126" xr:uid="{00000000-0005-0000-0000-00006C000000}"/>
    <cellStyle name="Énfasis5 3" xfId="127" xr:uid="{00000000-0005-0000-0000-00006D000000}"/>
    <cellStyle name="Énfasis5 4" xfId="128" xr:uid="{00000000-0005-0000-0000-00006E000000}"/>
    <cellStyle name="Énfasis5 5" xfId="129" xr:uid="{00000000-0005-0000-0000-00006F000000}"/>
    <cellStyle name="Énfasis6 2" xfId="130" xr:uid="{00000000-0005-0000-0000-000070000000}"/>
    <cellStyle name="Énfasis6 3" xfId="131" xr:uid="{00000000-0005-0000-0000-000071000000}"/>
    <cellStyle name="Énfasis6 4" xfId="132" xr:uid="{00000000-0005-0000-0000-000072000000}"/>
    <cellStyle name="Énfasis6 5" xfId="133" xr:uid="{00000000-0005-0000-0000-000073000000}"/>
    <cellStyle name="Entrada 2" xfId="134" xr:uid="{00000000-0005-0000-0000-000074000000}"/>
    <cellStyle name="Entrada 3" xfId="135" xr:uid="{00000000-0005-0000-0000-000075000000}"/>
    <cellStyle name="Entrada 4" xfId="136" xr:uid="{00000000-0005-0000-0000-000076000000}"/>
    <cellStyle name="Entrada 5" xfId="137" xr:uid="{00000000-0005-0000-0000-000077000000}"/>
    <cellStyle name="Incorrecto 2" xfId="138" xr:uid="{00000000-0005-0000-0000-000078000000}"/>
    <cellStyle name="Incorrecto 3" xfId="139" xr:uid="{00000000-0005-0000-0000-000079000000}"/>
    <cellStyle name="Incorrecto 4" xfId="140" xr:uid="{00000000-0005-0000-0000-00007A000000}"/>
    <cellStyle name="Incorrecto 5" xfId="141" xr:uid="{00000000-0005-0000-0000-00007B000000}"/>
    <cellStyle name="Millares" xfId="1" builtinId="3"/>
    <cellStyle name="Millares [0] 2" xfId="212" xr:uid="{00000000-0005-0000-0000-00007E000000}"/>
    <cellStyle name="Millares [0] 3" xfId="213" xr:uid="{00000000-0005-0000-0000-00007F000000}"/>
    <cellStyle name="Millares [0] 4" xfId="211" xr:uid="{00000000-0005-0000-0000-000080000000}"/>
    <cellStyle name="Millares 2" xfId="2" xr:uid="{00000000-0005-0000-0000-000081000000}"/>
    <cellStyle name="Millares 2 2" xfId="142" xr:uid="{00000000-0005-0000-0000-000082000000}"/>
    <cellStyle name="Millares 2 2 2" xfId="215" xr:uid="{00000000-0005-0000-0000-000083000000}"/>
    <cellStyle name="Millares 2 3" xfId="214" xr:uid="{00000000-0005-0000-0000-000084000000}"/>
    <cellStyle name="Millares 3" xfId="3" xr:uid="{00000000-0005-0000-0000-000085000000}"/>
    <cellStyle name="Millares 3 2" xfId="192" xr:uid="{00000000-0005-0000-0000-000086000000}"/>
    <cellStyle name="Millares 3 2 2" xfId="217" xr:uid="{00000000-0005-0000-0000-000087000000}"/>
    <cellStyle name="Millares 3 3" xfId="216" xr:uid="{00000000-0005-0000-0000-000088000000}"/>
    <cellStyle name="Millares 3 4" xfId="236" xr:uid="{00000000-0005-0000-0000-000089000000}"/>
    <cellStyle name="Millares 4" xfId="191" xr:uid="{00000000-0005-0000-0000-00008A000000}"/>
    <cellStyle name="Millares 60" xfId="205" xr:uid="{00000000-0005-0000-0000-00008B000000}"/>
    <cellStyle name="Millares 60 2" xfId="218" xr:uid="{00000000-0005-0000-0000-00008C000000}"/>
    <cellStyle name="Moneda" xfId="4" builtinId="4"/>
    <cellStyle name="Moneda [0]" xfId="204" builtinId="7"/>
    <cellStyle name="Moneda [0] 2" xfId="221" xr:uid="{00000000-0005-0000-0000-00008F000000}"/>
    <cellStyle name="Moneda [0] 3" xfId="220" xr:uid="{00000000-0005-0000-0000-000090000000}"/>
    <cellStyle name="Moneda [0] 4" xfId="229" xr:uid="{00000000-0005-0000-0000-000091000000}"/>
    <cellStyle name="Moneda 10" xfId="230" xr:uid="{00000000-0005-0000-0000-000092000000}"/>
    <cellStyle name="Moneda 2" xfId="5" xr:uid="{00000000-0005-0000-0000-000093000000}"/>
    <cellStyle name="Moneda 3" xfId="6" xr:uid="{00000000-0005-0000-0000-000094000000}"/>
    <cellStyle name="Moneda 3 2" xfId="7" xr:uid="{00000000-0005-0000-0000-000095000000}"/>
    <cellStyle name="Moneda 3 2 2" xfId="223" xr:uid="{00000000-0005-0000-0000-000096000000}"/>
    <cellStyle name="Moneda 3 3" xfId="194" xr:uid="{00000000-0005-0000-0000-000097000000}"/>
    <cellStyle name="Moneda 3 4" xfId="222" xr:uid="{00000000-0005-0000-0000-000098000000}"/>
    <cellStyle name="Moneda 3 5" xfId="235" xr:uid="{00000000-0005-0000-0000-000099000000}"/>
    <cellStyle name="Moneda 4" xfId="143" xr:uid="{00000000-0005-0000-0000-00009A000000}"/>
    <cellStyle name="Moneda 4 2" xfId="202" xr:uid="{00000000-0005-0000-0000-00009B000000}"/>
    <cellStyle name="Moneda 4 3" xfId="224" xr:uid="{00000000-0005-0000-0000-00009C000000}"/>
    <cellStyle name="Moneda 5" xfId="193" xr:uid="{00000000-0005-0000-0000-00009D000000}"/>
    <cellStyle name="Moneda 5 2 2" xfId="8" xr:uid="{00000000-0005-0000-0000-00009E000000}"/>
    <cellStyle name="Moneda 5 2 2 2" xfId="195" xr:uid="{00000000-0005-0000-0000-00009F000000}"/>
    <cellStyle name="Moneda 6" xfId="219" xr:uid="{00000000-0005-0000-0000-0000A0000000}"/>
    <cellStyle name="Moneda 7" xfId="209" xr:uid="{00000000-0005-0000-0000-0000A1000000}"/>
    <cellStyle name="Moneda 8" xfId="210" xr:uid="{00000000-0005-0000-0000-0000A2000000}"/>
    <cellStyle name="Moneda 9" xfId="234" xr:uid="{00000000-0005-0000-0000-0000A3000000}"/>
    <cellStyle name="Neutral 2" xfId="144" xr:uid="{00000000-0005-0000-0000-0000A4000000}"/>
    <cellStyle name="Neutral 3" xfId="145" xr:uid="{00000000-0005-0000-0000-0000A5000000}"/>
    <cellStyle name="Neutral 4" xfId="146" xr:uid="{00000000-0005-0000-0000-0000A6000000}"/>
    <cellStyle name="Neutral 5" xfId="147" xr:uid="{00000000-0005-0000-0000-0000A7000000}"/>
    <cellStyle name="Normal" xfId="0" builtinId="0"/>
    <cellStyle name="Normal 10" xfId="231" xr:uid="{00000000-0005-0000-0000-0000A9000000}"/>
    <cellStyle name="Normal 10 2" xfId="237" xr:uid="{1C6C9727-C8E1-4621-AE86-87D41A757281}"/>
    <cellStyle name="Normal 11" xfId="232" xr:uid="{00000000-0005-0000-0000-0000AA000000}"/>
    <cellStyle name="Normal 12" xfId="238" xr:uid="{7998D1BD-6F91-452F-8611-ACD971A3E8A1}"/>
    <cellStyle name="Normal 13" xfId="240" xr:uid="{EDE3DB2C-4820-4E5A-8569-3DD2786EA3BB}"/>
    <cellStyle name="Normal 16" xfId="207" xr:uid="{00000000-0005-0000-0000-0000AB000000}"/>
    <cellStyle name="Normal 2" xfId="9" xr:uid="{00000000-0005-0000-0000-0000AC000000}"/>
    <cellStyle name="Normal 2 10" xfId="241" xr:uid="{E55045E3-BC7C-4C6D-B03D-4505DB46AB39}"/>
    <cellStyle name="Normal 2 2" xfId="149" xr:uid="{00000000-0005-0000-0000-0000AD000000}"/>
    <cellStyle name="Normal 2 2 2" xfId="203" xr:uid="{00000000-0005-0000-0000-0000AE000000}"/>
    <cellStyle name="Normal 2 2 3" xfId="225" xr:uid="{00000000-0005-0000-0000-0000AF000000}"/>
    <cellStyle name="Normal 2 3" xfId="148" xr:uid="{00000000-0005-0000-0000-0000B0000000}"/>
    <cellStyle name="Normal 2_IRPATA_AA_D_IN_03_A_1.7.0_Presupuesto Consolidado Acto_V1" xfId="239" xr:uid="{2C24CC95-FFC9-4A35-B68B-79DDC51ACB1A}"/>
    <cellStyle name="Normal 3" xfId="10" xr:uid="{00000000-0005-0000-0000-0000B1000000}"/>
    <cellStyle name="Normal 3 2" xfId="11" xr:uid="{00000000-0005-0000-0000-0000B2000000}"/>
    <cellStyle name="Normal 4" xfId="17" xr:uid="{00000000-0005-0000-0000-0000B3000000}"/>
    <cellStyle name="Normal 4 2" xfId="201" xr:uid="{00000000-0005-0000-0000-0000B4000000}"/>
    <cellStyle name="Normal 4 3" xfId="226" xr:uid="{00000000-0005-0000-0000-0000B5000000}"/>
    <cellStyle name="Normal 5" xfId="12" xr:uid="{00000000-0005-0000-0000-0000B6000000}"/>
    <cellStyle name="Normal 5 2" xfId="150" xr:uid="{00000000-0005-0000-0000-0000B7000000}"/>
    <cellStyle name="Normal 5 3" xfId="196" xr:uid="{00000000-0005-0000-0000-0000B8000000}"/>
    <cellStyle name="Normal 5 4" xfId="227" xr:uid="{00000000-0005-0000-0000-0000B9000000}"/>
    <cellStyle name="Normal 5 5" xfId="233" xr:uid="{00000000-0005-0000-0000-0000BA000000}"/>
    <cellStyle name="Normal 6" xfId="13" xr:uid="{00000000-0005-0000-0000-0000BB000000}"/>
    <cellStyle name="Normal 6 2" xfId="197" xr:uid="{00000000-0005-0000-0000-0000BC000000}"/>
    <cellStyle name="Normal 6 5" xfId="208" xr:uid="{00000000-0005-0000-0000-0000BD000000}"/>
    <cellStyle name="Normal 7" xfId="190" xr:uid="{00000000-0005-0000-0000-0000BE000000}"/>
    <cellStyle name="Normal 8" xfId="189" xr:uid="{00000000-0005-0000-0000-0000BF000000}"/>
    <cellStyle name="Normal 9" xfId="206" xr:uid="{00000000-0005-0000-0000-0000C0000000}"/>
    <cellStyle name="Notas 2" xfId="151" xr:uid="{00000000-0005-0000-0000-0000C1000000}"/>
    <cellStyle name="Notas 3" xfId="152" xr:uid="{00000000-0005-0000-0000-0000C2000000}"/>
    <cellStyle name="Notas 4" xfId="153" xr:uid="{00000000-0005-0000-0000-0000C3000000}"/>
    <cellStyle name="Notas 5" xfId="154" xr:uid="{00000000-0005-0000-0000-0000C4000000}"/>
    <cellStyle name="Notas 6" xfId="228" xr:uid="{00000000-0005-0000-0000-0000C5000000}"/>
    <cellStyle name="Porcentaje" xfId="14" builtinId="5"/>
    <cellStyle name="Porcentaje 2" xfId="15" xr:uid="{00000000-0005-0000-0000-0000C7000000}"/>
    <cellStyle name="Porcentaje 2 2" xfId="199" xr:uid="{00000000-0005-0000-0000-0000C8000000}"/>
    <cellStyle name="Porcentaje 3" xfId="198" xr:uid="{00000000-0005-0000-0000-0000C9000000}"/>
    <cellStyle name="Porcentual 2" xfId="155" xr:uid="{00000000-0005-0000-0000-0000CA000000}"/>
    <cellStyle name="Porcentual 2 10 2" xfId="16" xr:uid="{00000000-0005-0000-0000-0000CB000000}"/>
    <cellStyle name="Porcentual 2 10 2 2" xfId="200" xr:uid="{00000000-0005-0000-0000-0000CC000000}"/>
    <cellStyle name="Porcentual 2 2" xfId="156" xr:uid="{00000000-0005-0000-0000-0000CD000000}"/>
    <cellStyle name="Salida 2" xfId="157" xr:uid="{00000000-0005-0000-0000-0000CE000000}"/>
    <cellStyle name="Salida 3" xfId="158" xr:uid="{00000000-0005-0000-0000-0000CF000000}"/>
    <cellStyle name="Salida 4" xfId="159" xr:uid="{00000000-0005-0000-0000-0000D0000000}"/>
    <cellStyle name="Salida 5" xfId="160" xr:uid="{00000000-0005-0000-0000-0000D1000000}"/>
    <cellStyle name="Texto de advertencia 2" xfId="161" xr:uid="{00000000-0005-0000-0000-0000D2000000}"/>
    <cellStyle name="Texto de advertencia 3" xfId="162" xr:uid="{00000000-0005-0000-0000-0000D3000000}"/>
    <cellStyle name="Texto de advertencia 4" xfId="163" xr:uid="{00000000-0005-0000-0000-0000D4000000}"/>
    <cellStyle name="Texto de advertencia 5" xfId="164" xr:uid="{00000000-0005-0000-0000-0000D5000000}"/>
    <cellStyle name="Texto explicativo 2" xfId="165" xr:uid="{00000000-0005-0000-0000-0000D6000000}"/>
    <cellStyle name="Texto explicativo 3" xfId="166" xr:uid="{00000000-0005-0000-0000-0000D7000000}"/>
    <cellStyle name="Texto explicativo 4" xfId="167" xr:uid="{00000000-0005-0000-0000-0000D8000000}"/>
    <cellStyle name="Texto explicativo 5" xfId="168" xr:uid="{00000000-0005-0000-0000-0000D9000000}"/>
    <cellStyle name="Título 1 2" xfId="169" xr:uid="{00000000-0005-0000-0000-0000DA000000}"/>
    <cellStyle name="Título 1 3" xfId="170" xr:uid="{00000000-0005-0000-0000-0000DB000000}"/>
    <cellStyle name="Título 1 4" xfId="171" xr:uid="{00000000-0005-0000-0000-0000DC000000}"/>
    <cellStyle name="Título 1 5" xfId="172" xr:uid="{00000000-0005-0000-0000-0000DD000000}"/>
    <cellStyle name="Título 2 2" xfId="173" xr:uid="{00000000-0005-0000-0000-0000DE000000}"/>
    <cellStyle name="Título 2 3" xfId="174" xr:uid="{00000000-0005-0000-0000-0000DF000000}"/>
    <cellStyle name="Título 2 4" xfId="175" xr:uid="{00000000-0005-0000-0000-0000E0000000}"/>
    <cellStyle name="Título 2 5" xfId="176" xr:uid="{00000000-0005-0000-0000-0000E1000000}"/>
    <cellStyle name="Título 3 2" xfId="177" xr:uid="{00000000-0005-0000-0000-0000E2000000}"/>
    <cellStyle name="Título 3 3" xfId="178" xr:uid="{00000000-0005-0000-0000-0000E3000000}"/>
    <cellStyle name="Título 3 4" xfId="179" xr:uid="{00000000-0005-0000-0000-0000E4000000}"/>
    <cellStyle name="Título 3 5" xfId="180" xr:uid="{00000000-0005-0000-0000-0000E5000000}"/>
    <cellStyle name="Título 4" xfId="181" xr:uid="{00000000-0005-0000-0000-0000E6000000}"/>
    <cellStyle name="Título 5" xfId="182" xr:uid="{00000000-0005-0000-0000-0000E7000000}"/>
    <cellStyle name="Título 6" xfId="183" xr:uid="{00000000-0005-0000-0000-0000E8000000}"/>
    <cellStyle name="Título 7" xfId="184" xr:uid="{00000000-0005-0000-0000-0000E9000000}"/>
    <cellStyle name="Total 2" xfId="185" xr:uid="{00000000-0005-0000-0000-0000EA000000}"/>
    <cellStyle name="Total 3" xfId="186" xr:uid="{00000000-0005-0000-0000-0000EB000000}"/>
    <cellStyle name="Total 4" xfId="187" xr:uid="{00000000-0005-0000-0000-0000EC000000}"/>
    <cellStyle name="Total 5" xfId="188" xr:uid="{00000000-0005-0000-0000-0000ED000000}"/>
  </cellStyles>
  <dxfs count="0"/>
  <tableStyles count="0" defaultTableStyle="TableStyleMedium2" defaultPivotStyle="PivotStyleLight16"/>
  <colors>
    <mruColors>
      <color rgb="FF66CCFF"/>
      <color rgb="FF0000FF"/>
      <color rgb="FFFFCCFF"/>
      <color rgb="FF66FFFF"/>
      <color rgb="FFFDAF97"/>
      <color rgb="FFF92B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9.xml"/><Relationship Id="rId138" Type="http://schemas.openxmlformats.org/officeDocument/2006/relationships/externalLink" Target="externalLinks/externalLink133.xml"/><Relationship Id="rId159" Type="http://schemas.openxmlformats.org/officeDocument/2006/relationships/externalLink" Target="externalLinks/externalLink154.xml"/><Relationship Id="rId170" Type="http://schemas.openxmlformats.org/officeDocument/2006/relationships/externalLink" Target="externalLinks/externalLink165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9.xml"/><Relationship Id="rId128" Type="http://schemas.openxmlformats.org/officeDocument/2006/relationships/externalLink" Target="externalLinks/externalLink123.xml"/><Relationship Id="rId149" Type="http://schemas.openxmlformats.org/officeDocument/2006/relationships/externalLink" Target="externalLinks/externalLink14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90.xml"/><Relationship Id="rId160" Type="http://schemas.openxmlformats.org/officeDocument/2006/relationships/externalLink" Target="externalLinks/externalLink155.xml"/><Relationship Id="rId22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9.xml"/><Relationship Id="rId118" Type="http://schemas.openxmlformats.org/officeDocument/2006/relationships/externalLink" Target="externalLinks/externalLink113.xml"/><Relationship Id="rId139" Type="http://schemas.openxmlformats.org/officeDocument/2006/relationships/externalLink" Target="externalLinks/externalLink134.xml"/><Relationship Id="rId85" Type="http://schemas.openxmlformats.org/officeDocument/2006/relationships/externalLink" Target="externalLinks/externalLink80.xml"/><Relationship Id="rId150" Type="http://schemas.openxmlformats.org/officeDocument/2006/relationships/externalLink" Target="externalLinks/externalLink145.xml"/><Relationship Id="rId171" Type="http://schemas.openxmlformats.org/officeDocument/2006/relationships/externalLink" Target="externalLinks/externalLink166.xml"/><Relationship Id="rId12" Type="http://schemas.openxmlformats.org/officeDocument/2006/relationships/externalLink" Target="externalLinks/externalLink7.xml"/><Relationship Id="rId33" Type="http://schemas.openxmlformats.org/officeDocument/2006/relationships/externalLink" Target="externalLinks/externalLink28.xml"/><Relationship Id="rId108" Type="http://schemas.openxmlformats.org/officeDocument/2006/relationships/externalLink" Target="externalLinks/externalLink103.xml"/><Relationship Id="rId129" Type="http://schemas.openxmlformats.org/officeDocument/2006/relationships/externalLink" Target="externalLinks/externalLink124.xml"/><Relationship Id="rId54" Type="http://schemas.openxmlformats.org/officeDocument/2006/relationships/externalLink" Target="externalLinks/externalLink49.xml"/><Relationship Id="rId75" Type="http://schemas.openxmlformats.org/officeDocument/2006/relationships/externalLink" Target="externalLinks/externalLink70.xml"/><Relationship Id="rId96" Type="http://schemas.openxmlformats.org/officeDocument/2006/relationships/externalLink" Target="externalLinks/externalLink91.xml"/><Relationship Id="rId140" Type="http://schemas.openxmlformats.org/officeDocument/2006/relationships/externalLink" Target="externalLinks/externalLink135.xml"/><Relationship Id="rId161" Type="http://schemas.openxmlformats.org/officeDocument/2006/relationships/externalLink" Target="externalLinks/externalLink156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119" Type="http://schemas.openxmlformats.org/officeDocument/2006/relationships/externalLink" Target="externalLinks/externalLink114.xml"/><Relationship Id="rId44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130" Type="http://schemas.openxmlformats.org/officeDocument/2006/relationships/externalLink" Target="externalLinks/externalLink125.xml"/><Relationship Id="rId135" Type="http://schemas.openxmlformats.org/officeDocument/2006/relationships/externalLink" Target="externalLinks/externalLink130.xml"/><Relationship Id="rId151" Type="http://schemas.openxmlformats.org/officeDocument/2006/relationships/externalLink" Target="externalLinks/externalLink146.xml"/><Relationship Id="rId156" Type="http://schemas.openxmlformats.org/officeDocument/2006/relationships/externalLink" Target="externalLinks/externalLink151.xml"/><Relationship Id="rId177" Type="http://schemas.openxmlformats.org/officeDocument/2006/relationships/theme" Target="theme/theme1.xml"/><Relationship Id="rId172" Type="http://schemas.openxmlformats.org/officeDocument/2006/relationships/externalLink" Target="externalLinks/externalLink167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120" Type="http://schemas.openxmlformats.org/officeDocument/2006/relationships/externalLink" Target="externalLinks/externalLink115.xml"/><Relationship Id="rId125" Type="http://schemas.openxmlformats.org/officeDocument/2006/relationships/externalLink" Target="externalLinks/externalLink120.xml"/><Relationship Id="rId141" Type="http://schemas.openxmlformats.org/officeDocument/2006/relationships/externalLink" Target="externalLinks/externalLink136.xml"/><Relationship Id="rId146" Type="http://schemas.openxmlformats.org/officeDocument/2006/relationships/externalLink" Target="externalLinks/externalLink141.xml"/><Relationship Id="rId167" Type="http://schemas.openxmlformats.org/officeDocument/2006/relationships/externalLink" Target="externalLinks/externalLink162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162" Type="http://schemas.openxmlformats.org/officeDocument/2006/relationships/externalLink" Target="externalLinks/externalLink15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131" Type="http://schemas.openxmlformats.org/officeDocument/2006/relationships/externalLink" Target="externalLinks/externalLink126.xml"/><Relationship Id="rId136" Type="http://schemas.openxmlformats.org/officeDocument/2006/relationships/externalLink" Target="externalLinks/externalLink131.xml"/><Relationship Id="rId157" Type="http://schemas.openxmlformats.org/officeDocument/2006/relationships/externalLink" Target="externalLinks/externalLink152.xml"/><Relationship Id="rId178" Type="http://schemas.openxmlformats.org/officeDocument/2006/relationships/styles" Target="styles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52" Type="http://schemas.openxmlformats.org/officeDocument/2006/relationships/externalLink" Target="externalLinks/externalLink147.xml"/><Relationship Id="rId173" Type="http://schemas.openxmlformats.org/officeDocument/2006/relationships/externalLink" Target="externalLinks/externalLink168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126" Type="http://schemas.openxmlformats.org/officeDocument/2006/relationships/externalLink" Target="externalLinks/externalLink121.xml"/><Relationship Id="rId147" Type="http://schemas.openxmlformats.org/officeDocument/2006/relationships/externalLink" Target="externalLinks/externalLink142.xml"/><Relationship Id="rId168" Type="http://schemas.openxmlformats.org/officeDocument/2006/relationships/externalLink" Target="externalLinks/externalLink163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externalLink" Target="externalLinks/externalLink116.xml"/><Relationship Id="rId142" Type="http://schemas.openxmlformats.org/officeDocument/2006/relationships/externalLink" Target="externalLinks/externalLink137.xml"/><Relationship Id="rId163" Type="http://schemas.openxmlformats.org/officeDocument/2006/relationships/externalLink" Target="externalLinks/externalLink15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137" Type="http://schemas.openxmlformats.org/officeDocument/2006/relationships/externalLink" Target="externalLinks/externalLink132.xml"/><Relationship Id="rId158" Type="http://schemas.openxmlformats.org/officeDocument/2006/relationships/externalLink" Target="externalLinks/externalLink153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32" Type="http://schemas.openxmlformats.org/officeDocument/2006/relationships/externalLink" Target="externalLinks/externalLink127.xml"/><Relationship Id="rId153" Type="http://schemas.openxmlformats.org/officeDocument/2006/relationships/externalLink" Target="externalLinks/externalLink148.xml"/><Relationship Id="rId174" Type="http://schemas.openxmlformats.org/officeDocument/2006/relationships/externalLink" Target="externalLinks/externalLink169.xml"/><Relationship Id="rId179" Type="http://schemas.openxmlformats.org/officeDocument/2006/relationships/sharedStrings" Target="sharedStrings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27" Type="http://schemas.openxmlformats.org/officeDocument/2006/relationships/externalLink" Target="externalLinks/externalLink12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externalLink" Target="externalLinks/externalLink117.xml"/><Relationship Id="rId143" Type="http://schemas.openxmlformats.org/officeDocument/2006/relationships/externalLink" Target="externalLinks/externalLink138.xml"/><Relationship Id="rId148" Type="http://schemas.openxmlformats.org/officeDocument/2006/relationships/externalLink" Target="externalLinks/externalLink143.xml"/><Relationship Id="rId164" Type="http://schemas.openxmlformats.org/officeDocument/2006/relationships/externalLink" Target="externalLinks/externalLink159.xml"/><Relationship Id="rId169" Type="http://schemas.openxmlformats.org/officeDocument/2006/relationships/externalLink" Target="externalLinks/externalLink16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80" Type="http://schemas.openxmlformats.org/officeDocument/2006/relationships/calcChain" Target="calcChain.xml"/><Relationship Id="rId26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42.xml"/><Relationship Id="rId68" Type="http://schemas.openxmlformats.org/officeDocument/2006/relationships/externalLink" Target="externalLinks/externalLink63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33" Type="http://schemas.openxmlformats.org/officeDocument/2006/relationships/externalLink" Target="externalLinks/externalLink128.xml"/><Relationship Id="rId154" Type="http://schemas.openxmlformats.org/officeDocument/2006/relationships/externalLink" Target="externalLinks/externalLink149.xml"/><Relationship Id="rId175" Type="http://schemas.openxmlformats.org/officeDocument/2006/relationships/externalLink" Target="externalLinks/externalLink170.xml"/><Relationship Id="rId16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32.xml"/><Relationship Id="rId58" Type="http://schemas.openxmlformats.org/officeDocument/2006/relationships/externalLink" Target="externalLinks/externalLink53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123" Type="http://schemas.openxmlformats.org/officeDocument/2006/relationships/externalLink" Target="externalLinks/externalLink118.xml"/><Relationship Id="rId144" Type="http://schemas.openxmlformats.org/officeDocument/2006/relationships/externalLink" Target="externalLinks/externalLink139.xml"/><Relationship Id="rId90" Type="http://schemas.openxmlformats.org/officeDocument/2006/relationships/externalLink" Target="externalLinks/externalLink85.xml"/><Relationship Id="rId165" Type="http://schemas.openxmlformats.org/officeDocument/2006/relationships/externalLink" Target="externalLinks/externalLink160.xml"/><Relationship Id="rId27" Type="http://schemas.openxmlformats.org/officeDocument/2006/relationships/externalLink" Target="externalLinks/externalLink22.xml"/><Relationship Id="rId48" Type="http://schemas.openxmlformats.org/officeDocument/2006/relationships/externalLink" Target="externalLinks/externalLink43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34" Type="http://schemas.openxmlformats.org/officeDocument/2006/relationships/externalLink" Target="externalLinks/externalLink129.xml"/><Relationship Id="rId80" Type="http://schemas.openxmlformats.org/officeDocument/2006/relationships/externalLink" Target="externalLinks/externalLink75.xml"/><Relationship Id="rId155" Type="http://schemas.openxmlformats.org/officeDocument/2006/relationships/externalLink" Target="externalLinks/externalLink150.xml"/><Relationship Id="rId176" Type="http://schemas.openxmlformats.org/officeDocument/2006/relationships/externalLink" Target="externalLinks/externalLink171.xml"/><Relationship Id="rId17" Type="http://schemas.openxmlformats.org/officeDocument/2006/relationships/externalLink" Target="externalLinks/externalLink12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24" Type="http://schemas.openxmlformats.org/officeDocument/2006/relationships/externalLink" Target="externalLinks/externalLink119.xml"/><Relationship Id="rId70" Type="http://schemas.openxmlformats.org/officeDocument/2006/relationships/externalLink" Target="externalLinks/externalLink65.xml"/><Relationship Id="rId91" Type="http://schemas.openxmlformats.org/officeDocument/2006/relationships/externalLink" Target="externalLinks/externalLink86.xml"/><Relationship Id="rId145" Type="http://schemas.openxmlformats.org/officeDocument/2006/relationships/externalLink" Target="externalLinks/externalLink140.xml"/><Relationship Id="rId166" Type="http://schemas.openxmlformats.org/officeDocument/2006/relationships/externalLink" Target="externalLinks/externalLink16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3573781</xdr:colOff>
      <xdr:row>1</xdr:row>
      <xdr:rowOff>1247775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7135CA-F6EE-348E-00D9-82C1CA5CC2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4943"/>
        <a:stretch/>
      </xdr:blipFill>
      <xdr:spPr bwMode="auto">
        <a:xfrm>
          <a:off x="1" y="0"/>
          <a:ext cx="4023360" cy="15144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GUA1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CHAMO~1/AppData/Local/Temp/notes8A2D8B/Pc3/mis%20documentos/CHEC/ANALISIS%20precios%20%20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Escritorio/amv%202011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-ACUEDUCTOX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SANMARCOS-V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Archivos%20viejos%20del%20disco%20D/USERS/CD-PUBLI/Mantenimiento%202002-2003/Tres%20grupos/Pliego%20Norte/Estudio%20006188/S&#225;bana%2000618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1761%20Gesti&#243;n%20Proyectos%20Acueducto%20Zona%20Norte/Proyectos/Plan%20de%20Infraestructura%202002/cantidades%20zona%20norte%20para%2020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S-REV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RRA%20DE%20OJ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%20T\TIERRA%20BUENA%20FACTIBILIDAD%2010.09.2004%2040%20CASAS%20264%20APARTAMENTOS%20(CD%2015.09.2004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OCUME~1/COMPAQ/CONFIG~1/Temp/Directorio%20temporal%202%20para%20INF-SEMANA-11.zip/Mis%20documentos/Trabajo/Trabajo%20MT/Tanque/Informe%20270520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FEDatabase%20v5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lujo-07-11%20(Operacion%20Calenturitas)-VALORACIO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-%20Caseta%20Planta%20Electrica-Palacio-CIVI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&#225;lisisAP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-%20Caseta%20Planta%20Electrica-ELECTRIC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-%20Caseta%20Planta%20Electrica-Palaci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CHA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14-01Placa%20de%20base%20mal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0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AFEDatabase%20v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ngel%202006/PROCESOS_LIC_PAV_LOC/LICITACION_PPL_4_GRUPOS/PRESUPUESTOS_26_06_06/PRESUP_DEFINITIVOS_4G/PRESUP_PRECIOS_UNIFICADOS_OK/PRESUPUESTO%205-7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pex%20Cash%20Flow%20v3%2013Nov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CHAMO~1/AppData/Local/Temp/notes8A2D8B/Users/Usuario/Google%20Drive/APU/presupuesto%20pintada%20alcaldi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LANTA%20PUERT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o\f\ZXPREPLIEGOS%20PUENTE%20ARMADA\PRESUP\ZPREPLIEGOS%20PUENTE%20ARMADA\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La%20Jagua%202009%20Budge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windows\TEMP\ADMINISTRATIVA\BAAN\lista%20de%20precios%20definitiva%20sep16-9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Familia%20Monsalvo%20D&#237;az/Equipo%20Anterior/Rossana/CONSULTORIA/2009/Insumos%202009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55\DATOS\Documents%20and%20Settings\proyecto55\Mis%20documentos\PEDRAZ_AA_D_IN_01_A_5_Dise&#241;o%20Alcantarillado%20pob%20futur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netas%20en%20el%20barrio%20la%20Granja\DNP\LETRINA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CHAMO~1/AppData/Local/Temp/notes8A2D8B/Pc3/mis%20documentos/Mauricio%20cardona/presupuestos/COSTOS%20UNITARIOS%20monach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rdoba.gov.co/Mis%20documentos/CASA%20DE%20LA%20MUJER%20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enturitas%202009%20budget-Meeting%2011-28-0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SEM23-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53_Cal_Model%202_ecmod_11_ver21%2023-July-07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Sem17-0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M25-0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/C181/CANAL%20EL%20VIRREY/Modelaci&#243;n/pat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B%20MARCOS\DOCUMENTOS%20EXCEL\My%20Documents\CONTRATOS%20VIGENTES\Malla%20Vial%20Distrital\CALLE%2080B\Mis%20documentos\INF.BIMENSUAL\INFORME%20BIMENSUAL%20JUL-AGO-200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81\D\Proyectos\EPM\ACTUALIZACI&#211;N%20AMALFI\1.%20VOLUMENES\Volumen%201.%20Informe%20general%20de%20dise&#241;o\ANEXOS\AMALFI_A_D_IN_03_A_2.1%20y%202.4%20DISE&#209;O%20HIDRAULICO%20DE%20LAS%20REDES%20DE%20ALCANTARILLADO%20COMBINAD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EST.V&#205;A%20CRITERIO%20TECNIC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GJET_2005%20LJ%20REV%20ABRI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SM%20AFE%20Cost%20Control%2007-31-0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Datos%20C_Andes%20Bug06%20OCT03%20(version%201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Documents%20and%20Settings\jramiret\Configuraci&#243;n%20local\Archivos%20temporales%20de%20Internet\OLK119\Formularios%20%20009350%20corr%20abril%2029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53_Model%20100_LJ%20LOM_Ecmod_ver0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53_Cal_Model%202_ecmod_11_ver20%2023-July-07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DJ%20Prodeco%20rail%20access%20Feb06%20ver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Pc1/E/AMV-3005-2005/ADMON%20GRUPO%203%202004%20-2005/PRESUPUESTOS/Analisis%20de%20Precios%20Unitarios%20ASTRID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Pincer18062004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a&#241;os%20Interinstitucionales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rchivos%20viejos%20del%20disco%20D\modelos\Formatos\FOR-205.%20%20Certificado%20venta%20pliegos.xlt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70930%20Prodeco%20Calenturitas%20Valuation%20Model%20v6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nancial%20Model%20No%205%20-%2022MTPA-%20Rev%2008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TRONCAL%2010/PRESUPUESTO/RECIBIDA/PRESUPUESTO/An&#225;lisis%20de%20precios%20unitarios/Datos%20b&#225;sic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puestas%20Tico/Zona%20Bananera/Propuesta/PROPUESTA%20ZONA%20BANANERA%20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%20Robles%208B%20(sandoval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miciliariasURBANA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rreglo%20via%20LL-LJ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Cortijo%20-%20Sincelejo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DGET%20FORM%20200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ploration%20Program%20Costs%20and%20meter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9\d\PROYECTOS\CORANTIOQUIA\VENECIA\1.%20DIAGNOSTICO\ALCANTARILLADO\VENECI_AA_D_IN_01%20A%204.2%20RCH%20Alcantarillad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d\PROYECTOS\CARAMANTA\2.%20ANTEPROYECTO\ANEXOS%20AL%20INFORME\CARAMA_AA_D_IN_1_Anexo%20x.xx%20REDES%20DE%20DISTRIBUCI&#211;N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AVSA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trina%20Unitario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.P.U%20FRESNO%20HONDA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quip%20database%20assumptions%20comparison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pital%20Costs%20-%20154016B%20Mine%20Study%20Option%203A%20-%20DRAFT%20REVISED%20(2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c8\d\PROYECTOS\BUENOS%20AIRES\DISE&#209;O\Dise&#241;o%20hidraulico%20de%20component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MS%20Base%20Case%20intercor%2012270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8%20Capital%20Budget%20v1%208-14-07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_GRUPO_G-Base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QUITECTO/Desktop/Presupuesto%20y%20A.P.U.s%20PARQUE%20Nelson%20Perez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Las%20Delicias%20-%20Sincelej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ROYECTOS\Segovia1\ANTEPROYECTO\Anclajes-segovia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c8\d\PROYECTOS\CORANTIOQUIA\Tarso\3.%20DISE&#209;O\ACUEDUCTO\cantidades%20de%20obra%20acto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JUNIO%2015-0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Rail%20Model%20ver11%2024Mar0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Escritorio/amv%202011/AMV%202011/PHRE/09%20INF_TRIMESTRAL%20_FINAL%20-%202011/INFORME%209_AMV_MAR-201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2006%20VERSION_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0\PROYECTOS\RESIDENTE%20CONST%20SADEP\formularios\A.P.U.%20BASE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Estad.%20Da&#241;os\Rendimientos_Sur%2003-00(JC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LLA%20TAKOA\Presupuesto\APUS%20VILLA%20TAKO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Estructura_APU_201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L-193-06%20revC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precios2002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&#225;lculorede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&#225;lisis%20de%20precios%20unitarios%20de%20Bajo%20Grande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PathMissing" Target="Newco%20scenario%20for%20mining%20equipment%20purchases%20v7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microsoft.com/office/2006/relationships/xlExternalLinkPath/xlPathMissing" Target="Option%2030_Mixed_EcMod_EX3600_5500_ver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CHAMO~1/AppData/Local/Temp/notes8A2D8B/Users/jmperez/Documents/TECNICA/DEPORTE%20Y%20RECREACION/02%20ESTANDARIZADO%20POLIDEPORTIVO/05%20HOJA%20CALCULO%20ESTANDARIZADO/PRESUPUESTO%20DEL%20POLIDEPORTIVO%20COMPLETO.xlsx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2\sanear\PROYECTOS\EEPPM_225985\Dise&#241;o\GPZC_%20703\CAMBIO%20DI&#193;METRO\v3\COCACO_A_D_IN_01%20A%20Anteproyecto%20Alcantarillad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ning%20Model%20OTML%20Month%20CY05%20V2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microsoft.com/office/2006/relationships/xlExternalLinkPath/xlPathMissing" Target="2297_Opt46_La%20Jag_MARC_Evaluation%20ver01-ADJUSTED%20SCHED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AFE-MOER%20Register%20(27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PRESUPUESTO-BASE-2006%20(Guatemala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-BASE-2005%20(peru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lank%20270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-063\c\WINDOWS\TEMP\RELACI~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LUJO%2022222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RIFA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FRESNO%20-%20HONDA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PUESTA%20PUENTE%20BOLIVAR%20MURO%20EN%20CONCRETO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3271%20G1%20Presupuestos%20de%20Pozos-Palmitas%20Central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PptoOperaEquiposVerEyC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Pc1/GRUPO%201/ADM%20VIAL%2003%20-%20CORDOBA/ESTADO%20DE%20RED/2103mar%20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Informes%20y%20tareas\Estad&#237;sticas%20Rendimientos\Sur\Rendimientos_Sur%20(EEPPM)%200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PACO/Doc.%20ASPIRE/ADMONVIAL%20H-V-05/PRESUPUESTOS/sector%203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rtada%20nueva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VIA%20SAN%20LUIS%20modificado%20MARZO-10.xlsx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DES7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MSOFFICE\EXCEL\DEPORTE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Truck%20&amp;%20Rail%205mtpa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%20Diaria%20Nueva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uel%20Cupo%20LJP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Sponsors%20TB%20(BS)%20June%202000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MMH%20Consolidated%20TB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medidores%20SANTA%20CECILIA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Flujo%20de%20caja2%20(3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%20CON%20PARTICULARES%20OPA.xlsx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9-01Conexion%20corte%20excentrica%20y%20tensi&#243;n%20(I-I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ERSONALES\FERNANDO\CURSO%20PTAP\PARSHALL%20AMAGA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70920%20Prodeco%20La%20Jagua%20Valuation%20Model%20v4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F%20sep17-06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%20nec%20entto%202007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ORTE.SECRETARIA/Downloads/Copia%20de%20APU_%20kz%20-MEDIA%20LUNA.xlsm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o\f\MANTENIMIENTO%20RUTA%201001_MARZO%20DE%202008\Documents%20and%20Settings\PEDRO%20GARCIA%20REALPE\Mis%20documentos\AMV_G1_2006_TUMACO\Actas%20AMV_G1_Tumaco\a%20%20aaInformaci&#243;n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ULAN%20valuation%20(3%20Nov%2000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microsoft.com/office/2006/relationships/xlExternalLinkPath/xlPathMissing" Target="MM%20LOM%20v2.56%20(180907)_GIAG%20Aug07%20forecast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RRIENDO%20PRODECO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pitalBudget6MthsToDec05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Y%20PRESUPUESTO%20REDES%20ELECTRICAS%20AMPARO%20GALLO.xlk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Escritorio/amv%202011/INFORMES%20ESPECIFICOS/ANALISIS%20DE%20APU/APU%202012/AMV%20GRUPO2-05/presupuestos/ajuste%20presupuestos/$%20PR20%20al%20PR23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framework%20for%20business%20analysi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2297_Opt46_LaJagFleet_ver01-%20ADJUSTED%20SCHED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CHAMO~1/AppData/Local/Temp/notes8A2D8B/SIMULACI&#211;NEDIFICIO.ok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IU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EXCEL\CONTRATO\ALCASAN1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O%20TB-BS%20Dec%202000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efinitivo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a%20de%20presupuesto%20final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WINNT\Profiles\mvelezs\Configuraci&#243;n%20local\Archivos%20temporales%20de%20Internet\OLK295\ConsolidadoSubcircuito1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en%20costos%20acceso%20mulas%20y%20bascula%20para%20mulas%20provenientes%20de%20CDJ%20150109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CHAMO~1/AppData/Local/Temp/notes8A2D8B/ANEXO%202/Users/ING~1.OSC/AppData/Local/Temp/Rar$DI01.853/Cantidades_750%20_Alta_Suelo%20AB.xlsx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Presupuesto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CHAMO~1/AppData/Local/Temp/notes8A2D8B/Mis%20Documentos/Licitaciones/LIC-2000/OFERTAS/noviciado%20la%20caba&#241;a/CANTIDADES-ZOFICIOS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lujo-07-11%20(Operacion%20Calenturitas)-VALORACION(2)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ocuments%20and%20Settings/Administrador/Mis%20documentos/CHINO/PRESUPUESTOS/APU%20INVIAS%202.009%20MEDELL&#205;N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gia%20Esther\Aula%20Multiple%20Ayapel\ACTAS\COPIA%201\LIGIA\ALCANT.%20TUCHIN\PROP%20OSWALDO\unitarios%20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89\DATOS\DATOS\CARABALLO\DISE&#209;O\Alternativa%202%20(FISSAS%20+%20ASAS)\Dise&#241;o%20hidr&#225;ulico%20de%20las%20redes%20de%20agua%20residual%20para%20ASAS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  <sheetName val="dts"/>
      <sheetName val="ct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3">
          <cell r="E13">
            <v>1</v>
          </cell>
        </row>
        <row r="19">
          <cell r="E19">
            <v>0.78</v>
          </cell>
        </row>
        <row r="21">
          <cell r="E21">
            <v>1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37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3</v>
          </cell>
        </row>
        <row r="85">
          <cell r="E85">
            <v>6</v>
          </cell>
        </row>
        <row r="89">
          <cell r="E89">
            <v>4.72</v>
          </cell>
        </row>
        <row r="99">
          <cell r="E99">
            <v>1.82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14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1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27</v>
          </cell>
        </row>
        <row r="37">
          <cell r="E37">
            <v>2</v>
          </cell>
        </row>
        <row r="39">
          <cell r="E39">
            <v>48.47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1">
          <cell r="E61">
            <v>7.32</v>
          </cell>
        </row>
        <row r="63">
          <cell r="E63">
            <v>4</v>
          </cell>
        </row>
        <row r="65">
          <cell r="E65">
            <v>4.5599999999999996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10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1">
          <cell r="E101">
            <v>2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11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1.08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94.1</v>
          </cell>
        </row>
        <row r="37">
          <cell r="E37">
            <v>2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13.5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01">
          <cell r="E101">
            <v>1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318</v>
          </cell>
        </row>
        <row r="452">
          <cell r="E452">
            <v>951.3</v>
          </cell>
        </row>
        <row r="454">
          <cell r="E454">
            <v>318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9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3.37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3">
          <cell r="E63">
            <v>2</v>
          </cell>
        </row>
        <row r="65">
          <cell r="E65">
            <v>42.12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21.7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2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1723.2</v>
          </cell>
        </row>
        <row r="452">
          <cell r="E452">
            <v>951.3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2.86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  <sheetName val="Corte_(6)"/>
      <sheetName val="Corte_(5)"/>
      <sheetName val="Corte_(4)"/>
      <sheetName val="Corte_(3)"/>
      <sheetName val="Corte_(2)"/>
      <sheetName val="Corte_(1)"/>
      <sheetName val="REAJUSTE_DEFINITACTA1"/>
      <sheetName val="REAJUSTESDEFINITACTAS2_(2)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cum"/>
      <sheetName val="REA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\a  aaInformación GRUPO 4\A MIn"/>
      <sheetName val="aCCIDENTES DE 1995 - 1996.xls"/>
      <sheetName val="\\Escritorio\amv 2011\a  aaInfo"/>
      <sheetName val="aCCIDENTES%20DE%201995%20-%2019"/>
      <sheetName val="\Users\avargase\AppData\Local\M"/>
      <sheetName val="\Mini HP Enero 2015\Proyectos i"/>
      <sheetName val="CONT_ADI"/>
      <sheetName val="items"/>
      <sheetName val="\C\Users\avargase\AppData\Local"/>
      <sheetName val="\Volumes\USB PIOLIN\Escritorio\"/>
      <sheetName val="\AMV _ no borrar\PRESUPUESTOS\a"/>
      <sheetName val="\I\AMV _ no borrar\PRESUPUESTOS"/>
      <sheetName val="\Users\HP\AppData\Local\Microso"/>
      <sheetName val="\A\a  aaInformación GRUPO 4\A M"/>
      <sheetName val="ACTA DE MODIFICACION  (2)"/>
      <sheetName val="INDICMICROEMP"/>
      <sheetName val="#¡REF"/>
      <sheetName val="SUB APU"/>
      <sheetName val="MATERIALES"/>
      <sheetName val="Datos Básicos"/>
      <sheetName val="SALARIOS"/>
      <sheetName val="Informacion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G\I\AMV _ no borrar\PRESUPUEST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TA_DE_MODIFICACION__(2)3"/>
      <sheetName val="\a__aaInformación_GRUPO_4\A_MI3"/>
      <sheetName val="Datos_Básicos2"/>
      <sheetName val="SUB_APU2"/>
      <sheetName val="Base_Muestras"/>
      <sheetName val="Formulario_N°_4"/>
      <sheetName val="CANT OBRA"/>
      <sheetName val="\Users\ANDRES FELIPE MUÑOZ\Dow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#REF"/>
      <sheetName val="PR 1"/>
      <sheetName val="\Users\USUARIO\Downloads\a  aaI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SEGUIM Y REPROG MES 1 (2)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2"/>
      <sheetName val="LISTADO "/>
      <sheetName val="M.O.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E\a  aaInformación GRUPO 4\A M"/>
      <sheetName val="HISTORICOS FUEL OIL EXP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QUIPOS"/>
      <sheetName val="MANO DE OBRA"/>
      <sheetName val="TRANSPORTE"/>
      <sheetName val="//d.docs.live.net/a  aaInformac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ESTADO VÍA-CRIT.TECNICO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.G"/>
      <sheetName val="PU (2)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10"/>
      <sheetName val="_aCCIDENTES_DE_1995___1996_x_11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MATERIAL"/>
      <sheetName val=" ACTA FINAL + MODIFICATORIA "/>
      <sheetName val="AC2-AG96"/>
      <sheetName val="gp05"/>
      <sheetName val="GP06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GENERALIDADES"/>
      <sheetName val="analisis costo horario"/>
      <sheetName val="Lista Base"/>
      <sheetName val="articulos"/>
      <sheetName val="REQUISITOS INF INTERVENTORÍA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/>
      <sheetData sheetId="666"/>
      <sheetData sheetId="667"/>
      <sheetData sheetId="668" refreshError="1"/>
      <sheetData sheetId="669" refreshError="1"/>
      <sheetData sheetId="670"/>
      <sheetData sheetId="671" refreshError="1"/>
      <sheetData sheetId="672"/>
      <sheetData sheetId="673"/>
      <sheetData sheetId="674"/>
      <sheetData sheetId="675"/>
      <sheetData sheetId="676" refreshError="1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/>
      <sheetData sheetId="703" refreshError="1"/>
      <sheetData sheetId="704"/>
      <sheetData sheetId="705"/>
      <sheetData sheetId="706"/>
      <sheetData sheetId="707" refreshError="1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 refreshError="1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 refreshError="1"/>
      <sheetData sheetId="1061" refreshError="1"/>
      <sheetData sheetId="1062" refreshError="1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CANTARILLADO RAS"/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AENE"/>
    </sheetNames>
    <sheetDataSet>
      <sheetData sheetId="0" refreshError="1">
        <row r="4">
          <cell r="A4" t="str">
            <v>MAJAGUAL</v>
          </cell>
          <cell r="B4">
            <v>3.5058032021544082E-2</v>
          </cell>
        </row>
        <row r="5">
          <cell r="A5" t="str">
            <v>SAN BENITO ABAD</v>
          </cell>
          <cell r="B5">
            <v>1.3187175809739052E-2</v>
          </cell>
        </row>
        <row r="6">
          <cell r="A6" t="str">
            <v>SAN MARCOS</v>
          </cell>
          <cell r="B6">
            <v>2.3191582792298097E-2</v>
          </cell>
        </row>
        <row r="7">
          <cell r="A7" t="str">
            <v>SAN ONOFRE</v>
          </cell>
          <cell r="B7">
            <v>7.9585017057331765E-3</v>
          </cell>
        </row>
        <row r="8">
          <cell r="A8" t="str">
            <v>SAN PEDRO</v>
          </cell>
          <cell r="B8">
            <v>6.0766924441318874E-3</v>
          </cell>
        </row>
        <row r="9">
          <cell r="A9" t="str">
            <v>TOLU</v>
          </cell>
          <cell r="B9">
            <v>2.5717199808861356E-2</v>
          </cell>
        </row>
        <row r="10">
          <cell r="A10" t="str">
            <v>CERRO SAN ANTONIO</v>
          </cell>
          <cell r="B10">
            <v>2.3383323838540897E-2</v>
          </cell>
        </row>
        <row r="11">
          <cell r="A11" t="str">
            <v>EL PIÑON</v>
          </cell>
          <cell r="B11">
            <v>3.5104272156593383E-2</v>
          </cell>
        </row>
        <row r="12">
          <cell r="A12" t="str">
            <v>PEDRAZA</v>
          </cell>
          <cell r="B12">
            <v>2.9999238814196659E-2</v>
          </cell>
        </row>
        <row r="13">
          <cell r="A13" t="str">
            <v>PIVIJAY</v>
          </cell>
          <cell r="B13">
            <v>2.1895232085903864E-2</v>
          </cell>
        </row>
        <row r="14">
          <cell r="A14" t="str">
            <v>SALAMINA</v>
          </cell>
          <cell r="B14">
            <v>1.952264280880333E-2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4">
          <cell r="A4" t="str">
            <v>MAJAGUAL</v>
          </cell>
        </row>
      </sheetData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ALCULO POI"/>
      <sheetName val="BS.DATOS"/>
      <sheetName val="INFORMACIÓN REFERENCIA"/>
      <sheetName val="BD COSTOS UNIDAD CONSTRUCTIVA"/>
      <sheetName val="CALCULO COSTOS DE OPERACIÓN"/>
      <sheetName val="INPUTS"/>
      <sheetName val="REFERENCIAS"/>
      <sheetName val="DEMANDABASEAND"/>
      <sheetName val="DEMANDA"/>
      <sheetName val="ALCANTARILLADO RAS"/>
      <sheetName val="ALCANTARILLADO AENE"/>
      <sheetName val="Recursos Ley 60"/>
      <sheetName val="Subsidio por bienes aportado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Tablas Documento Financiero"/>
    </sheetNames>
    <sheetDataSet>
      <sheetData sheetId="0" refreshError="1">
        <row r="20">
          <cell r="D20">
            <v>0.3</v>
          </cell>
        </row>
        <row r="566">
          <cell r="C566">
            <v>57.749365320726945</v>
          </cell>
        </row>
        <row r="567">
          <cell r="C567">
            <v>29.860134874485667</v>
          </cell>
        </row>
        <row r="569">
          <cell r="C569">
            <v>70773035.963527918</v>
          </cell>
        </row>
        <row r="570">
          <cell r="C570">
            <v>21.951999999999998</v>
          </cell>
        </row>
        <row r="579">
          <cell r="C579">
            <v>72.496967251908004</v>
          </cell>
        </row>
        <row r="580">
          <cell r="C580">
            <v>73.094977715127456</v>
          </cell>
        </row>
        <row r="582">
          <cell r="C582">
            <v>70773035.963527918</v>
          </cell>
        </row>
      </sheetData>
      <sheetData sheetId="1" refreshError="1">
        <row r="5">
          <cell r="D5" t="str">
            <v>Majagual</v>
          </cell>
        </row>
        <row r="6">
          <cell r="A6" t="str">
            <v>AÑO</v>
          </cell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</row>
        <row r="7">
          <cell r="A7">
            <v>2002</v>
          </cell>
          <cell r="B7">
            <v>0</v>
          </cell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</row>
        <row r="8">
          <cell r="A8">
            <v>2003</v>
          </cell>
          <cell r="B8">
            <v>0</v>
          </cell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</row>
        <row r="9">
          <cell r="A9">
            <v>2004</v>
          </cell>
          <cell r="B9">
            <v>0</v>
          </cell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</row>
        <row r="10">
          <cell r="A10">
            <v>2005</v>
          </cell>
          <cell r="B10">
            <v>0</v>
          </cell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</row>
        <row r="11">
          <cell r="A11">
            <v>2006</v>
          </cell>
          <cell r="B11">
            <v>0</v>
          </cell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</row>
        <row r="12">
          <cell r="A12">
            <v>2007</v>
          </cell>
          <cell r="B12">
            <v>0</v>
          </cell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</row>
        <row r="13">
          <cell r="A13">
            <v>2008</v>
          </cell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</row>
        <row r="14">
          <cell r="A14">
            <v>2009</v>
          </cell>
          <cell r="B14">
            <v>0</v>
          </cell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</row>
        <row r="15">
          <cell r="A15">
            <v>2010</v>
          </cell>
          <cell r="B15">
            <v>0</v>
          </cell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</row>
        <row r="16">
          <cell r="A16">
            <v>2011</v>
          </cell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</row>
        <row r="17">
          <cell r="A17">
            <v>2012</v>
          </cell>
          <cell r="B17">
            <v>0</v>
          </cell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</row>
        <row r="18">
          <cell r="A18">
            <v>2013</v>
          </cell>
          <cell r="B18">
            <v>0</v>
          </cell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</row>
        <row r="19">
          <cell r="A19">
            <v>2014</v>
          </cell>
          <cell r="B19">
            <v>0</v>
          </cell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</row>
        <row r="20">
          <cell r="A20">
            <v>2015</v>
          </cell>
          <cell r="B20">
            <v>0</v>
          </cell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</row>
        <row r="21">
          <cell r="A21">
            <v>2016</v>
          </cell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</row>
        <row r="22">
          <cell r="A22">
            <v>2017</v>
          </cell>
          <cell r="B22">
            <v>0</v>
          </cell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</row>
        <row r="23">
          <cell r="A23">
            <v>2018</v>
          </cell>
          <cell r="B23">
            <v>0</v>
          </cell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</row>
        <row r="24">
          <cell r="A24">
            <v>2019</v>
          </cell>
          <cell r="B24">
            <v>0</v>
          </cell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</row>
        <row r="25">
          <cell r="A25">
            <v>2020</v>
          </cell>
          <cell r="B25">
            <v>0</v>
          </cell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</row>
        <row r="26">
          <cell r="A26">
            <v>2021</v>
          </cell>
          <cell r="B26">
            <v>0</v>
          </cell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</row>
        <row r="27">
          <cell r="A27">
            <v>2022</v>
          </cell>
          <cell r="B27">
            <v>0</v>
          </cell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</row>
        <row r="28">
          <cell r="A28">
            <v>2023</v>
          </cell>
          <cell r="B28">
            <v>0</v>
          </cell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</row>
        <row r="29">
          <cell r="A29">
            <v>2024</v>
          </cell>
          <cell r="B29">
            <v>0</v>
          </cell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</row>
        <row r="30">
          <cell r="A30">
            <v>2025</v>
          </cell>
          <cell r="B30">
            <v>0</v>
          </cell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H30">
            <v>0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</row>
        <row r="31">
          <cell r="A31">
            <v>2026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198260758.85773322</v>
          </cell>
          <cell r="H31">
            <v>0</v>
          </cell>
          <cell r="I31">
            <v>0</v>
          </cell>
          <cell r="J31">
            <v>14775616.173164962</v>
          </cell>
          <cell r="K31">
            <v>9920755.2714174017</v>
          </cell>
          <cell r="L31">
            <v>213036375.03089818</v>
          </cell>
          <cell r="M31">
            <v>0</v>
          </cell>
        </row>
        <row r="32">
          <cell r="A32">
            <v>2027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202858739.66124597</v>
          </cell>
          <cell r="H32">
            <v>0</v>
          </cell>
          <cell r="I32">
            <v>0</v>
          </cell>
          <cell r="J32">
            <v>15117541.737407228</v>
          </cell>
          <cell r="K32">
            <v>10150833.288656594</v>
          </cell>
          <cell r="L32">
            <v>217976281.39865321</v>
          </cell>
          <cell r="M32">
            <v>0</v>
          </cell>
        </row>
        <row r="33">
          <cell r="A33">
            <v>2028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207563354.91724136</v>
          </cell>
          <cell r="H33">
            <v>0</v>
          </cell>
          <cell r="I33">
            <v>0</v>
          </cell>
          <cell r="J33">
            <v>15467389.65306602</v>
          </cell>
          <cell r="K33">
            <v>10386247.179281309</v>
          </cell>
          <cell r="L33">
            <v>223030744.57030737</v>
          </cell>
          <cell r="M33">
            <v>0</v>
          </cell>
        </row>
        <row r="34">
          <cell r="A34">
            <v>2029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212377077.64745229</v>
          </cell>
          <cell r="H34">
            <v>0</v>
          </cell>
          <cell r="I34">
            <v>0</v>
          </cell>
          <cell r="J34">
            <v>15825343.577573985</v>
          </cell>
          <cell r="K34">
            <v>10627120.690640913</v>
          </cell>
          <cell r="L34">
            <v>228202421.22502628</v>
          </cell>
          <cell r="M34">
            <v>0</v>
          </cell>
        </row>
        <row r="35">
          <cell r="A35">
            <v>2030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217302438.22689909</v>
          </cell>
          <cell r="H35">
            <v>0</v>
          </cell>
          <cell r="I35">
            <v>0</v>
          </cell>
          <cell r="J35">
            <v>16191591.426925844</v>
          </cell>
          <cell r="K35">
            <v>10873580.439981634</v>
          </cell>
          <cell r="L35">
            <v>233494029.65382493</v>
          </cell>
          <cell r="M35">
            <v>0</v>
          </cell>
        </row>
        <row r="36">
          <cell r="A36">
            <v>2031</v>
          </cell>
          <cell r="B36">
            <v>0</v>
          </cell>
          <cell r="C36">
            <v>37448446.473629147</v>
          </cell>
          <cell r="D36">
            <v>89929989.244894713</v>
          </cell>
          <cell r="E36">
            <v>0</v>
          </cell>
          <cell r="F36">
            <v>0</v>
          </cell>
          <cell r="G36">
            <v>222342025.714008</v>
          </cell>
          <cell r="H36">
            <v>0</v>
          </cell>
          <cell r="I36">
            <v>0</v>
          </cell>
          <cell r="J36">
            <v>16566325.474434016</v>
          </cell>
          <cell r="K36">
            <v>11125755.981004259</v>
          </cell>
          <cell r="L36">
            <v>366286786.90696585</v>
          </cell>
          <cell r="M36">
            <v>0</v>
          </cell>
        </row>
        <row r="37">
          <cell r="A37">
            <v>2032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227498489.21156061</v>
          </cell>
          <cell r="H37">
            <v>0</v>
          </cell>
          <cell r="I37">
            <v>0</v>
          </cell>
          <cell r="J37">
            <v>16949742.451773927</v>
          </cell>
          <cell r="K37">
            <v>11383779.87196457</v>
          </cell>
          <cell r="L37">
            <v>244448231.66333455</v>
          </cell>
          <cell r="M37">
            <v>0</v>
          </cell>
        </row>
        <row r="38">
          <cell r="A38">
            <v>2033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232774539.25923344</v>
          </cell>
          <cell r="H38">
            <v>0</v>
          </cell>
          <cell r="I38">
            <v>0</v>
          </cell>
          <cell r="J38">
            <v>17342043.652373176</v>
          </cell>
          <cell r="K38">
            <v>11647787.745354544</v>
          </cell>
          <cell r="L38">
            <v>250116582.91160661</v>
          </cell>
          <cell r="M38">
            <v>0</v>
          </cell>
        </row>
        <row r="39">
          <cell r="A39">
            <v>2034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238172949.25839967</v>
          </cell>
          <cell r="H39">
            <v>0</v>
          </cell>
          <cell r="I39">
            <v>0</v>
          </cell>
          <cell r="J39">
            <v>17743435.037197597</v>
          </cell>
          <cell r="K39">
            <v>11917918.379197881</v>
          </cell>
          <cell r="L39">
            <v>255916384.29559726</v>
          </cell>
          <cell r="M39">
            <v>0</v>
          </cell>
        </row>
        <row r="40">
          <cell r="A40">
            <v>2035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243696556.93001473</v>
          </cell>
          <cell r="H40">
            <v>0</v>
          </cell>
          <cell r="I40">
            <v>0</v>
          </cell>
          <cell r="J40">
            <v>18154127.34299247</v>
          </cell>
          <cell r="K40">
            <v>12194313.770001054</v>
          </cell>
          <cell r="L40">
            <v>261850684.27300721</v>
          </cell>
          <cell r="M40">
            <v>0</v>
          </cell>
        </row>
        <row r="41">
          <cell r="A41" t="str">
            <v xml:space="preserve">     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 t="e">
            <v>#N/A</v>
          </cell>
          <cell r="K41">
            <v>0</v>
          </cell>
          <cell r="L41" t="e">
            <v>#N/A</v>
          </cell>
          <cell r="M41">
            <v>0</v>
          </cell>
        </row>
        <row r="46">
          <cell r="A46" t="str">
            <v>AÑO</v>
          </cell>
          <cell r="B46" t="str">
            <v>CAPTACIÓN</v>
          </cell>
          <cell r="C46" t="str">
            <v>SISTEMA DE BOMBEO</v>
          </cell>
          <cell r="D46" t="str">
            <v>CONDUCCIÓN</v>
          </cell>
          <cell r="E46" t="str">
            <v>PLANTAS DE TRATAMIENTO</v>
          </cell>
          <cell r="F46" t="str">
            <v>TANQUES DE ALMACENAMIENTO</v>
          </cell>
          <cell r="G46" t="str">
            <v>REDES DE DISTRIBUCIÓN</v>
          </cell>
          <cell r="H46" t="str">
            <v>MACROMEDIDORES</v>
          </cell>
          <cell r="I46" t="str">
            <v>REPOSICIÓN DE REDES</v>
          </cell>
          <cell r="J46" t="str">
            <v>MICROMEDIDORES</v>
          </cell>
          <cell r="K46" t="str">
            <v>TOTAL OPTIMIZACIÓN</v>
          </cell>
          <cell r="L46" t="str">
            <v>SECTORIZACIÓN</v>
          </cell>
        </row>
        <row r="47">
          <cell r="A47">
            <v>2002</v>
          </cell>
          <cell r="B47">
            <v>0</v>
          </cell>
          <cell r="C47">
            <v>37448446.473629147</v>
          </cell>
          <cell r="E47">
            <v>0</v>
          </cell>
          <cell r="F47">
            <v>0</v>
          </cell>
          <cell r="G47">
            <v>44762250</v>
          </cell>
          <cell r="H47">
            <v>1717470.9131235979</v>
          </cell>
          <cell r="I47">
            <v>0</v>
          </cell>
          <cell r="J47">
            <v>8000000</v>
          </cell>
          <cell r="K47">
            <v>91928167.38675274</v>
          </cell>
          <cell r="L47">
            <v>108624515.21872663</v>
          </cell>
        </row>
        <row r="48">
          <cell r="A48">
            <v>2003</v>
          </cell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2004</v>
          </cell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290717675.45407385</v>
          </cell>
          <cell r="J49">
            <v>0</v>
          </cell>
          <cell r="K49">
            <v>290717675.45407385</v>
          </cell>
          <cell r="L49">
            <v>0</v>
          </cell>
        </row>
        <row r="50">
          <cell r="A50">
            <v>2005</v>
          </cell>
          <cell r="B50">
            <v>0</v>
          </cell>
          <cell r="C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290717675.45407385</v>
          </cell>
          <cell r="J50">
            <v>0</v>
          </cell>
          <cell r="K50">
            <v>290717675.45407385</v>
          </cell>
          <cell r="L50">
            <v>0</v>
          </cell>
        </row>
        <row r="51">
          <cell r="A51">
            <v>2006</v>
          </cell>
          <cell r="B51">
            <v>0</v>
          </cell>
          <cell r="C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290717675.45407385</v>
          </cell>
          <cell r="J51">
            <v>0</v>
          </cell>
          <cell r="K51">
            <v>290717675.45407385</v>
          </cell>
          <cell r="L51">
            <v>0</v>
          </cell>
        </row>
        <row r="52">
          <cell r="A52">
            <v>2007</v>
          </cell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2008</v>
          </cell>
          <cell r="B53">
            <v>0</v>
          </cell>
          <cell r="C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2009</v>
          </cell>
          <cell r="B54">
            <v>0</v>
          </cell>
          <cell r="C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2010</v>
          </cell>
          <cell r="B55">
            <v>0</v>
          </cell>
          <cell r="C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2011</v>
          </cell>
          <cell r="B56">
            <v>0</v>
          </cell>
          <cell r="C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2012</v>
          </cell>
          <cell r="B57">
            <v>0</v>
          </cell>
          <cell r="C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2013</v>
          </cell>
          <cell r="B58">
            <v>0</v>
          </cell>
          <cell r="C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2014</v>
          </cell>
          <cell r="B59">
            <v>0</v>
          </cell>
          <cell r="C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2015</v>
          </cell>
          <cell r="B60">
            <v>0</v>
          </cell>
          <cell r="C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2016</v>
          </cell>
          <cell r="B61">
            <v>0</v>
          </cell>
          <cell r="C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2017</v>
          </cell>
          <cell r="B62">
            <v>0</v>
          </cell>
          <cell r="C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2018</v>
          </cell>
          <cell r="B63">
            <v>0</v>
          </cell>
          <cell r="C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2019</v>
          </cell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2020</v>
          </cell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2021</v>
          </cell>
          <cell r="B66">
            <v>0</v>
          </cell>
          <cell r="C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2022</v>
          </cell>
          <cell r="B67">
            <v>0</v>
          </cell>
          <cell r="C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2023</v>
          </cell>
          <cell r="B68">
            <v>0</v>
          </cell>
          <cell r="C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2024</v>
          </cell>
          <cell r="B69">
            <v>0</v>
          </cell>
          <cell r="C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2025</v>
          </cell>
          <cell r="B70">
            <v>0</v>
          </cell>
          <cell r="C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2026</v>
          </cell>
          <cell r="B71">
            <v>0</v>
          </cell>
          <cell r="C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2027</v>
          </cell>
          <cell r="B72">
            <v>0</v>
          </cell>
          <cell r="C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2028</v>
          </cell>
          <cell r="B73">
            <v>0</v>
          </cell>
          <cell r="C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2029</v>
          </cell>
          <cell r="B74">
            <v>0</v>
          </cell>
          <cell r="C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2030</v>
          </cell>
          <cell r="B75">
            <v>0</v>
          </cell>
          <cell r="C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2031</v>
          </cell>
          <cell r="B76">
            <v>0</v>
          </cell>
          <cell r="C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2032</v>
          </cell>
          <cell r="B77">
            <v>0</v>
          </cell>
          <cell r="C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2033</v>
          </cell>
          <cell r="B78">
            <v>0</v>
          </cell>
          <cell r="C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2034</v>
          </cell>
          <cell r="B79">
            <v>0</v>
          </cell>
          <cell r="C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2035</v>
          </cell>
          <cell r="B80">
            <v>0</v>
          </cell>
          <cell r="C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 xml:space="preserve">     </v>
          </cell>
          <cell r="B81">
            <v>0</v>
          </cell>
          <cell r="C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118">
          <cell r="B118" t="str">
            <v>Año</v>
          </cell>
          <cell r="C118" t="str">
            <v>Caudal Máximo Diario (lps)</v>
          </cell>
          <cell r="D118" t="str">
            <v>Excedente o (deficit) (lps)</v>
          </cell>
          <cell r="E118" t="str">
            <v>Caudal dado por rehabilitaciones (lps)</v>
          </cell>
          <cell r="F118" t="str">
            <v>Caudal dado por Inversiones expansión (lps)</v>
          </cell>
          <cell r="G118" t="str">
            <v>Caudales instalado (actual + ampliación + rehabilitación) (lps)</v>
          </cell>
          <cell r="H118" t="str">
            <v>Costo Pozos/barcazas Rehabilitación ($)</v>
          </cell>
          <cell r="I118" t="str">
            <v>Costo Pozos/barcazas   en ampliación ($)</v>
          </cell>
          <cell r="K118" t="str">
            <v>Potencia Requerida rehabilitación (kW)</v>
          </cell>
          <cell r="L118" t="str">
            <v>Potencia Requerida inversión (kW)</v>
          </cell>
          <cell r="M118" t="str">
            <v>Costo sistema de bombeo rehabilitación ($)</v>
          </cell>
          <cell r="N118" t="str">
            <v>Costo sistema de bombeo en ampliación ($)</v>
          </cell>
          <cell r="O118" t="str">
            <v>Potencia Requerida rebombeo (kW)</v>
          </cell>
          <cell r="P118" t="str">
            <v>Costo rebombeo (kW)</v>
          </cell>
          <cell r="Q118" t="str">
            <v>Diametro Tramo  (m)</v>
          </cell>
          <cell r="R118" t="str">
            <v>Diametro Tramo  (")</v>
          </cell>
          <cell r="S118" t="str">
            <v>Diametro diseño (")</v>
          </cell>
          <cell r="T118" t="str">
            <v>Costo  inversión en ampliación ($)</v>
          </cell>
          <cell r="U118" t="str">
            <v>Costo  inversión en ampliación Magdalena ($)</v>
          </cell>
          <cell r="V118" t="str">
            <v>Volumen actual (m3)</v>
          </cell>
          <cell r="W118" t="str">
            <v>Capacidad de regulación (m3)</v>
          </cell>
          <cell r="X118" t="str">
            <v>Volumen adicional contra incendios (m3)</v>
          </cell>
          <cell r="Y118" t="str">
            <v xml:space="preserve">Población </v>
          </cell>
          <cell r="Z118" t="str">
            <v>Volumen de almacenamiento requerido (m3)</v>
          </cell>
          <cell r="AB118" t="str">
            <v>Consumo medio diario (lps)</v>
          </cell>
          <cell r="AC118" t="str">
            <v>Consumo medio diario (m3)</v>
          </cell>
          <cell r="AD118" t="str">
            <v>Volumen de almacenamiento requerido (m3)</v>
          </cell>
          <cell r="AF118" t="str">
            <v>Consumo medio diario * factor de almacenamiento (m3)</v>
          </cell>
          <cell r="AG118" t="str">
            <v>Volumen de almacenamiento requerido (m3)</v>
          </cell>
          <cell r="AI118" t="str">
            <v>Volumen de almacenamiento requerido (m3)</v>
          </cell>
          <cell r="AJ118" t="str">
            <v>Deficit con obras (m3)</v>
          </cell>
          <cell r="AK118" t="str">
            <v xml:space="preserve">Capacidad Tanque a construir (m3) </v>
          </cell>
          <cell r="AL118" t="str">
            <v>Costo de inversión ($)</v>
          </cell>
          <cell r="AM118" t="str">
            <v>Deficit con obras (m3)</v>
          </cell>
          <cell r="AN118" t="str">
            <v xml:space="preserve">Capacidad Tanque a construir (m3) </v>
          </cell>
          <cell r="AO118" t="str">
            <v>Costo de inversión Ampliación ($)</v>
          </cell>
          <cell r="AP118" t="str">
            <v>Año de referencia</v>
          </cell>
          <cell r="AQ118" t="str">
            <v>Costo de rehabilitación del tanque actual ($)</v>
          </cell>
          <cell r="AR118" t="str">
            <v>Exceso o (Deficit) de capacidad (lps)</v>
          </cell>
          <cell r="AS118" t="str">
            <v>Capacidad  de tratamiento a instalar (lps)</v>
          </cell>
          <cell r="AT118" t="str">
            <v>Costo planta de tratamiento Ampliación</v>
          </cell>
          <cell r="AU118" t="str">
            <v>Sistema de desinfección</v>
          </cell>
          <cell r="AV118" t="str">
            <v xml:space="preserve">Catastro de redes </v>
          </cell>
          <cell r="AW118" t="str">
            <v>Estudio de Capacidad hidráulica de redes</v>
          </cell>
          <cell r="AX118" t="str">
            <v>Plan de operación y definición de obras y Revisión Plan maestro</v>
          </cell>
          <cell r="AY118" t="str">
            <v>Exceso o deficit de capacidad PTAP</v>
          </cell>
          <cell r="AZ118" t="str">
            <v>Vida útil residual</v>
          </cell>
          <cell r="BA118" t="str">
            <v>Costo de reposición</v>
          </cell>
          <cell r="BB118" t="str">
            <v>Vida útil residual</v>
          </cell>
          <cell r="BC118" t="str">
            <v>Costo de reposición</v>
          </cell>
          <cell r="BD118" t="str">
            <v>Vida útil residual</v>
          </cell>
          <cell r="BE118" t="str">
            <v>Costo de reposición</v>
          </cell>
          <cell r="BF118" t="str">
            <v>Total reposición de redes ($)</v>
          </cell>
          <cell r="BG118" t="str">
            <v>Usuarios potenciales acueducto</v>
          </cell>
          <cell r="BH118" t="str">
            <v>Numero de usuarios real (solo usuarios residenciales)</v>
          </cell>
          <cell r="BI118" t="str">
            <v>Numero de usuarios a conectar</v>
          </cell>
          <cell r="BJ118" t="str">
            <v>Longitud Total conexiones (ML)</v>
          </cell>
          <cell r="BK118" t="str">
            <v>Costo Ampliación de redes ($)</v>
          </cell>
          <cell r="BL118" t="str">
            <v>Costo Ampliación de conexiones domiciliarias ($)</v>
          </cell>
          <cell r="BM118" t="str">
            <v xml:space="preserve">Numero de Macromedidores rehabilitación </v>
          </cell>
          <cell r="BN118" t="str">
            <v>Numero de Macromedidores ampliación</v>
          </cell>
          <cell r="BO118" t="str">
            <v>Costo Macromedidores rehabilitación ($)</v>
          </cell>
          <cell r="BP118" t="str">
            <v>Costo Macromedidores Ampliacion  ($)</v>
          </cell>
          <cell r="BR118" t="str">
            <v>Numero de micromedidores (Residencial +Ind&amp;Com y oficial)</v>
          </cell>
          <cell r="BS118" t="str">
            <v xml:space="preserve">Numero de Micromedidores rehabilitación </v>
          </cell>
          <cell r="BT118" t="str">
            <v>Numero de Micromedidores instalación</v>
          </cell>
          <cell r="BU118" t="str">
            <v>Numero de Micromedidores Ampliación</v>
          </cell>
          <cell r="BV118" t="str">
            <v>Costo Micromedidores rehabilitación + instalación ($)</v>
          </cell>
          <cell r="BW118" t="str">
            <v>Costo Micromedidores Ampliacion  ($)</v>
          </cell>
          <cell r="BZ118" t="str">
            <v>Total Usuarios Estratos 3, 4, 5, 6, Com&amp;Ind, Oficial</v>
          </cell>
          <cell r="CA118" t="str">
            <v>Micromedidores instalados Estrato 3, 4, 5, 6, Com&amp;Ind</v>
          </cell>
          <cell r="CB118" t="str">
            <v>Total Usuarios Estrato 2</v>
          </cell>
          <cell r="CC118" t="str">
            <v>Micromedidores instalados Estrato 2</v>
          </cell>
          <cell r="CD118" t="str">
            <v>Total Usuarios Estrato 1</v>
          </cell>
          <cell r="CE118" t="str">
            <v>Micromedidores instalados Estrato 1</v>
          </cell>
          <cell r="CF118" t="str">
            <v>Cronograma de instalación de micromedidores</v>
          </cell>
          <cell r="CH118" t="str">
            <v>Vida util remanente 4"</v>
          </cell>
          <cell r="CI118" t="str">
            <v>Años a reponer 4"</v>
          </cell>
          <cell r="CJ118" t="str">
            <v>Vida util remanente 6"</v>
          </cell>
          <cell r="CK118" t="str">
            <v>Años a reponer 6"</v>
          </cell>
          <cell r="CL118" t="str">
            <v>Vida util remanente 8"</v>
          </cell>
          <cell r="CM118" t="str">
            <v>Años a reponer 8"</v>
          </cell>
          <cell r="CO118" t="str">
            <v>Numero de mallas</v>
          </cell>
          <cell r="CP118" t="str">
            <v>Total válvulas</v>
          </cell>
          <cell r="CQ118" t="str">
            <v>Numero de macromedidores</v>
          </cell>
          <cell r="CR118" t="str">
            <v>Costo Válvulas</v>
          </cell>
          <cell r="CS118" t="str">
            <v>Costo Macromedidores</v>
          </cell>
          <cell r="CT118" t="str">
            <v xml:space="preserve">Costo Total </v>
          </cell>
          <cell r="CV118" t="str">
            <v>Plan Maestro Acu.</v>
          </cell>
        </row>
        <row r="120">
          <cell r="B120">
            <v>2002</v>
          </cell>
          <cell r="C120">
            <v>69.107463830723162</v>
          </cell>
          <cell r="D120">
            <v>-6.1074638307231623</v>
          </cell>
          <cell r="E120">
            <v>20</v>
          </cell>
          <cell r="F120">
            <v>0</v>
          </cell>
          <cell r="G120">
            <v>83</v>
          </cell>
          <cell r="H120">
            <v>0</v>
          </cell>
          <cell r="I120">
            <v>0</v>
          </cell>
          <cell r="K120">
            <v>22.236000000000001</v>
          </cell>
          <cell r="L120">
            <v>0</v>
          </cell>
          <cell r="M120">
            <v>37448446.473629147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5970.8848749744811</v>
          </cell>
          <cell r="W120">
            <v>895.63273124617217</v>
          </cell>
          <cell r="X120">
            <v>216</v>
          </cell>
          <cell r="Y120">
            <v>33508.501144864975</v>
          </cell>
          <cell r="Z120">
            <v>1111.6327312461722</v>
          </cell>
          <cell r="AB120">
            <v>63.629999999999988</v>
          </cell>
          <cell r="AC120">
            <v>5497.6319999999996</v>
          </cell>
          <cell r="AD120">
            <v>2199.0527999999999</v>
          </cell>
          <cell r="AF120">
            <v>1374.4079999999999</v>
          </cell>
          <cell r="AG120">
            <v>1590.4079999999999</v>
          </cell>
          <cell r="AI120">
            <v>1111.6327312461722</v>
          </cell>
          <cell r="AJ120">
            <v>-611.63273124617217</v>
          </cell>
          <cell r="AK120">
            <v>200</v>
          </cell>
          <cell r="AL120">
            <v>237895411.12702984</v>
          </cell>
          <cell r="AM120">
            <v>-611.63273124617217</v>
          </cell>
          <cell r="AN120">
            <v>907.73227221709681</v>
          </cell>
          <cell r="AO120">
            <v>544652770.77265608</v>
          </cell>
          <cell r="AP120">
            <v>2011</v>
          </cell>
          <cell r="AQ120">
            <v>0</v>
          </cell>
          <cell r="AR120">
            <v>-69.107463830723162</v>
          </cell>
          <cell r="AS120">
            <v>149</v>
          </cell>
          <cell r="AT120">
            <v>579793319.41592968</v>
          </cell>
          <cell r="AU120">
            <v>7000000</v>
          </cell>
          <cell r="AV120">
            <v>14762250.000000002</v>
          </cell>
          <cell r="AW120">
            <v>20000000</v>
          </cell>
          <cell r="AX120">
            <v>10000000</v>
          </cell>
          <cell r="AZ120">
            <v>-2</v>
          </cell>
          <cell r="BA120">
            <v>0</v>
          </cell>
          <cell r="BB120">
            <v>-7</v>
          </cell>
          <cell r="BC120">
            <v>0</v>
          </cell>
          <cell r="BD120">
            <v>19</v>
          </cell>
          <cell r="BE120">
            <v>0</v>
          </cell>
          <cell r="BF120">
            <v>0</v>
          </cell>
          <cell r="BG120">
            <v>6092.4547536118134</v>
          </cell>
          <cell r="BH120">
            <v>3916.5457719510837</v>
          </cell>
          <cell r="BI120">
            <v>216.54577195108368</v>
          </cell>
          <cell r="BJ120">
            <v>3248.1865792662552</v>
          </cell>
          <cell r="BK120">
            <v>194739589.4258838</v>
          </cell>
          <cell r="BL120">
            <v>9744559.7377987653</v>
          </cell>
          <cell r="BM120">
            <v>6</v>
          </cell>
          <cell r="BN120">
            <v>1</v>
          </cell>
          <cell r="BO120">
            <v>1717470.9131235979</v>
          </cell>
          <cell r="BP120">
            <v>2862451.5218726629</v>
          </cell>
          <cell r="BR120">
            <v>3972.6512719510838</v>
          </cell>
          <cell r="BS120">
            <v>0</v>
          </cell>
          <cell r="BT120">
            <v>500</v>
          </cell>
          <cell r="BU120">
            <v>658.54060617882328</v>
          </cell>
          <cell r="BV120">
            <v>8000000</v>
          </cell>
          <cell r="BW120">
            <v>52683248.494305864</v>
          </cell>
          <cell r="BZ120">
            <v>1158.5406061788233</v>
          </cell>
          <cell r="CA120">
            <v>1158.5406061788233</v>
          </cell>
          <cell r="CB120">
            <v>2166.1882788075127</v>
          </cell>
          <cell r="CC120">
            <v>0</v>
          </cell>
          <cell r="CD120">
            <v>647.92238696474726</v>
          </cell>
          <cell r="CE120">
            <v>0</v>
          </cell>
          <cell r="CF120">
            <v>1158.5406061788233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  <cell r="CL120">
            <v>0</v>
          </cell>
          <cell r="CM120">
            <v>0</v>
          </cell>
          <cell r="CO120">
            <v>10</v>
          </cell>
          <cell r="CP120">
            <v>40</v>
          </cell>
          <cell r="CQ120">
            <v>10</v>
          </cell>
          <cell r="CR120">
            <v>80000000</v>
          </cell>
          <cell r="CS120">
            <v>28624515.218726628</v>
          </cell>
          <cell r="CT120">
            <v>108624515.21872663</v>
          </cell>
          <cell r="CV120">
            <v>34285616.323411927</v>
          </cell>
        </row>
        <row r="121">
          <cell r="B121">
            <v>2003</v>
          </cell>
          <cell r="C121">
            <v>68.887483711549137</v>
          </cell>
          <cell r="D121">
            <v>14.112516288450863</v>
          </cell>
          <cell r="E121">
            <v>0</v>
          </cell>
          <cell r="F121">
            <v>0</v>
          </cell>
          <cell r="G121">
            <v>83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5951.8785926778455</v>
          </cell>
          <cell r="W121">
            <v>892.7817889016768</v>
          </cell>
          <cell r="X121">
            <v>216</v>
          </cell>
          <cell r="Y121">
            <v>34285.61632341193</v>
          </cell>
          <cell r="Z121">
            <v>1108.7817889016769</v>
          </cell>
          <cell r="AB121">
            <v>57.5895531922693</v>
          </cell>
          <cell r="AC121">
            <v>4975.737395812067</v>
          </cell>
          <cell r="AD121">
            <v>1990.2949583248269</v>
          </cell>
          <cell r="AF121">
            <v>1243.9343489530168</v>
          </cell>
          <cell r="AG121">
            <v>1459.9343489530168</v>
          </cell>
          <cell r="AI121">
            <v>1108.7817889016769</v>
          </cell>
          <cell r="AJ121">
            <v>-408.78178890167692</v>
          </cell>
          <cell r="AK121">
            <v>200</v>
          </cell>
          <cell r="AL121">
            <v>237895411.12702984</v>
          </cell>
          <cell r="AM121">
            <v>298.95048331541989</v>
          </cell>
          <cell r="AN121">
            <v>0</v>
          </cell>
          <cell r="AO121">
            <v>0</v>
          </cell>
          <cell r="AP121">
            <v>2012</v>
          </cell>
          <cell r="AQ121">
            <v>0</v>
          </cell>
          <cell r="AR121">
            <v>-68.887483711549137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80.112516288450863</v>
          </cell>
          <cell r="AZ121">
            <v>-3</v>
          </cell>
          <cell r="BA121">
            <v>0</v>
          </cell>
          <cell r="BB121">
            <v>-8</v>
          </cell>
          <cell r="BC121">
            <v>0</v>
          </cell>
          <cell r="BD121">
            <v>18</v>
          </cell>
          <cell r="BE121">
            <v>0</v>
          </cell>
          <cell r="BF121">
            <v>0</v>
          </cell>
          <cell r="BG121">
            <v>6233.7484224385325</v>
          </cell>
          <cell r="BH121">
            <v>4198.7262349336288</v>
          </cell>
          <cell r="BI121">
            <v>282.18046298254512</v>
          </cell>
          <cell r="BJ121">
            <v>4232.7069447381764</v>
          </cell>
          <cell r="BK121">
            <v>253764860.01139691</v>
          </cell>
          <cell r="BL121">
            <v>12698120.834214531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R121">
            <v>3096.8521837548051</v>
          </cell>
          <cell r="BS121">
            <v>0</v>
          </cell>
          <cell r="BT121">
            <v>0</v>
          </cell>
          <cell r="BU121">
            <v>1241.1188601668557</v>
          </cell>
          <cell r="BV121">
            <v>0</v>
          </cell>
          <cell r="BW121">
            <v>99289508.813348457</v>
          </cell>
          <cell r="BZ121">
            <v>1238.5302359442805</v>
          </cell>
          <cell r="CA121">
            <v>79.989629765457266</v>
          </cell>
          <cell r="CB121">
            <v>2322.2584608027969</v>
          </cell>
          <cell r="CC121">
            <v>1161.1292304013984</v>
          </cell>
          <cell r="CD121">
            <v>694.60409318655093</v>
          </cell>
          <cell r="CE121">
            <v>0</v>
          </cell>
          <cell r="CF121">
            <v>1241.1188601668557</v>
          </cell>
          <cell r="CH121">
            <v>2</v>
          </cell>
          <cell r="CI121">
            <v>1</v>
          </cell>
          <cell r="CJ121">
            <v>2</v>
          </cell>
          <cell r="CK121">
            <v>1</v>
          </cell>
          <cell r="CL121">
            <v>0</v>
          </cell>
          <cell r="CM121">
            <v>0</v>
          </cell>
          <cell r="CV121">
            <v>0</v>
          </cell>
        </row>
        <row r="122">
          <cell r="B122">
            <v>2004</v>
          </cell>
          <cell r="C122">
            <v>68.864716073313076</v>
          </cell>
          <cell r="D122">
            <v>14.135283926686924</v>
          </cell>
          <cell r="E122">
            <v>0</v>
          </cell>
          <cell r="F122">
            <v>0</v>
          </cell>
          <cell r="G122">
            <v>83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5949.9114687342508</v>
          </cell>
          <cell r="W122">
            <v>892.48672031013757</v>
          </cell>
          <cell r="X122">
            <v>216</v>
          </cell>
          <cell r="Y122">
            <v>35080.754032961304</v>
          </cell>
          <cell r="Z122">
            <v>1108.4867203101376</v>
          </cell>
          <cell r="AB122">
            <v>57.406236426290953</v>
          </cell>
          <cell r="AC122">
            <v>4959.8988272315382</v>
          </cell>
          <cell r="AD122">
            <v>1983.9595308926155</v>
          </cell>
          <cell r="AF122">
            <v>1239.9747068078846</v>
          </cell>
          <cell r="AG122">
            <v>1455.9747068078846</v>
          </cell>
          <cell r="AI122">
            <v>1108.4867203101376</v>
          </cell>
          <cell r="AJ122">
            <v>-208.48672031013757</v>
          </cell>
          <cell r="AK122">
            <v>200</v>
          </cell>
          <cell r="AL122">
            <v>237895411.12702984</v>
          </cell>
          <cell r="AM122">
            <v>299.24555190695924</v>
          </cell>
          <cell r="AN122">
            <v>0</v>
          </cell>
          <cell r="AO122">
            <v>0</v>
          </cell>
          <cell r="AP122">
            <v>2013</v>
          </cell>
          <cell r="AQ122">
            <v>0</v>
          </cell>
          <cell r="AR122">
            <v>-68.864716073313076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80.135283926686924</v>
          </cell>
          <cell r="AZ122">
            <v>-4</v>
          </cell>
          <cell r="BA122">
            <v>213833529.9823052</v>
          </cell>
          <cell r="BB122">
            <v>-9</v>
          </cell>
          <cell r="BC122">
            <v>76884145.471768647</v>
          </cell>
          <cell r="BD122">
            <v>17</v>
          </cell>
          <cell r="BE122">
            <v>0</v>
          </cell>
          <cell r="BF122">
            <v>290717675.45407385</v>
          </cell>
          <cell r="BG122">
            <v>6378.3189150838734</v>
          </cell>
          <cell r="BH122">
            <v>4491.8886088216486</v>
          </cell>
          <cell r="BI122">
            <v>293.16237388801983</v>
          </cell>
          <cell r="BJ122">
            <v>4397.4356083202974</v>
          </cell>
          <cell r="BK122">
            <v>263640891.30757424</v>
          </cell>
          <cell r="BL122">
            <v>13192306.824960893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R122">
            <v>2149.4623630259684</v>
          </cell>
          <cell r="BS122">
            <v>0</v>
          </cell>
          <cell r="BT122">
            <v>0</v>
          </cell>
          <cell r="BU122">
            <v>1406.3598030480669</v>
          </cell>
          <cell r="BV122">
            <v>0</v>
          </cell>
          <cell r="BW122">
            <v>112508784.24384534</v>
          </cell>
          <cell r="BZ122">
            <v>1321.6166808109085</v>
          </cell>
          <cell r="CA122">
            <v>83.086444866627971</v>
          </cell>
          <cell r="CB122">
            <v>2484.4025885828373</v>
          </cell>
          <cell r="CC122">
            <v>1323.2733581814389</v>
          </cell>
          <cell r="CD122">
            <v>743.10255997790239</v>
          </cell>
          <cell r="CE122">
            <v>0</v>
          </cell>
          <cell r="CF122">
            <v>1406.3598030480669</v>
          </cell>
          <cell r="CH122">
            <v>3</v>
          </cell>
          <cell r="CI122">
            <v>1</v>
          </cell>
          <cell r="CJ122">
            <v>3</v>
          </cell>
          <cell r="CK122">
            <v>1</v>
          </cell>
          <cell r="CL122">
            <v>0</v>
          </cell>
          <cell r="CM122">
            <v>0</v>
          </cell>
          <cell r="CV122">
            <v>0</v>
          </cell>
        </row>
        <row r="123">
          <cell r="B123">
            <v>2005</v>
          </cell>
          <cell r="C123">
            <v>69.007897489608339</v>
          </cell>
          <cell r="D123">
            <v>13.992102510391661</v>
          </cell>
          <cell r="E123">
            <v>0</v>
          </cell>
          <cell r="F123">
            <v>0</v>
          </cell>
          <cell r="G123">
            <v>83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5962.2823431021607</v>
          </cell>
          <cell r="W123">
            <v>894.3423514653241</v>
          </cell>
          <cell r="X123">
            <v>216</v>
          </cell>
          <cell r="Y123">
            <v>35894.332244532976</v>
          </cell>
          <cell r="Z123">
            <v>1110.3423514653241</v>
          </cell>
          <cell r="AB123">
            <v>57.387263394427563</v>
          </cell>
          <cell r="AC123">
            <v>4958.2595572785422</v>
          </cell>
          <cell r="AD123">
            <v>1983.303822911417</v>
          </cell>
          <cell r="AF123">
            <v>1239.5648893196355</v>
          </cell>
          <cell r="AG123">
            <v>1455.5648893196355</v>
          </cell>
          <cell r="AI123">
            <v>1110.3423514653241</v>
          </cell>
          <cell r="AJ123">
            <v>-10.3423514653241</v>
          </cell>
          <cell r="AK123">
            <v>200</v>
          </cell>
          <cell r="AL123">
            <v>237895411.12702984</v>
          </cell>
          <cell r="AM123">
            <v>297.38992075177271</v>
          </cell>
          <cell r="AN123">
            <v>0</v>
          </cell>
          <cell r="AO123">
            <v>0</v>
          </cell>
          <cell r="AP123">
            <v>2014</v>
          </cell>
          <cell r="AQ123">
            <v>0</v>
          </cell>
          <cell r="AR123">
            <v>-69.007897489608339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79.992102510391661</v>
          </cell>
          <cell r="AZ123">
            <v>-5</v>
          </cell>
          <cell r="BA123">
            <v>213833529.9823052</v>
          </cell>
          <cell r="BB123">
            <v>-10</v>
          </cell>
          <cell r="BC123">
            <v>76884145.471768647</v>
          </cell>
          <cell r="BD123">
            <v>16</v>
          </cell>
          <cell r="BE123">
            <v>0</v>
          </cell>
          <cell r="BF123">
            <v>290717675.45407385</v>
          </cell>
          <cell r="BG123">
            <v>6526.2422262787231</v>
          </cell>
          <cell r="BH123">
            <v>4796.3904987826782</v>
          </cell>
          <cell r="BI123">
            <v>304.50188996102952</v>
          </cell>
          <cell r="BJ123">
            <v>4567.5283494154428</v>
          </cell>
          <cell r="BK123">
            <v>273838516.89245498</v>
          </cell>
          <cell r="BL123">
            <v>13702585.048246328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R123">
            <v>1048.1767821444319</v>
          </cell>
          <cell r="BS123">
            <v>0</v>
          </cell>
          <cell r="BT123">
            <v>0</v>
          </cell>
          <cell r="BU123">
            <v>254.69983543223611</v>
          </cell>
          <cell r="BV123">
            <v>0</v>
          </cell>
          <cell r="BW123">
            <v>20375986.83457889</v>
          </cell>
          <cell r="BZ123">
            <v>1407.9006561165502</v>
          </cell>
          <cell r="CA123">
            <v>86.283975305641661</v>
          </cell>
          <cell r="CB123">
            <v>2652.8184487094318</v>
          </cell>
          <cell r="CC123">
            <v>168.41586012659445</v>
          </cell>
          <cell r="CD123">
            <v>793.4769467121962</v>
          </cell>
          <cell r="CE123">
            <v>0</v>
          </cell>
          <cell r="CF123">
            <v>254.69983543223611</v>
          </cell>
          <cell r="CH123">
            <v>4</v>
          </cell>
          <cell r="CI123">
            <v>0</v>
          </cell>
          <cell r="CJ123">
            <v>4</v>
          </cell>
          <cell r="CK123">
            <v>0</v>
          </cell>
          <cell r="CL123">
            <v>0</v>
          </cell>
          <cell r="CM123">
            <v>0</v>
          </cell>
          <cell r="CV123">
            <v>0</v>
          </cell>
        </row>
        <row r="124">
          <cell r="B124">
            <v>2006</v>
          </cell>
          <cell r="C124">
            <v>72.442847813283038</v>
          </cell>
          <cell r="D124">
            <v>10.557152186716962</v>
          </cell>
          <cell r="E124">
            <v>0</v>
          </cell>
          <cell r="F124">
            <v>0</v>
          </cell>
          <cell r="G124">
            <v>83</v>
          </cell>
          <cell r="H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6259.0620510676545</v>
          </cell>
          <cell r="W124">
            <v>938.85930766014815</v>
          </cell>
          <cell r="X124">
            <v>216</v>
          </cell>
          <cell r="Y124">
            <v>36726.778622556318</v>
          </cell>
          <cell r="Z124">
            <v>1154.8593076601483</v>
          </cell>
          <cell r="AB124">
            <v>57.506581241340285</v>
          </cell>
          <cell r="AC124">
            <v>4968.5686192518006</v>
          </cell>
          <cell r="AD124">
            <v>1987.4274477007202</v>
          </cell>
          <cell r="AF124">
            <v>1242.1421548129501</v>
          </cell>
          <cell r="AG124">
            <v>1458.1421548129501</v>
          </cell>
          <cell r="AI124">
            <v>1154.8593076601483</v>
          </cell>
          <cell r="AJ124">
            <v>145.14069233985174</v>
          </cell>
          <cell r="AK124">
            <v>0</v>
          </cell>
          <cell r="AL124">
            <v>0</v>
          </cell>
          <cell r="AM124">
            <v>252.87296455694855</v>
          </cell>
          <cell r="AN124">
            <v>0</v>
          </cell>
          <cell r="AO124">
            <v>0</v>
          </cell>
          <cell r="AP124">
            <v>2015</v>
          </cell>
          <cell r="AQ124">
            <v>0</v>
          </cell>
          <cell r="AR124">
            <v>-72.442847813283038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76.557152186716962</v>
          </cell>
          <cell r="AZ124">
            <v>-6</v>
          </cell>
          <cell r="BA124">
            <v>213833529.9823052</v>
          </cell>
          <cell r="BB124">
            <v>-11</v>
          </cell>
          <cell r="BC124">
            <v>76884145.471768647</v>
          </cell>
          <cell r="BD124">
            <v>15</v>
          </cell>
          <cell r="BE124">
            <v>0</v>
          </cell>
          <cell r="BF124">
            <v>290717675.45407385</v>
          </cell>
          <cell r="BG124">
            <v>6677.5961131920576</v>
          </cell>
          <cell r="BH124">
            <v>5112.6001902285298</v>
          </cell>
          <cell r="BI124">
            <v>316.2096914458516</v>
          </cell>
          <cell r="BJ124">
            <v>4743.1453716877741</v>
          </cell>
          <cell r="BK124">
            <v>284367341.50856912</v>
          </cell>
          <cell r="BL124">
            <v>14229436.115063323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R124">
            <v>1110.2646936856027</v>
          </cell>
          <cell r="BS124">
            <v>0</v>
          </cell>
          <cell r="BT124">
            <v>0</v>
          </cell>
          <cell r="BU124">
            <v>264.47651406754972</v>
          </cell>
          <cell r="BV124">
            <v>0</v>
          </cell>
          <cell r="BW124">
            <v>21158121.125403978</v>
          </cell>
          <cell r="BZ124">
            <v>1497.4858840510858</v>
          </cell>
          <cell r="CA124">
            <v>89.585227934535624</v>
          </cell>
          <cell r="CB124">
            <v>2827.7097348424459</v>
          </cell>
          <cell r="CC124">
            <v>174.89128613301409</v>
          </cell>
          <cell r="CD124">
            <v>845.78817961805316</v>
          </cell>
          <cell r="CE124">
            <v>0</v>
          </cell>
          <cell r="CF124">
            <v>264.47651406754972</v>
          </cell>
          <cell r="CH124">
            <v>5</v>
          </cell>
          <cell r="CI124">
            <v>0</v>
          </cell>
          <cell r="CJ124">
            <v>5</v>
          </cell>
          <cell r="CK124">
            <v>0</v>
          </cell>
          <cell r="CL124">
            <v>0</v>
          </cell>
          <cell r="CM124">
            <v>0</v>
          </cell>
          <cell r="CV124">
            <v>0</v>
          </cell>
        </row>
        <row r="125">
          <cell r="B125">
            <v>2007</v>
          </cell>
          <cell r="C125">
            <v>75.943973485070103</v>
          </cell>
          <cell r="D125">
            <v>7.0560265149298971</v>
          </cell>
          <cell r="E125">
            <v>0</v>
          </cell>
          <cell r="F125">
            <v>0</v>
          </cell>
          <cell r="G125">
            <v>83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6561.5593091100573</v>
          </cell>
          <cell r="W125">
            <v>984.23389636650859</v>
          </cell>
          <cell r="X125">
            <v>216</v>
          </cell>
          <cell r="Y125">
            <v>37578.530749675738</v>
          </cell>
          <cell r="Z125">
            <v>1200.2338963665086</v>
          </cell>
          <cell r="AB125">
            <v>60.369039844402536</v>
          </cell>
          <cell r="AC125">
            <v>5215.8850425563787</v>
          </cell>
          <cell r="AD125">
            <v>2086.3540170225515</v>
          </cell>
          <cell r="AF125">
            <v>1303.9712606390947</v>
          </cell>
          <cell r="AG125">
            <v>1519.9712606390947</v>
          </cell>
          <cell r="AI125">
            <v>1200.2338963665086</v>
          </cell>
          <cell r="AJ125">
            <v>99.766103633491412</v>
          </cell>
          <cell r="AK125">
            <v>0</v>
          </cell>
          <cell r="AL125">
            <v>0</v>
          </cell>
          <cell r="AM125">
            <v>207.49837585058822</v>
          </cell>
          <cell r="AN125">
            <v>0</v>
          </cell>
          <cell r="AO125">
            <v>0</v>
          </cell>
          <cell r="AP125">
            <v>2016</v>
          </cell>
          <cell r="AQ125">
            <v>0</v>
          </cell>
          <cell r="AR125">
            <v>-75.943973485070103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73.056026514929897</v>
          </cell>
          <cell r="AZ125">
            <v>-7</v>
          </cell>
          <cell r="BA125">
            <v>0</v>
          </cell>
          <cell r="BB125">
            <v>-12</v>
          </cell>
          <cell r="BC125">
            <v>0</v>
          </cell>
          <cell r="BD125">
            <v>14</v>
          </cell>
          <cell r="BE125">
            <v>0</v>
          </cell>
          <cell r="BF125">
            <v>0</v>
          </cell>
          <cell r="BG125">
            <v>6832.4601363046795</v>
          </cell>
          <cell r="BH125">
            <v>5440.8969518610602</v>
          </cell>
          <cell r="BI125">
            <v>328.29676163253043</v>
          </cell>
          <cell r="BJ125">
            <v>4924.4514244879565</v>
          </cell>
          <cell r="BK125">
            <v>295237242.42747223</v>
          </cell>
          <cell r="BL125">
            <v>14773354.273463869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R125">
            <v>1174.6687773334143</v>
          </cell>
          <cell r="BS125">
            <v>0</v>
          </cell>
          <cell r="BT125">
            <v>0</v>
          </cell>
          <cell r="BU125">
            <v>274.56977542059667</v>
          </cell>
          <cell r="BV125">
            <v>0</v>
          </cell>
          <cell r="BW125">
            <v>21965582.033647735</v>
          </cell>
          <cell r="BZ125">
            <v>1590.4791789638136</v>
          </cell>
          <cell r="CA125">
            <v>92.993294912727833</v>
          </cell>
          <cell r="CB125">
            <v>3009.2862153503147</v>
          </cell>
          <cell r="CC125">
            <v>181.57648050786884</v>
          </cell>
          <cell r="CD125">
            <v>900.09900191281736</v>
          </cell>
          <cell r="CE125">
            <v>0</v>
          </cell>
          <cell r="CF125">
            <v>274.56977542059667</v>
          </cell>
          <cell r="CH125">
            <v>6</v>
          </cell>
          <cell r="CI125">
            <v>0</v>
          </cell>
          <cell r="CJ125">
            <v>6</v>
          </cell>
          <cell r="CK125">
            <v>0</v>
          </cell>
          <cell r="CL125">
            <v>0</v>
          </cell>
          <cell r="CM125">
            <v>0</v>
          </cell>
          <cell r="CV125">
            <v>0</v>
          </cell>
        </row>
        <row r="126">
          <cell r="B126">
            <v>2008</v>
          </cell>
          <cell r="C126">
            <v>79.513726313999229</v>
          </cell>
          <cell r="D126">
            <v>3.4862736860007715</v>
          </cell>
          <cell r="E126">
            <v>0</v>
          </cell>
          <cell r="F126">
            <v>0</v>
          </cell>
          <cell r="G126">
            <v>83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6869.9859535295336</v>
          </cell>
          <cell r="W126">
            <v>1030.4978930294301</v>
          </cell>
          <cell r="X126">
            <v>216</v>
          </cell>
          <cell r="Y126">
            <v>38450.036356769764</v>
          </cell>
          <cell r="Z126">
            <v>1246.4978930294301</v>
          </cell>
          <cell r="AB126">
            <v>63.286644570891752</v>
          </cell>
          <cell r="AC126">
            <v>5467.966090925047</v>
          </cell>
          <cell r="AD126">
            <v>2187.1864363700188</v>
          </cell>
          <cell r="AF126">
            <v>1366.9915227312617</v>
          </cell>
          <cell r="AG126">
            <v>1582.9915227312617</v>
          </cell>
          <cell r="AI126">
            <v>1246.4978930294301</v>
          </cell>
          <cell r="AJ126">
            <v>53.502106970569912</v>
          </cell>
          <cell r="AK126">
            <v>0</v>
          </cell>
          <cell r="AL126">
            <v>0</v>
          </cell>
          <cell r="AM126">
            <v>161.23437918766672</v>
          </cell>
          <cell r="AN126">
            <v>0</v>
          </cell>
          <cell r="AO126">
            <v>0</v>
          </cell>
          <cell r="AP126">
            <v>2017</v>
          </cell>
          <cell r="AQ126">
            <v>0</v>
          </cell>
          <cell r="AR126">
            <v>-79.513726313999229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69.486273686000771</v>
          </cell>
          <cell r="AZ126">
            <v>-8</v>
          </cell>
          <cell r="BA126">
            <v>0</v>
          </cell>
          <cell r="BB126">
            <v>-13</v>
          </cell>
          <cell r="BC126">
            <v>0</v>
          </cell>
          <cell r="BD126">
            <v>13</v>
          </cell>
          <cell r="BE126">
            <v>0</v>
          </cell>
          <cell r="BF126">
            <v>0</v>
          </cell>
          <cell r="BG126">
            <v>6990.915701230866</v>
          </cell>
          <cell r="BH126">
            <v>5781.6713470298064</v>
          </cell>
          <cell r="BI126">
            <v>340.7743951687462</v>
          </cell>
          <cell r="BJ126">
            <v>5111.6159275311929</v>
          </cell>
          <cell r="BK126">
            <v>306458376.92460847</v>
          </cell>
          <cell r="BL126">
            <v>15334847.782593578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R126">
            <v>1241.4630715252224</v>
          </cell>
          <cell r="BS126">
            <v>0</v>
          </cell>
          <cell r="BT126">
            <v>0</v>
          </cell>
          <cell r="BU126">
            <v>284.98904621411816</v>
          </cell>
          <cell r="BV126">
            <v>0</v>
          </cell>
          <cell r="BW126">
            <v>22799123.697129454</v>
          </cell>
          <cell r="BZ126">
            <v>1686.9905350105269</v>
          </cell>
          <cell r="CA126">
            <v>96.511356046713217</v>
          </cell>
          <cell r="CB126">
            <v>3197.7639055177196</v>
          </cell>
          <cell r="CC126">
            <v>188.47769016740494</v>
          </cell>
          <cell r="CD126">
            <v>956.47402531110379</v>
          </cell>
          <cell r="CE126">
            <v>0</v>
          </cell>
          <cell r="CF126">
            <v>284.98904621411816</v>
          </cell>
          <cell r="CH126">
            <v>7</v>
          </cell>
          <cell r="CI126">
            <v>0</v>
          </cell>
          <cell r="CJ126">
            <v>7</v>
          </cell>
          <cell r="CK126">
            <v>0</v>
          </cell>
          <cell r="CL126">
            <v>0</v>
          </cell>
          <cell r="CM126">
            <v>0</v>
          </cell>
          <cell r="CV126">
            <v>0</v>
          </cell>
        </row>
        <row r="127">
          <cell r="B127">
            <v>2009</v>
          </cell>
          <cell r="C127">
            <v>83.154573391844508</v>
          </cell>
          <cell r="D127">
            <v>-0.15457339184450802</v>
          </cell>
          <cell r="E127">
            <v>0</v>
          </cell>
          <cell r="F127">
            <v>20</v>
          </cell>
          <cell r="G127">
            <v>103</v>
          </cell>
          <cell r="H127">
            <v>0</v>
          </cell>
          <cell r="I127">
            <v>0</v>
          </cell>
          <cell r="K127">
            <v>0</v>
          </cell>
          <cell r="L127">
            <v>22.236000000000001</v>
          </cell>
          <cell r="M127">
            <v>0</v>
          </cell>
          <cell r="N127">
            <v>37448446.473629147</v>
          </cell>
          <cell r="O127">
            <v>0</v>
          </cell>
          <cell r="P127">
            <v>0</v>
          </cell>
          <cell r="Q127">
            <v>8.0696245624964302E-2</v>
          </cell>
          <cell r="R127">
            <v>3.1770111902548446</v>
          </cell>
          <cell r="S127">
            <v>4</v>
          </cell>
          <cell r="T127">
            <v>89929989.244894713</v>
          </cell>
          <cell r="U127">
            <v>89929989.244894713</v>
          </cell>
          <cell r="V127">
            <v>7184.5551410553653</v>
          </cell>
          <cell r="W127">
            <v>1077.6832711583047</v>
          </cell>
          <cell r="X127">
            <v>216</v>
          </cell>
          <cell r="Y127">
            <v>39341.753558304663</v>
          </cell>
          <cell r="Z127">
            <v>1293.6832711583047</v>
          </cell>
          <cell r="AB127">
            <v>66.261438594999362</v>
          </cell>
          <cell r="AC127">
            <v>5724.9882946079451</v>
          </cell>
          <cell r="AD127">
            <v>2289.9953178431783</v>
          </cell>
          <cell r="AF127">
            <v>1431.2470736519863</v>
          </cell>
          <cell r="AG127">
            <v>1647.2470736519863</v>
          </cell>
          <cell r="AI127">
            <v>1293.6832711583047</v>
          </cell>
          <cell r="AJ127">
            <v>6.3167288416952942</v>
          </cell>
          <cell r="AK127">
            <v>0</v>
          </cell>
          <cell r="AL127">
            <v>0</v>
          </cell>
          <cell r="AM127">
            <v>114.0490010587921</v>
          </cell>
          <cell r="AN127">
            <v>0</v>
          </cell>
          <cell r="AO127">
            <v>0</v>
          </cell>
          <cell r="AP127">
            <v>2018</v>
          </cell>
          <cell r="AQ127">
            <v>0</v>
          </cell>
          <cell r="AR127">
            <v>-83.154573391844508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65.845426608155492</v>
          </cell>
          <cell r="AZ127">
            <v>-9</v>
          </cell>
          <cell r="BA127">
            <v>0</v>
          </cell>
          <cell r="BB127">
            <v>-14</v>
          </cell>
          <cell r="BC127">
            <v>0</v>
          </cell>
          <cell r="BD127">
            <v>12</v>
          </cell>
          <cell r="BE127">
            <v>0</v>
          </cell>
          <cell r="BF127">
            <v>0</v>
          </cell>
          <cell r="BG127">
            <v>7153.046101509939</v>
          </cell>
          <cell r="BH127">
            <v>6135.325553624014</v>
          </cell>
          <cell r="BI127">
            <v>353.65420659420761</v>
          </cell>
          <cell r="BJ127">
            <v>5304.8130989131141</v>
          </cell>
          <cell r="BK127">
            <v>318041189.95428866</v>
          </cell>
          <cell r="BL127">
            <v>15914439.296739342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R127">
            <v>1310.7238030934068</v>
          </cell>
          <cell r="BS127">
            <v>0</v>
          </cell>
          <cell r="BT127">
            <v>0</v>
          </cell>
          <cell r="BU127">
            <v>295.74402014819952</v>
          </cell>
          <cell r="BV127">
            <v>0</v>
          </cell>
          <cell r="BW127">
            <v>23659521.611855961</v>
          </cell>
          <cell r="BZ127">
            <v>1787.1332162029175</v>
          </cell>
          <cell r="CA127">
            <v>100.14268119239068</v>
          </cell>
          <cell r="CB127">
            <v>3393.3652444735285</v>
          </cell>
          <cell r="CC127">
            <v>195.60133895580884</v>
          </cell>
          <cell r="CD127">
            <v>1014.9797829452073</v>
          </cell>
          <cell r="CE127">
            <v>0</v>
          </cell>
          <cell r="CF127">
            <v>295.74402014819952</v>
          </cell>
          <cell r="CH127">
            <v>8</v>
          </cell>
          <cell r="CI127">
            <v>0</v>
          </cell>
          <cell r="CJ127">
            <v>8</v>
          </cell>
          <cell r="CK127">
            <v>0</v>
          </cell>
          <cell r="CL127">
            <v>0</v>
          </cell>
          <cell r="CM127">
            <v>0</v>
          </cell>
          <cell r="CV127">
            <v>0</v>
          </cell>
        </row>
        <row r="128">
          <cell r="B128">
            <v>2010</v>
          </cell>
          <cell r="C128">
            <v>86.86900039225813</v>
          </cell>
          <cell r="D128">
            <v>16.13099960774187</v>
          </cell>
          <cell r="E128">
            <v>0</v>
          </cell>
          <cell r="F128">
            <v>0</v>
          </cell>
          <cell r="G128">
            <v>103</v>
          </cell>
          <cell r="H128">
            <v>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7505.4816338911023</v>
          </cell>
          <cell r="W128">
            <v>1125.8222450836654</v>
          </cell>
          <cell r="X128">
            <v>216</v>
          </cell>
          <cell r="Y128">
            <v>40254.151093146276</v>
          </cell>
          <cell r="Z128">
            <v>1341.8222450836654</v>
          </cell>
          <cell r="AB128">
            <v>69.295477826537095</v>
          </cell>
          <cell r="AC128">
            <v>5987.129284212805</v>
          </cell>
          <cell r="AD128">
            <v>2394.8517136851219</v>
          </cell>
          <cell r="AF128">
            <v>1496.7823210532013</v>
          </cell>
          <cell r="AG128">
            <v>1712.7823210532013</v>
          </cell>
          <cell r="AI128">
            <v>1341.8222450836654</v>
          </cell>
          <cell r="AJ128">
            <v>-41.822245083665393</v>
          </cell>
          <cell r="AK128">
            <v>200</v>
          </cell>
          <cell r="AL128">
            <v>237895411.12702984</v>
          </cell>
          <cell r="AM128">
            <v>65.910027133431413</v>
          </cell>
          <cell r="AN128">
            <v>0</v>
          </cell>
          <cell r="AO128">
            <v>0</v>
          </cell>
          <cell r="AP128">
            <v>2019</v>
          </cell>
          <cell r="AQ128">
            <v>0</v>
          </cell>
          <cell r="AR128">
            <v>-86.86900039225813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62.13099960774187</v>
          </cell>
          <cell r="AZ128">
            <v>-10</v>
          </cell>
          <cell r="BA128">
            <v>0</v>
          </cell>
          <cell r="BB128">
            <v>-15</v>
          </cell>
          <cell r="BC128">
            <v>0</v>
          </cell>
          <cell r="BD128">
            <v>11</v>
          </cell>
          <cell r="BE128">
            <v>0</v>
          </cell>
          <cell r="BF128">
            <v>0</v>
          </cell>
          <cell r="BG128">
            <v>7318.9365623902322</v>
          </cell>
          <cell r="BH128">
            <v>6502.2736927274427</v>
          </cell>
          <cell r="BI128">
            <v>366.94813910342873</v>
          </cell>
          <cell r="BJ128">
            <v>5504.2220865514309</v>
          </cell>
          <cell r="BK128">
            <v>329996422.03005475</v>
          </cell>
          <cell r="BL128">
            <v>16512666.259654293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R128">
            <v>1382.5294489486123</v>
          </cell>
          <cell r="BS128">
            <v>0</v>
          </cell>
          <cell r="BT128">
            <v>0</v>
          </cell>
          <cell r="BU128">
            <v>306.84466521345553</v>
          </cell>
          <cell r="BV128">
            <v>0</v>
          </cell>
          <cell r="BW128">
            <v>24547573.217076443</v>
          </cell>
          <cell r="BZ128">
            <v>1891.0238489246001</v>
          </cell>
          <cell r="CA128">
            <v>103.89063272168255</v>
          </cell>
          <cell r="CB128">
            <v>3596.3192769653015</v>
          </cell>
          <cell r="CC128">
            <v>202.95403249177298</v>
          </cell>
          <cell r="CD128">
            <v>1075.6847837351572</v>
          </cell>
          <cell r="CE128">
            <v>0</v>
          </cell>
          <cell r="CF128">
            <v>306.84466521345553</v>
          </cell>
          <cell r="CH128">
            <v>9</v>
          </cell>
          <cell r="CI128">
            <v>0</v>
          </cell>
          <cell r="CJ128">
            <v>9</v>
          </cell>
          <cell r="CK128">
            <v>0</v>
          </cell>
          <cell r="CL128">
            <v>0</v>
          </cell>
          <cell r="CM128">
            <v>0</v>
          </cell>
          <cell r="CV128">
            <v>0</v>
          </cell>
        </row>
        <row r="129">
          <cell r="B129">
            <v>2011</v>
          </cell>
          <cell r="C129">
            <v>91.954650634035232</v>
          </cell>
          <cell r="D129">
            <v>11.045349365964768</v>
          </cell>
          <cell r="E129">
            <v>0</v>
          </cell>
          <cell r="F129">
            <v>0</v>
          </cell>
          <cell r="G129">
            <v>103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7944.8818147806451</v>
          </cell>
          <cell r="W129">
            <v>1191.7322722170968</v>
          </cell>
          <cell r="X129">
            <v>216</v>
          </cell>
          <cell r="Y129">
            <v>41187.70857095666</v>
          </cell>
          <cell r="Z129">
            <v>1407.7322722170968</v>
          </cell>
          <cell r="AB129">
            <v>72.390833660215108</v>
          </cell>
          <cell r="AC129">
            <v>6254.5680282425856</v>
          </cell>
          <cell r="AD129">
            <v>2501.8272112970344</v>
          </cell>
          <cell r="AF129">
            <v>1563.6420070606464</v>
          </cell>
          <cell r="AG129">
            <v>1779.6420070606464</v>
          </cell>
          <cell r="AI129">
            <v>1407.7322722170968</v>
          </cell>
          <cell r="AJ129">
            <v>92.267727782903194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2020</v>
          </cell>
          <cell r="AQ129">
            <v>0</v>
          </cell>
          <cell r="AR129">
            <v>-91.954650634035232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57.045349365964768</v>
          </cell>
          <cell r="AZ129">
            <v>-11</v>
          </cell>
          <cell r="BA129">
            <v>0</v>
          </cell>
          <cell r="BB129">
            <v>-16</v>
          </cell>
          <cell r="BC129">
            <v>0</v>
          </cell>
          <cell r="BD129">
            <v>10</v>
          </cell>
          <cell r="BE129">
            <v>0</v>
          </cell>
          <cell r="BF129">
            <v>0</v>
          </cell>
          <cell r="BG129">
            <v>7488.6742856284836</v>
          </cell>
          <cell r="BH129">
            <v>6882.9421662703589</v>
          </cell>
          <cell r="BI129">
            <v>380.66847354291622</v>
          </cell>
          <cell r="BJ129">
            <v>5710.0271031437433</v>
          </cell>
          <cell r="BK129">
            <v>342335117.31584942</v>
          </cell>
          <cell r="BL129">
            <v>17130081.309431229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R129">
            <v>1456.9607994470498</v>
          </cell>
          <cell r="BS129">
            <v>0</v>
          </cell>
          <cell r="BT129">
            <v>0</v>
          </cell>
          <cell r="BU129">
            <v>318.3012311998541</v>
          </cell>
          <cell r="BV129">
            <v>0</v>
          </cell>
          <cell r="BW129">
            <v>25464098.495988328</v>
          </cell>
          <cell r="BZ129">
            <v>1998.7825169797304</v>
          </cell>
          <cell r="CA129">
            <v>107.75866805513033</v>
          </cell>
          <cell r="CB129">
            <v>3806.8618401100252</v>
          </cell>
          <cell r="CC129">
            <v>210.54256314472377</v>
          </cell>
          <cell r="CD129">
            <v>1138.6595682471952</v>
          </cell>
          <cell r="CE129">
            <v>0</v>
          </cell>
          <cell r="CF129">
            <v>318.3012311998541</v>
          </cell>
          <cell r="CH129">
            <v>10</v>
          </cell>
          <cell r="CI129">
            <v>0</v>
          </cell>
          <cell r="CJ129">
            <v>10</v>
          </cell>
          <cell r="CK129">
            <v>0</v>
          </cell>
          <cell r="CL129">
            <v>0</v>
          </cell>
          <cell r="CM129">
            <v>0</v>
          </cell>
          <cell r="CV129">
            <v>0</v>
          </cell>
        </row>
        <row r="130">
          <cell r="B130">
            <v>2012</v>
          </cell>
          <cell r="C130">
            <v>94.267273686779092</v>
          </cell>
          <cell r="D130">
            <v>8.7327263132209083</v>
          </cell>
          <cell r="E130">
            <v>0</v>
          </cell>
          <cell r="F130">
            <v>0</v>
          </cell>
          <cell r="G130">
            <v>103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8144.6924465377133</v>
          </cell>
          <cell r="W130">
            <v>1221.703866980657</v>
          </cell>
          <cell r="X130">
            <v>216</v>
          </cell>
          <cell r="Y130">
            <v>42142.916724305047</v>
          </cell>
          <cell r="Z130">
            <v>1437.703866980657</v>
          </cell>
          <cell r="AB130">
            <v>76.628875528362698</v>
          </cell>
          <cell r="AC130">
            <v>6620.734845650537</v>
          </cell>
          <cell r="AD130">
            <v>2648.2939382602149</v>
          </cell>
          <cell r="AF130">
            <v>1655.1837114126342</v>
          </cell>
          <cell r="AG130">
            <v>1871.1837114126342</v>
          </cell>
          <cell r="AI130">
            <v>1437.703866980657</v>
          </cell>
          <cell r="AJ130">
            <v>62.29613301934296</v>
          </cell>
          <cell r="AK130">
            <v>0</v>
          </cell>
          <cell r="AL130">
            <v>0</v>
          </cell>
          <cell r="AM130">
            <v>-29.971594763560233</v>
          </cell>
          <cell r="AN130">
            <v>1217.684083560428</v>
          </cell>
          <cell r="AO130">
            <v>639706556.95857036</v>
          </cell>
          <cell r="AP130">
            <v>2021</v>
          </cell>
          <cell r="AQ130">
            <v>0</v>
          </cell>
          <cell r="AR130">
            <v>-94.267273686779092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54.732726313220908</v>
          </cell>
          <cell r="AZ130">
            <v>-12</v>
          </cell>
          <cell r="BA130">
            <v>0</v>
          </cell>
          <cell r="BB130">
            <v>-17</v>
          </cell>
          <cell r="BC130">
            <v>0</v>
          </cell>
          <cell r="BD130">
            <v>9</v>
          </cell>
          <cell r="BE130">
            <v>0</v>
          </cell>
          <cell r="BF130">
            <v>0</v>
          </cell>
          <cell r="BG130">
            <v>7662.3484953281904</v>
          </cell>
          <cell r="BH130">
            <v>7056.0454363569324</v>
          </cell>
          <cell r="BI130">
            <v>173.1032700865735</v>
          </cell>
          <cell r="BJ130">
            <v>2596.5490512986025</v>
          </cell>
          <cell r="BK130">
            <v>155671752.17141658</v>
          </cell>
          <cell r="BL130">
            <v>7789647.1538958075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R130">
            <v>1312.3764559244346</v>
          </cell>
          <cell r="BS130">
            <v>0</v>
          </cell>
          <cell r="BT130">
            <v>0</v>
          </cell>
          <cell r="BU130">
            <v>145.08005040365811</v>
          </cell>
          <cell r="BV130">
            <v>0</v>
          </cell>
          <cell r="BW130">
            <v>11606404.032292649</v>
          </cell>
          <cell r="BZ130">
            <v>2048.1214994836541</v>
          </cell>
          <cell r="CA130">
            <v>49.338982503923717</v>
          </cell>
          <cell r="CB130">
            <v>3902.6029080097596</v>
          </cell>
          <cell r="CC130">
            <v>95.741067899734389</v>
          </cell>
          <cell r="CD130">
            <v>1167.2964055207765</v>
          </cell>
          <cell r="CE130">
            <v>0</v>
          </cell>
          <cell r="CF130">
            <v>145.08005040365811</v>
          </cell>
          <cell r="CH130">
            <v>11</v>
          </cell>
          <cell r="CI130">
            <v>0</v>
          </cell>
          <cell r="CJ130">
            <v>11</v>
          </cell>
          <cell r="CK130">
            <v>0</v>
          </cell>
          <cell r="CL130">
            <v>0</v>
          </cell>
          <cell r="CM130">
            <v>0</v>
          </cell>
          <cell r="CV130">
            <v>0</v>
          </cell>
        </row>
        <row r="131">
          <cell r="B131">
            <v>2013</v>
          </cell>
          <cell r="C131">
            <v>96.453480969090307</v>
          </cell>
          <cell r="D131">
            <v>6.5465190309096926</v>
          </cell>
          <cell r="E131">
            <v>0</v>
          </cell>
          <cell r="F131">
            <v>0</v>
          </cell>
          <cell r="G131">
            <v>103</v>
          </cell>
          <cell r="H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8333.5807557294029</v>
          </cell>
          <cell r="W131">
            <v>1250.0371133594103</v>
          </cell>
          <cell r="X131">
            <v>216</v>
          </cell>
          <cell r="Y131">
            <v>43120.277666625698</v>
          </cell>
          <cell r="Z131">
            <v>1466.0371133594103</v>
          </cell>
          <cell r="AB131">
            <v>78.556061405649245</v>
          </cell>
          <cell r="AC131">
            <v>6787.2437054480952</v>
          </cell>
          <cell r="AD131">
            <v>2714.8974821792381</v>
          </cell>
          <cell r="AF131">
            <v>1696.8109263620238</v>
          </cell>
          <cell r="AG131">
            <v>1912.8109263620238</v>
          </cell>
          <cell r="AI131">
            <v>1466.0371133594103</v>
          </cell>
          <cell r="AJ131">
            <v>33.962886640589659</v>
          </cell>
          <cell r="AK131">
            <v>0</v>
          </cell>
          <cell r="AL131">
            <v>0</v>
          </cell>
          <cell r="AM131">
            <v>1159.3792424181142</v>
          </cell>
          <cell r="AN131">
            <v>0</v>
          </cell>
          <cell r="AO131">
            <v>0</v>
          </cell>
          <cell r="AP131">
            <v>2022</v>
          </cell>
          <cell r="AQ131">
            <v>0</v>
          </cell>
          <cell r="AR131">
            <v>-96.453480969090307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52.546519030909693</v>
          </cell>
          <cell r="AZ131">
            <v>-13</v>
          </cell>
          <cell r="BA131">
            <v>0</v>
          </cell>
          <cell r="BB131">
            <v>-18</v>
          </cell>
          <cell r="BC131">
            <v>0</v>
          </cell>
          <cell r="BD131">
            <v>8</v>
          </cell>
          <cell r="BE131">
            <v>0</v>
          </cell>
          <cell r="BF131">
            <v>0</v>
          </cell>
          <cell r="BG131">
            <v>7840.0504848410355</v>
          </cell>
          <cell r="BH131">
            <v>7219.6862982804214</v>
          </cell>
          <cell r="BI131">
            <v>163.64086192348896</v>
          </cell>
          <cell r="BJ131">
            <v>2454.6129288523343</v>
          </cell>
          <cell r="BK131">
            <v>147162209.52804664</v>
          </cell>
          <cell r="BL131">
            <v>7363838.7865570029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R131">
            <v>1331.5570212108378</v>
          </cell>
          <cell r="BS131">
            <v>0</v>
          </cell>
          <cell r="BT131">
            <v>0</v>
          </cell>
          <cell r="BU131">
            <v>137.18916445827472</v>
          </cell>
          <cell r="BV131">
            <v>0</v>
          </cell>
          <cell r="BW131">
            <v>10975133.156661978</v>
          </cell>
          <cell r="BZ131">
            <v>2094.8031254953571</v>
          </cell>
          <cell r="CA131">
            <v>46.681626011702974</v>
          </cell>
          <cell r="CB131">
            <v>3993.1104464563314</v>
          </cell>
          <cell r="CC131">
            <v>90.507538446571743</v>
          </cell>
          <cell r="CD131">
            <v>1194.3678567525635</v>
          </cell>
          <cell r="CE131">
            <v>0</v>
          </cell>
          <cell r="CF131">
            <v>137.18916445827472</v>
          </cell>
          <cell r="CH131">
            <v>12</v>
          </cell>
          <cell r="CI131">
            <v>0</v>
          </cell>
          <cell r="CJ131">
            <v>12</v>
          </cell>
          <cell r="CK131">
            <v>0</v>
          </cell>
          <cell r="CL131">
            <v>0</v>
          </cell>
          <cell r="CM131">
            <v>0</v>
          </cell>
          <cell r="CV131">
            <v>0</v>
          </cell>
        </row>
        <row r="132">
          <cell r="B132">
            <v>2014</v>
          </cell>
          <cell r="C132">
            <v>98.690389858590308</v>
          </cell>
          <cell r="D132">
            <v>4.3096101414096921</v>
          </cell>
          <cell r="E132">
            <v>0</v>
          </cell>
          <cell r="F132">
            <v>0</v>
          </cell>
          <cell r="G132">
            <v>103</v>
          </cell>
          <cell r="H132">
            <v>0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8526.8496837822022</v>
          </cell>
          <cell r="W132">
            <v>1279.0274525673303</v>
          </cell>
          <cell r="X132">
            <v>216</v>
          </cell>
          <cell r="Y132">
            <v>44120.305156158131</v>
          </cell>
          <cell r="Z132">
            <v>1495.0274525673303</v>
          </cell>
          <cell r="AB132">
            <v>80.377900807575259</v>
          </cell>
          <cell r="AC132">
            <v>6944.6506297745027</v>
          </cell>
          <cell r="AD132">
            <v>2777.8602519098013</v>
          </cell>
          <cell r="AF132">
            <v>1736.1626574436257</v>
          </cell>
          <cell r="AG132">
            <v>1952.1626574436257</v>
          </cell>
          <cell r="AI132">
            <v>1495.0274525673303</v>
          </cell>
          <cell r="AJ132">
            <v>4.9725474326696713</v>
          </cell>
          <cell r="AK132">
            <v>0</v>
          </cell>
          <cell r="AL132">
            <v>0</v>
          </cell>
          <cell r="AM132">
            <v>1130.3889032101943</v>
          </cell>
          <cell r="AN132">
            <v>0</v>
          </cell>
          <cell r="AO132">
            <v>0</v>
          </cell>
          <cell r="AP132">
            <v>2023</v>
          </cell>
          <cell r="AQ132">
            <v>0</v>
          </cell>
          <cell r="AR132">
            <v>-98.690389858590308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50.309610141409692</v>
          </cell>
          <cell r="AZ132">
            <v>-14</v>
          </cell>
          <cell r="BA132">
            <v>0</v>
          </cell>
          <cell r="BB132">
            <v>-19</v>
          </cell>
          <cell r="BC132">
            <v>0</v>
          </cell>
          <cell r="BD132">
            <v>7</v>
          </cell>
          <cell r="BE132">
            <v>0</v>
          </cell>
          <cell r="BF132">
            <v>0</v>
          </cell>
          <cell r="BG132">
            <v>8021.8736647560236</v>
          </cell>
          <cell r="BH132">
            <v>7387.1222508014116</v>
          </cell>
          <cell r="BI132">
            <v>167.43595252099021</v>
          </cell>
          <cell r="BJ132">
            <v>2511.5392878148532</v>
          </cell>
          <cell r="BK132">
            <v>150575134.09421355</v>
          </cell>
          <cell r="BL132">
            <v>7534617.8634445593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R132">
            <v>1362.429760577792</v>
          </cell>
          <cell r="BS132">
            <v>0</v>
          </cell>
          <cell r="BT132">
            <v>0</v>
          </cell>
          <cell r="BU132">
            <v>140.36262279089215</v>
          </cell>
          <cell r="BV132">
            <v>0</v>
          </cell>
          <cell r="BW132">
            <v>11229009.823271371</v>
          </cell>
          <cell r="BZ132">
            <v>2142.5591967684668</v>
          </cell>
          <cell r="CA132">
            <v>47.756071273109683</v>
          </cell>
          <cell r="CB132">
            <v>4085.7169979741138</v>
          </cell>
          <cell r="CC132">
            <v>92.606551517782464</v>
          </cell>
          <cell r="CD132">
            <v>1222.0671377869003</v>
          </cell>
          <cell r="CE132">
            <v>0</v>
          </cell>
          <cell r="CF132">
            <v>140.36262279089215</v>
          </cell>
          <cell r="CH132">
            <v>13</v>
          </cell>
          <cell r="CI132">
            <v>0</v>
          </cell>
          <cell r="CJ132">
            <v>13</v>
          </cell>
          <cell r="CK132">
            <v>0</v>
          </cell>
          <cell r="CL132">
            <v>0</v>
          </cell>
          <cell r="CM132">
            <v>0</v>
          </cell>
          <cell r="CV132">
            <v>0</v>
          </cell>
        </row>
        <row r="133">
          <cell r="B133">
            <v>2015</v>
          </cell>
          <cell r="C133">
            <v>100.97917620579997</v>
          </cell>
          <cell r="D133">
            <v>2.0208237942000267</v>
          </cell>
          <cell r="E133">
            <v>0</v>
          </cell>
          <cell r="F133">
            <v>0</v>
          </cell>
          <cell r="G133">
            <v>103</v>
          </cell>
          <cell r="H133">
            <v>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8724.6008241811178</v>
          </cell>
          <cell r="W133">
            <v>1308.6901236271676</v>
          </cell>
          <cell r="X133">
            <v>216</v>
          </cell>
          <cell r="Y133">
            <v>45143.524866008629</v>
          </cell>
          <cell r="Z133">
            <v>1524.6901236271676</v>
          </cell>
          <cell r="AB133">
            <v>82.241991548825254</v>
          </cell>
          <cell r="AC133">
            <v>7105.7080698185027</v>
          </cell>
          <cell r="AD133">
            <v>2842.2832279274012</v>
          </cell>
          <cell r="AF133">
            <v>1776.4270174546257</v>
          </cell>
          <cell r="AG133">
            <v>1992.4270174546257</v>
          </cell>
          <cell r="AI133">
            <v>1524.6901236271676</v>
          </cell>
          <cell r="AJ133">
            <v>-24.690123627167623</v>
          </cell>
          <cell r="AK133">
            <v>200</v>
          </cell>
          <cell r="AL133">
            <v>237895411.12702984</v>
          </cell>
          <cell r="AM133">
            <v>1100.726232150357</v>
          </cell>
          <cell r="AN133">
            <v>0</v>
          </cell>
          <cell r="AO133">
            <v>0</v>
          </cell>
          <cell r="AP133">
            <v>2024</v>
          </cell>
          <cell r="AQ133">
            <v>0</v>
          </cell>
          <cell r="AR133">
            <v>-100.97917620579997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48.020823794200027</v>
          </cell>
          <cell r="AZ133">
            <v>-15</v>
          </cell>
          <cell r="BA133">
            <v>0</v>
          </cell>
          <cell r="BB133">
            <v>-20</v>
          </cell>
          <cell r="BC133">
            <v>0</v>
          </cell>
          <cell r="BD133">
            <v>6</v>
          </cell>
          <cell r="BE133">
            <v>0</v>
          </cell>
          <cell r="BF133">
            <v>0</v>
          </cell>
          <cell r="BG133">
            <v>8207.9136120015683</v>
          </cell>
          <cell r="BH133">
            <v>7558.4413080777003</v>
          </cell>
          <cell r="BI133">
            <v>171.31905727628873</v>
          </cell>
          <cell r="BJ133">
            <v>2569.785859144331</v>
          </cell>
          <cell r="BK133">
            <v>154067209.78302148</v>
          </cell>
          <cell r="BL133">
            <v>7709357.5774329929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R133">
            <v>1394.0184058804689</v>
          </cell>
          <cell r="BS133">
            <v>0</v>
          </cell>
          <cell r="BT133">
            <v>0</v>
          </cell>
          <cell r="BU133">
            <v>143.60959688983712</v>
          </cell>
          <cell r="BV133">
            <v>0</v>
          </cell>
          <cell r="BW133">
            <v>11488767.751186971</v>
          </cell>
          <cell r="BZ133">
            <v>2191.4145496338879</v>
          </cell>
          <cell r="CA133">
            <v>48.855352865421082</v>
          </cell>
          <cell r="CB133">
            <v>4180.4712419985299</v>
          </cell>
          <cell r="CC133">
            <v>94.754244024416039</v>
          </cell>
          <cell r="CD133">
            <v>1250.408808990632</v>
          </cell>
          <cell r="CE133">
            <v>0</v>
          </cell>
          <cell r="CF133">
            <v>143.60959688983712</v>
          </cell>
          <cell r="CH133">
            <v>14</v>
          </cell>
          <cell r="CI133">
            <v>0</v>
          </cell>
          <cell r="CJ133">
            <v>14</v>
          </cell>
          <cell r="CK133">
            <v>0</v>
          </cell>
          <cell r="CL133">
            <v>0</v>
          </cell>
          <cell r="CM133">
            <v>0</v>
          </cell>
          <cell r="CV133">
            <v>0</v>
          </cell>
        </row>
        <row r="134">
          <cell r="B134">
            <v>2016</v>
          </cell>
          <cell r="C134">
            <v>103.32104313107484</v>
          </cell>
          <cell r="D134">
            <v>-0.32104313107484472</v>
          </cell>
          <cell r="E134">
            <v>0</v>
          </cell>
          <cell r="F134">
            <v>20</v>
          </cell>
          <cell r="G134">
            <v>123</v>
          </cell>
          <cell r="H134">
            <v>0</v>
          </cell>
          <cell r="I134">
            <v>0</v>
          </cell>
          <cell r="K134">
            <v>0</v>
          </cell>
          <cell r="L134">
            <v>22.236000000000001</v>
          </cell>
          <cell r="M134">
            <v>0</v>
          </cell>
          <cell r="N134">
            <v>37448446.473629147</v>
          </cell>
          <cell r="O134">
            <v>0</v>
          </cell>
          <cell r="P134">
            <v>0</v>
          </cell>
          <cell r="Q134">
            <v>8.0696245624964302E-2</v>
          </cell>
          <cell r="R134">
            <v>3.1770111902548446</v>
          </cell>
          <cell r="S134">
            <v>4</v>
          </cell>
          <cell r="T134">
            <v>89929989.244894713</v>
          </cell>
          <cell r="U134">
            <v>89929989.244894713</v>
          </cell>
          <cell r="V134">
            <v>8926.9381265248667</v>
          </cell>
          <cell r="W134">
            <v>1339.04071897873</v>
          </cell>
          <cell r="X134">
            <v>216</v>
          </cell>
          <cell r="Y134">
            <v>46190.474660474836</v>
          </cell>
          <cell r="Z134">
            <v>1555.04071897873</v>
          </cell>
          <cell r="AB134">
            <v>84.149313504833316</v>
          </cell>
          <cell r="AC134">
            <v>7270.5006868175988</v>
          </cell>
          <cell r="AD134">
            <v>2908.2002747270399</v>
          </cell>
          <cell r="AF134">
            <v>1817.6251717043997</v>
          </cell>
          <cell r="AG134">
            <v>2033.6251717043997</v>
          </cell>
          <cell r="AI134">
            <v>1555.04071897873</v>
          </cell>
          <cell r="AJ134">
            <v>144.95928102127004</v>
          </cell>
          <cell r="AK134">
            <v>0</v>
          </cell>
          <cell r="AL134">
            <v>0</v>
          </cell>
          <cell r="AM134">
            <v>1070.3756367987946</v>
          </cell>
          <cell r="AN134">
            <v>0</v>
          </cell>
          <cell r="AO134">
            <v>0</v>
          </cell>
          <cell r="AP134">
            <v>2025</v>
          </cell>
          <cell r="AQ134">
            <v>0</v>
          </cell>
          <cell r="AR134">
            <v>-103.32104313107484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45.678956868925155</v>
          </cell>
          <cell r="AZ134">
            <v>-16</v>
          </cell>
          <cell r="BA134">
            <v>0</v>
          </cell>
          <cell r="BB134">
            <v>-21</v>
          </cell>
          <cell r="BC134">
            <v>0</v>
          </cell>
          <cell r="BD134">
            <v>5</v>
          </cell>
          <cell r="BE134">
            <v>0</v>
          </cell>
          <cell r="BF134">
            <v>0</v>
          </cell>
          <cell r="BG134">
            <v>8398.2681200863335</v>
          </cell>
          <cell r="BH134">
            <v>7733.7335254547115</v>
          </cell>
          <cell r="BI134">
            <v>175.29221737701118</v>
          </cell>
          <cell r="BJ134">
            <v>2629.3832606551678</v>
          </cell>
          <cell r="BK134">
            <v>157640272.23428363</v>
          </cell>
          <cell r="BL134">
            <v>7888149.7819655035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R134">
            <v>1426.3395592930974</v>
          </cell>
          <cell r="BS134">
            <v>0</v>
          </cell>
          <cell r="BT134">
            <v>0</v>
          </cell>
          <cell r="BU134">
            <v>146.93179088453962</v>
          </cell>
          <cell r="BV134">
            <v>0</v>
          </cell>
          <cell r="BW134">
            <v>11754543.27076317</v>
          </cell>
          <cell r="BZ134">
            <v>2241.3945955987965</v>
          </cell>
          <cell r="CA134">
            <v>49.980045964908641</v>
          </cell>
          <cell r="CB134">
            <v>4277.4229869181609</v>
          </cell>
          <cell r="CC134">
            <v>96.951744919630983</v>
          </cell>
          <cell r="CD134">
            <v>1279.4077684085573</v>
          </cell>
          <cell r="CE134">
            <v>0</v>
          </cell>
          <cell r="CF134">
            <v>146.93179088453962</v>
          </cell>
          <cell r="CH134">
            <v>15</v>
          </cell>
          <cell r="CI134">
            <v>0</v>
          </cell>
          <cell r="CJ134">
            <v>15</v>
          </cell>
          <cell r="CK134">
            <v>0</v>
          </cell>
          <cell r="CL134">
            <v>0</v>
          </cell>
          <cell r="CM134">
            <v>0</v>
          </cell>
          <cell r="CV134">
            <v>0</v>
          </cell>
        </row>
        <row r="135">
          <cell r="B135">
            <v>2017</v>
          </cell>
          <cell r="C135">
            <v>105.71722165703578</v>
          </cell>
          <cell r="D135">
            <v>17.282778342964221</v>
          </cell>
          <cell r="E135">
            <v>0</v>
          </cell>
          <cell r="F135">
            <v>0</v>
          </cell>
          <cell r="G135">
            <v>123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9133.9679511678914</v>
          </cell>
          <cell r="W135">
            <v>1370.0951926751836</v>
          </cell>
          <cell r="X135">
            <v>216</v>
          </cell>
          <cell r="Y135">
            <v>47261.704877778786</v>
          </cell>
          <cell r="Z135">
            <v>1586.0951926751836</v>
          </cell>
          <cell r="AB135">
            <v>86.100869275895704</v>
          </cell>
          <cell r="AC135">
            <v>7439.1151054373886</v>
          </cell>
          <cell r="AD135">
            <v>2975.6460421749557</v>
          </cell>
          <cell r="AF135">
            <v>1859.7787763593471</v>
          </cell>
          <cell r="AG135">
            <v>2075.7787763593469</v>
          </cell>
          <cell r="AI135">
            <v>1586.0951926751836</v>
          </cell>
          <cell r="AJ135">
            <v>113.90480732481637</v>
          </cell>
          <cell r="AK135">
            <v>0</v>
          </cell>
          <cell r="AL135">
            <v>0</v>
          </cell>
          <cell r="AM135">
            <v>1039.321163102341</v>
          </cell>
          <cell r="AN135">
            <v>0</v>
          </cell>
          <cell r="AO135">
            <v>0</v>
          </cell>
          <cell r="AP135">
            <v>2026</v>
          </cell>
          <cell r="AQ135">
            <v>0</v>
          </cell>
          <cell r="AR135">
            <v>-105.71722165703578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43.282778342964221</v>
          </cell>
          <cell r="AZ135">
            <v>-17</v>
          </cell>
          <cell r="BA135">
            <v>0</v>
          </cell>
          <cell r="BB135">
            <v>-22</v>
          </cell>
          <cell r="BC135">
            <v>0</v>
          </cell>
          <cell r="BD135">
            <v>4</v>
          </cell>
          <cell r="BE135">
            <v>0</v>
          </cell>
          <cell r="BF135">
            <v>0</v>
          </cell>
          <cell r="BG135">
            <v>8593.0372505052346</v>
          </cell>
          <cell r="BH135">
            <v>7913.0910468038655</v>
          </cell>
          <cell r="BI135">
            <v>179.35752134915401</v>
          </cell>
          <cell r="BJ135">
            <v>2690.3628202373102</v>
          </cell>
          <cell r="BK135">
            <v>161296199.65920395</v>
          </cell>
          <cell r="BL135">
            <v>8071088.4607119309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R135">
            <v>1459.4102080124194</v>
          </cell>
          <cell r="BS135">
            <v>0</v>
          </cell>
          <cell r="BT135">
            <v>0</v>
          </cell>
          <cell r="BU135">
            <v>150.33094841770617</v>
          </cell>
          <cell r="BV135">
            <v>0</v>
          </cell>
          <cell r="BW135">
            <v>12026475.873416493</v>
          </cell>
          <cell r="BZ135">
            <v>2292.5253346777108</v>
          </cell>
          <cell r="CA135">
            <v>51.130739078914303</v>
          </cell>
          <cell r="CB135">
            <v>4376.6231962569527</v>
          </cell>
          <cell r="CC135">
            <v>99.200209338791865</v>
          </cell>
          <cell r="CD135">
            <v>1309.0792595947137</v>
          </cell>
          <cell r="CE135">
            <v>0</v>
          </cell>
          <cell r="CF135">
            <v>150.33094841770617</v>
          </cell>
          <cell r="CH135">
            <v>16</v>
          </cell>
          <cell r="CI135">
            <v>0</v>
          </cell>
          <cell r="CJ135">
            <v>16</v>
          </cell>
          <cell r="CK135">
            <v>0</v>
          </cell>
          <cell r="CL135">
            <v>0</v>
          </cell>
          <cell r="CM135">
            <v>0</v>
          </cell>
          <cell r="CV135">
            <v>0</v>
          </cell>
        </row>
        <row r="136">
          <cell r="B136">
            <v>2018</v>
          </cell>
          <cell r="C136">
            <v>108.16897135566667</v>
          </cell>
          <cell r="D136">
            <v>14.83102864433333</v>
          </cell>
          <cell r="E136">
            <v>0</v>
          </cell>
          <cell r="F136">
            <v>0</v>
          </cell>
          <cell r="G136">
            <v>123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9345.7991251296007</v>
          </cell>
          <cell r="W136">
            <v>1401.86986876944</v>
          </cell>
          <cell r="X136">
            <v>216</v>
          </cell>
          <cell r="Y136">
            <v>48357.778619356955</v>
          </cell>
          <cell r="Z136">
            <v>1617.86986876944</v>
          </cell>
          <cell r="AB136">
            <v>88.09768471419649</v>
          </cell>
          <cell r="AC136">
            <v>7611.6399593065762</v>
          </cell>
          <cell r="AD136">
            <v>3044.6559837226305</v>
          </cell>
          <cell r="AF136">
            <v>1902.9099898266441</v>
          </cell>
          <cell r="AG136">
            <v>2118.9099898266441</v>
          </cell>
          <cell r="AI136">
            <v>1617.86986876944</v>
          </cell>
          <cell r="AJ136">
            <v>82.130131230559982</v>
          </cell>
          <cell r="AK136">
            <v>0</v>
          </cell>
          <cell r="AL136">
            <v>0</v>
          </cell>
          <cell r="AM136">
            <v>1007.5464870080846</v>
          </cell>
          <cell r="AN136">
            <v>0</v>
          </cell>
          <cell r="AO136">
            <v>0</v>
          </cell>
          <cell r="AP136">
            <v>2027</v>
          </cell>
          <cell r="AQ136">
            <v>0</v>
          </cell>
          <cell r="AR136">
            <v>-108.16897135566667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40.83102864433333</v>
          </cell>
          <cell r="AZ136">
            <v>-18</v>
          </cell>
          <cell r="BA136">
            <v>0</v>
          </cell>
          <cell r="BB136">
            <v>-23</v>
          </cell>
          <cell r="BC136">
            <v>0</v>
          </cell>
          <cell r="BD136">
            <v>3</v>
          </cell>
          <cell r="BE136">
            <v>0</v>
          </cell>
          <cell r="BF136">
            <v>0</v>
          </cell>
          <cell r="BG136">
            <v>8792.3233853376278</v>
          </cell>
          <cell r="BH136">
            <v>8096.6081529588109</v>
          </cell>
          <cell r="BI136">
            <v>183.5171061549454</v>
          </cell>
          <cell r="BJ136">
            <v>2752.7565923241809</v>
          </cell>
          <cell r="BK136">
            <v>165036913.82768443</v>
          </cell>
          <cell r="BL136">
            <v>8258269.7769725425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R136">
            <v>1493.2477331869131</v>
          </cell>
          <cell r="BS136">
            <v>0</v>
          </cell>
          <cell r="BT136">
            <v>0</v>
          </cell>
          <cell r="BU136">
            <v>153.80885356162844</v>
          </cell>
          <cell r="BV136">
            <v>0</v>
          </cell>
          <cell r="BW136">
            <v>12304708.284930276</v>
          </cell>
          <cell r="BZ136">
            <v>2344.833369032654</v>
          </cell>
          <cell r="CA136">
            <v>52.308034354943175</v>
          </cell>
          <cell r="CB136">
            <v>4478.124015463638</v>
          </cell>
          <cell r="CC136">
            <v>101.50081920668526</v>
          </cell>
          <cell r="CD136">
            <v>1339.4388796252849</v>
          </cell>
          <cell r="CE136">
            <v>0</v>
          </cell>
          <cell r="CF136">
            <v>153.80885356162844</v>
          </cell>
          <cell r="CH136">
            <v>17</v>
          </cell>
          <cell r="CI136">
            <v>0</v>
          </cell>
          <cell r="CJ136">
            <v>17</v>
          </cell>
          <cell r="CK136">
            <v>0</v>
          </cell>
          <cell r="CL136">
            <v>0</v>
          </cell>
          <cell r="CM136">
            <v>0</v>
          </cell>
          <cell r="CV136">
            <v>0</v>
          </cell>
        </row>
        <row r="137">
          <cell r="B137">
            <v>2019</v>
          </cell>
          <cell r="C137">
            <v>110.6775810104193</v>
          </cell>
          <cell r="D137">
            <v>12.322418989580697</v>
          </cell>
          <cell r="E137">
            <v>0</v>
          </cell>
          <cell r="F137">
            <v>0</v>
          </cell>
          <cell r="G137">
            <v>123</v>
          </cell>
          <cell r="H137">
            <v>0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9562.5429993002272</v>
          </cell>
          <cell r="W137">
            <v>1434.3814498950339</v>
          </cell>
          <cell r="X137">
            <v>216</v>
          </cell>
          <cell r="Y137">
            <v>49479.272045859398</v>
          </cell>
          <cell r="Z137">
            <v>1650.3814498950339</v>
          </cell>
          <cell r="AB137">
            <v>90.140809463055561</v>
          </cell>
          <cell r="AC137">
            <v>7788.1659376080006</v>
          </cell>
          <cell r="AD137">
            <v>3115.2663750432002</v>
          </cell>
          <cell r="AF137">
            <v>1947.0414844020002</v>
          </cell>
          <cell r="AG137">
            <v>2163.0414844020002</v>
          </cell>
          <cell r="AI137">
            <v>1650.3814498950339</v>
          </cell>
          <cell r="AJ137">
            <v>49.618550104966062</v>
          </cell>
          <cell r="AK137">
            <v>0</v>
          </cell>
          <cell r="AL137">
            <v>0</v>
          </cell>
          <cell r="AM137">
            <v>975.03490588249065</v>
          </cell>
          <cell r="AN137">
            <v>0</v>
          </cell>
          <cell r="AO137">
            <v>0</v>
          </cell>
          <cell r="AP137">
            <v>2028</v>
          </cell>
          <cell r="AQ137">
            <v>0</v>
          </cell>
          <cell r="AR137">
            <v>-110.6775810104193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38.322418989580697</v>
          </cell>
          <cell r="AZ137">
            <v>-19</v>
          </cell>
          <cell r="BA137">
            <v>0</v>
          </cell>
          <cell r="BB137">
            <v>-24</v>
          </cell>
          <cell r="BC137">
            <v>0</v>
          </cell>
          <cell r="BD137">
            <v>2</v>
          </cell>
          <cell r="BE137">
            <v>0</v>
          </cell>
          <cell r="BF137">
            <v>0</v>
          </cell>
          <cell r="BG137">
            <v>8996.2312810653457</v>
          </cell>
          <cell r="BH137">
            <v>8284.3813112749522</v>
          </cell>
          <cell r="BI137">
            <v>187.77315831614123</v>
          </cell>
          <cell r="BJ137">
            <v>2816.5973747421185</v>
          </cell>
          <cell r="BK137">
            <v>168864381.07850495</v>
          </cell>
          <cell r="BL137">
            <v>8449792.1242263559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R137">
            <v>1527.8699190530533</v>
          </cell>
          <cell r="BS137">
            <v>0</v>
          </cell>
          <cell r="BT137">
            <v>0</v>
          </cell>
          <cell r="BU137">
            <v>157.36733175571635</v>
          </cell>
          <cell r="BV137">
            <v>0</v>
          </cell>
          <cell r="BW137">
            <v>12589386.540457308</v>
          </cell>
          <cell r="BZ137">
            <v>2398.3459169295656</v>
          </cell>
          <cell r="CA137">
            <v>53.512547896911656</v>
          </cell>
          <cell r="CB137">
            <v>4581.9787993224427</v>
          </cell>
          <cell r="CC137">
            <v>103.85478385880469</v>
          </cell>
          <cell r="CD137">
            <v>1370.5025872973379</v>
          </cell>
          <cell r="CE137">
            <v>0</v>
          </cell>
          <cell r="CF137">
            <v>157.36733175571635</v>
          </cell>
          <cell r="CH137">
            <v>18</v>
          </cell>
          <cell r="CI137">
            <v>0</v>
          </cell>
          <cell r="CJ137">
            <v>18</v>
          </cell>
          <cell r="CK137">
            <v>0</v>
          </cell>
          <cell r="CL137">
            <v>0</v>
          </cell>
          <cell r="CM137">
            <v>0</v>
          </cell>
          <cell r="CV137">
            <v>0</v>
          </cell>
        </row>
        <row r="138">
          <cell r="B138">
            <v>2020</v>
          </cell>
          <cell r="C138">
            <v>113.24436929367373</v>
          </cell>
          <cell r="D138">
            <v>9.7556307063262722</v>
          </cell>
          <cell r="E138">
            <v>0</v>
          </cell>
          <cell r="F138">
            <v>0</v>
          </cell>
          <cell r="G138">
            <v>123</v>
          </cell>
          <cell r="H138">
            <v>0</v>
          </cell>
          <cell r="I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9784.3135069734108</v>
          </cell>
          <cell r="W138">
            <v>1467.6470260460117</v>
          </cell>
          <cell r="X138">
            <v>216</v>
          </cell>
          <cell r="Y138">
            <v>50626.774680013586</v>
          </cell>
          <cell r="Z138">
            <v>1683.6470260460117</v>
          </cell>
          <cell r="AB138">
            <v>92.23131750868275</v>
          </cell>
          <cell r="AC138">
            <v>7968.7858327501899</v>
          </cell>
          <cell r="AD138">
            <v>3187.5143331000763</v>
          </cell>
          <cell r="AF138">
            <v>1992.1964581875475</v>
          </cell>
          <cell r="AG138">
            <v>2208.1964581875473</v>
          </cell>
          <cell r="AI138">
            <v>1683.6470260460117</v>
          </cell>
          <cell r="AJ138">
            <v>16.352973953988339</v>
          </cell>
          <cell r="AK138">
            <v>0</v>
          </cell>
          <cell r="AL138">
            <v>0</v>
          </cell>
          <cell r="AM138">
            <v>941.76932973151293</v>
          </cell>
          <cell r="AN138">
            <v>0</v>
          </cell>
          <cell r="AO138">
            <v>0</v>
          </cell>
          <cell r="AP138">
            <v>2029</v>
          </cell>
          <cell r="AQ138">
            <v>0</v>
          </cell>
          <cell r="AR138">
            <v>-113.24436929367373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35.755630706326272</v>
          </cell>
          <cell r="AZ138">
            <v>-20</v>
          </cell>
          <cell r="BA138">
            <v>0</v>
          </cell>
          <cell r="BB138">
            <v>-25</v>
          </cell>
          <cell r="BC138">
            <v>0</v>
          </cell>
          <cell r="BD138">
            <v>1</v>
          </cell>
          <cell r="BE138">
            <v>0</v>
          </cell>
          <cell r="BF138">
            <v>0</v>
          </cell>
          <cell r="BG138">
            <v>9204.8681236388347</v>
          </cell>
          <cell r="BH138">
            <v>8476.5092263383503</v>
          </cell>
          <cell r="BI138">
            <v>192.12791506339818</v>
          </cell>
          <cell r="BJ138">
            <v>2881.9187259509727</v>
          </cell>
          <cell r="BK138">
            <v>172780613.35295445</v>
          </cell>
          <cell r="BL138">
            <v>8645756.1778529175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R138">
            <v>1563.2949622834767</v>
          </cell>
          <cell r="BS138">
            <v>0</v>
          </cell>
          <cell r="BT138">
            <v>0</v>
          </cell>
          <cell r="BU138">
            <v>161.00825076577667</v>
          </cell>
          <cell r="BV138">
            <v>0</v>
          </cell>
          <cell r="BW138">
            <v>12880660.061262133</v>
          </cell>
          <cell r="BZ138">
            <v>2453.0908270183031</v>
          </cell>
          <cell r="CA138">
            <v>54.74491008873747</v>
          </cell>
          <cell r="CB138">
            <v>4688.2421399994819</v>
          </cell>
          <cell r="CC138">
            <v>106.2633406770392</v>
          </cell>
          <cell r="CD138">
            <v>1402.2867115177025</v>
          </cell>
          <cell r="CE138">
            <v>0</v>
          </cell>
          <cell r="CF138">
            <v>161.00825076577667</v>
          </cell>
          <cell r="CH138">
            <v>19</v>
          </cell>
          <cell r="CI138">
            <v>0</v>
          </cell>
          <cell r="CJ138">
            <v>19</v>
          </cell>
          <cell r="CK138">
            <v>0</v>
          </cell>
          <cell r="CL138">
            <v>0</v>
          </cell>
          <cell r="CM138">
            <v>0</v>
          </cell>
          <cell r="CV138">
            <v>0</v>
          </cell>
        </row>
        <row r="139">
          <cell r="B139">
            <v>2021</v>
          </cell>
          <cell r="C139">
            <v>115.87068545990957</v>
          </cell>
          <cell r="D139">
            <v>7.1293145400904336</v>
          </cell>
          <cell r="E139">
            <v>0</v>
          </cell>
          <cell r="F139">
            <v>0</v>
          </cell>
          <cell r="G139">
            <v>123</v>
          </cell>
          <cell r="H139">
            <v>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10011.227223736187</v>
          </cell>
          <cell r="W139">
            <v>1501.684083560428</v>
          </cell>
          <cell r="X139">
            <v>216</v>
          </cell>
          <cell r="Y139">
            <v>51800.889716512145</v>
          </cell>
          <cell r="Z139">
            <v>1717.684083560428</v>
          </cell>
          <cell r="AB139">
            <v>94.370307744728109</v>
          </cell>
          <cell r="AC139">
            <v>8153.594589144509</v>
          </cell>
          <cell r="AD139">
            <v>3261.4378356578036</v>
          </cell>
          <cell r="AF139">
            <v>2038.3986472861272</v>
          </cell>
          <cell r="AG139">
            <v>2254.398647286127</v>
          </cell>
          <cell r="AI139">
            <v>1717.684083560428</v>
          </cell>
          <cell r="AJ139">
            <v>-17.684083560428007</v>
          </cell>
          <cell r="AK139">
            <v>200</v>
          </cell>
          <cell r="AL139">
            <v>237895411.12702984</v>
          </cell>
          <cell r="AM139">
            <v>907.73227221709658</v>
          </cell>
          <cell r="AN139">
            <v>0</v>
          </cell>
          <cell r="AO139">
            <v>0</v>
          </cell>
          <cell r="AP139">
            <v>2030</v>
          </cell>
          <cell r="AQ139">
            <v>0</v>
          </cell>
          <cell r="AR139">
            <v>-115.87068545990957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33.129314540090434</v>
          </cell>
          <cell r="AZ139">
            <v>-21</v>
          </cell>
          <cell r="BA139">
            <v>0</v>
          </cell>
          <cell r="BB139">
            <v>-26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9418.3435848203899</v>
          </cell>
          <cell r="BH139">
            <v>8673.0928918506561</v>
          </cell>
          <cell r="BI139">
            <v>196.58366551230574</v>
          </cell>
          <cell r="BJ139">
            <v>2948.7549826845861</v>
          </cell>
          <cell r="BK139">
            <v>176787669.25243634</v>
          </cell>
          <cell r="BL139">
            <v>8846264.9480537586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R139">
            <v>1599.541481551978</v>
          </cell>
          <cell r="BS139">
            <v>0</v>
          </cell>
          <cell r="BT139">
            <v>0</v>
          </cell>
          <cell r="BU139">
            <v>164.7335216655747</v>
          </cell>
          <cell r="BV139">
            <v>0</v>
          </cell>
          <cell r="BW139">
            <v>13178681.733245976</v>
          </cell>
          <cell r="BZ139">
            <v>2509.0965929437384</v>
          </cell>
          <cell r="CA139">
            <v>56.005765925435298</v>
          </cell>
          <cell r="CB139">
            <v>4796.9698957396213</v>
          </cell>
          <cell r="CC139">
            <v>108.7277557401394</v>
          </cell>
          <cell r="CD139">
            <v>1434.8079598864049</v>
          </cell>
          <cell r="CE139">
            <v>0</v>
          </cell>
          <cell r="CF139">
            <v>164.7335216655747</v>
          </cell>
          <cell r="CH139">
            <v>20</v>
          </cell>
          <cell r="CI139">
            <v>0</v>
          </cell>
          <cell r="CJ139">
            <v>20</v>
          </cell>
          <cell r="CK139">
            <v>0</v>
          </cell>
          <cell r="CL139">
            <v>0</v>
          </cell>
          <cell r="CM139">
            <v>0</v>
          </cell>
          <cell r="CV139">
            <v>0</v>
          </cell>
        </row>
        <row r="140">
          <cell r="B140">
            <v>2022</v>
          </cell>
          <cell r="C140">
            <v>118.55791005495335</v>
          </cell>
          <cell r="D140">
            <v>4.4420899450466464</v>
          </cell>
          <cell r="E140">
            <v>0</v>
          </cell>
          <cell r="F140">
            <v>0</v>
          </cell>
          <cell r="G140">
            <v>123</v>
          </cell>
          <cell r="H140">
            <v>0</v>
          </cell>
          <cell r="I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10243.40342874797</v>
          </cell>
          <cell r="W140">
            <v>1536.5105143121955</v>
          </cell>
          <cell r="X140">
            <v>216</v>
          </cell>
          <cell r="Y140">
            <v>53002.234339087343</v>
          </cell>
          <cell r="Z140">
            <v>1752.5105143121955</v>
          </cell>
          <cell r="AB140">
            <v>96.558904549924648</v>
          </cell>
          <cell r="AC140">
            <v>8342.6893531134901</v>
          </cell>
          <cell r="AD140">
            <v>3337.0757412453963</v>
          </cell>
          <cell r="AF140">
            <v>2085.6723382783725</v>
          </cell>
          <cell r="AG140">
            <v>2301.6723382783725</v>
          </cell>
          <cell r="AI140">
            <v>1752.5105143121955</v>
          </cell>
          <cell r="AJ140">
            <v>147.48948568780452</v>
          </cell>
          <cell r="AK140">
            <v>0</v>
          </cell>
          <cell r="AL140">
            <v>0</v>
          </cell>
          <cell r="AM140">
            <v>872.9058414653291</v>
          </cell>
          <cell r="AN140">
            <v>0</v>
          </cell>
          <cell r="AO140">
            <v>0</v>
          </cell>
          <cell r="AP140">
            <v>2031</v>
          </cell>
          <cell r="AQ140">
            <v>0</v>
          </cell>
          <cell r="AR140">
            <v>-118.55791005495335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30.442089945046646</v>
          </cell>
          <cell r="AZ140">
            <v>-22</v>
          </cell>
          <cell r="BA140">
            <v>0</v>
          </cell>
          <cell r="BB140">
            <v>-27</v>
          </cell>
          <cell r="BC140">
            <v>0</v>
          </cell>
          <cell r="BD140">
            <v>-1</v>
          </cell>
          <cell r="BE140">
            <v>0</v>
          </cell>
          <cell r="BF140">
            <v>0</v>
          </cell>
          <cell r="BG140">
            <v>9636.7698798340625</v>
          </cell>
          <cell r="BH140">
            <v>8874.2356437173021</v>
          </cell>
          <cell r="BI140">
            <v>201.14275186664599</v>
          </cell>
          <cell r="BJ140">
            <v>3017.1412779996899</v>
          </cell>
          <cell r="BK140">
            <v>180887655.12055999</v>
          </cell>
          <cell r="BL140">
            <v>9051423.8339990694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R140">
            <v>1636.628527320242</v>
          </cell>
          <cell r="BS140">
            <v>0</v>
          </cell>
          <cell r="BT140">
            <v>0</v>
          </cell>
          <cell r="BU140">
            <v>168.54509984108336</v>
          </cell>
          <cell r="BV140">
            <v>0</v>
          </cell>
          <cell r="BW140">
            <v>13483607.987286668</v>
          </cell>
          <cell r="BZ140">
            <v>2566.3923682956151</v>
          </cell>
          <cell r="CA140">
            <v>57.295775351876728</v>
          </cell>
          <cell r="CB140">
            <v>4908.2192202288279</v>
          </cell>
          <cell r="CC140">
            <v>111.24932448920663</v>
          </cell>
          <cell r="CD140">
            <v>1468.0834274791587</v>
          </cell>
          <cell r="CE140">
            <v>0</v>
          </cell>
          <cell r="CF140">
            <v>168.54509984108336</v>
          </cell>
          <cell r="CH140">
            <v>21</v>
          </cell>
          <cell r="CI140">
            <v>0</v>
          </cell>
          <cell r="CJ140">
            <v>21</v>
          </cell>
          <cell r="CK140">
            <v>0</v>
          </cell>
          <cell r="CL140">
            <v>1</v>
          </cell>
          <cell r="CM140">
            <v>1</v>
          </cell>
          <cell r="CV140">
            <v>0</v>
          </cell>
        </row>
        <row r="141">
          <cell r="B141">
            <v>2023</v>
          </cell>
          <cell r="C141">
            <v>121.30745564167472</v>
          </cell>
          <cell r="D141">
            <v>1.6925443583252786</v>
          </cell>
          <cell r="E141">
            <v>0</v>
          </cell>
          <cell r="F141">
            <v>0</v>
          </cell>
          <cell r="G141">
            <v>123</v>
          </cell>
          <cell r="H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10480.964167440696</v>
          </cell>
          <cell r="W141">
            <v>1572.1446251161044</v>
          </cell>
          <cell r="X141">
            <v>216</v>
          </cell>
          <cell r="Y141">
            <v>54231.440044939074</v>
          </cell>
          <cell r="Z141">
            <v>1788.1446251161044</v>
          </cell>
          <cell r="AB141">
            <v>98.798258379127802</v>
          </cell>
          <cell r="AC141">
            <v>8536.1695239566416</v>
          </cell>
          <cell r="AD141">
            <v>3414.4678095826566</v>
          </cell>
          <cell r="AF141">
            <v>2134.0423809891604</v>
          </cell>
          <cell r="AG141">
            <v>2350.0423809891604</v>
          </cell>
          <cell r="AI141">
            <v>1788.1446251161044</v>
          </cell>
          <cell r="AJ141">
            <v>111.85537488389559</v>
          </cell>
          <cell r="AK141">
            <v>0</v>
          </cell>
          <cell r="AL141">
            <v>0</v>
          </cell>
          <cell r="AM141">
            <v>837.27173066142018</v>
          </cell>
          <cell r="AN141">
            <v>0</v>
          </cell>
          <cell r="AO141">
            <v>0</v>
          </cell>
          <cell r="AP141">
            <v>2032</v>
          </cell>
          <cell r="AQ141">
            <v>0</v>
          </cell>
          <cell r="AR141">
            <v>-121.30745564167472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27.692544358325279</v>
          </cell>
          <cell r="AZ141">
            <v>-23</v>
          </cell>
          <cell r="BA141">
            <v>0</v>
          </cell>
          <cell r="BB141">
            <v>-28</v>
          </cell>
          <cell r="BC141">
            <v>0</v>
          </cell>
          <cell r="BD141">
            <v>-2</v>
          </cell>
          <cell r="BE141">
            <v>0</v>
          </cell>
          <cell r="BF141">
            <v>0</v>
          </cell>
          <cell r="BG141">
            <v>9860.2618263525583</v>
          </cell>
          <cell r="BH141">
            <v>9080.0432143669368</v>
          </cell>
          <cell r="BI141">
            <v>205.80757064963473</v>
          </cell>
          <cell r="BJ141">
            <v>3087.1135597445209</v>
          </cell>
          <cell r="BK141">
            <v>185082726.1503956</v>
          </cell>
          <cell r="BL141">
            <v>9261340.6792335622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R141">
            <v>1674.5755918516561</v>
          </cell>
          <cell r="BS141">
            <v>0</v>
          </cell>
          <cell r="BT141">
            <v>0</v>
          </cell>
          <cell r="BU141">
            <v>172.44498601811392</v>
          </cell>
          <cell r="BV141">
            <v>0</v>
          </cell>
          <cell r="BW141">
            <v>13795598.881449115</v>
          </cell>
          <cell r="BZ141">
            <v>2625.007981905042</v>
          </cell>
          <cell r="CA141">
            <v>58.615613609426873</v>
          </cell>
          <cell r="CB141">
            <v>5022.048592637515</v>
          </cell>
          <cell r="CC141">
            <v>113.82937240868705</v>
          </cell>
          <cell r="CD141">
            <v>1502.1306058335426</v>
          </cell>
          <cell r="CE141">
            <v>0</v>
          </cell>
          <cell r="CF141">
            <v>172.44498601811392</v>
          </cell>
          <cell r="CH141">
            <v>22</v>
          </cell>
          <cell r="CI141">
            <v>0</v>
          </cell>
          <cell r="CJ141">
            <v>22</v>
          </cell>
          <cell r="CK141">
            <v>0</v>
          </cell>
          <cell r="CL141">
            <v>2</v>
          </cell>
          <cell r="CM141">
            <v>1</v>
          </cell>
          <cell r="CV141">
            <v>0</v>
          </cell>
        </row>
        <row r="142">
          <cell r="B142">
            <v>2024</v>
          </cell>
          <cell r="C142">
            <v>124.1207675425116</v>
          </cell>
          <cell r="D142">
            <v>-1.1207675425116008</v>
          </cell>
          <cell r="E142">
            <v>0</v>
          </cell>
          <cell r="F142">
            <v>20</v>
          </cell>
          <cell r="G142">
            <v>143</v>
          </cell>
          <cell r="H142">
            <v>0</v>
          </cell>
          <cell r="I142">
            <v>0</v>
          </cell>
          <cell r="K142">
            <v>0</v>
          </cell>
          <cell r="L142">
            <v>22.236000000000001</v>
          </cell>
          <cell r="M142">
            <v>0</v>
          </cell>
          <cell r="N142">
            <v>37448446.473629147</v>
          </cell>
          <cell r="O142">
            <v>0</v>
          </cell>
          <cell r="P142">
            <v>0</v>
          </cell>
          <cell r="Q142">
            <v>8.0696245624964302E-2</v>
          </cell>
          <cell r="R142">
            <v>3.1770111902548446</v>
          </cell>
          <cell r="S142">
            <v>4</v>
          </cell>
          <cell r="T142">
            <v>89929989.244894713</v>
          </cell>
          <cell r="U142">
            <v>89929989.244894713</v>
          </cell>
          <cell r="V142">
            <v>10724.034315673001</v>
          </cell>
          <cell r="W142">
            <v>1608.6051473509501</v>
          </cell>
          <cell r="X142">
            <v>216</v>
          </cell>
          <cell r="Y142">
            <v>55489.152976686833</v>
          </cell>
          <cell r="Z142">
            <v>1824.6051473509501</v>
          </cell>
          <cell r="AB142">
            <v>101.08954636806227</v>
          </cell>
          <cell r="AC142">
            <v>8734.1368062005804</v>
          </cell>
          <cell r="AD142">
            <v>3493.6547224802325</v>
          </cell>
          <cell r="AF142">
            <v>2183.5342015501451</v>
          </cell>
          <cell r="AG142">
            <v>2399.5342015501451</v>
          </cell>
          <cell r="AI142">
            <v>1824.6051473509501</v>
          </cell>
          <cell r="AJ142">
            <v>75.394852649049881</v>
          </cell>
          <cell r="AK142">
            <v>0</v>
          </cell>
          <cell r="AL142">
            <v>0</v>
          </cell>
          <cell r="AM142">
            <v>800.81120842657447</v>
          </cell>
          <cell r="AN142">
            <v>0</v>
          </cell>
          <cell r="AO142">
            <v>0</v>
          </cell>
          <cell r="AP142">
            <v>2033</v>
          </cell>
          <cell r="AQ142">
            <v>0</v>
          </cell>
          <cell r="AR142">
            <v>-124.1207675425116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24.879232457488399</v>
          </cell>
          <cell r="AZ142">
            <v>-24</v>
          </cell>
          <cell r="BA142">
            <v>0</v>
          </cell>
          <cell r="BB142">
            <v>-29</v>
          </cell>
          <cell r="BC142">
            <v>0</v>
          </cell>
          <cell r="BD142">
            <v>-3</v>
          </cell>
          <cell r="BE142">
            <v>0</v>
          </cell>
          <cell r="BF142">
            <v>0</v>
          </cell>
          <cell r="BG142">
            <v>10088.936904852151</v>
          </cell>
          <cell r="BH142">
            <v>9290.623788330573</v>
          </cell>
          <cell r="BI142">
            <v>210.5805739636362</v>
          </cell>
          <cell r="BJ142">
            <v>3158.708609454543</v>
          </cell>
          <cell r="BK142">
            <v>189375087.51733559</v>
          </cell>
          <cell r="BL142">
            <v>9476125.8283636291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R142">
            <v>1713.402619457268</v>
          </cell>
          <cell r="BS142">
            <v>0</v>
          </cell>
          <cell r="BT142">
            <v>0</v>
          </cell>
          <cell r="BU142">
            <v>176.43522731369376</v>
          </cell>
          <cell r="BV142">
            <v>0</v>
          </cell>
          <cell r="BW142">
            <v>14114818.1850955</v>
          </cell>
          <cell r="BZ142">
            <v>2684.9739534956384</v>
          </cell>
          <cell r="CA142">
            <v>59.965971590596382</v>
          </cell>
          <cell r="CB142">
            <v>5138.5178483606123</v>
          </cell>
          <cell r="CC142">
            <v>116.46925572309738</v>
          </cell>
          <cell r="CD142">
            <v>1536.9673921435763</v>
          </cell>
          <cell r="CE142">
            <v>0</v>
          </cell>
          <cell r="CF142">
            <v>176.43522731369376</v>
          </cell>
          <cell r="CH142">
            <v>23</v>
          </cell>
          <cell r="CI142">
            <v>0</v>
          </cell>
          <cell r="CJ142">
            <v>23</v>
          </cell>
          <cell r="CK142">
            <v>0</v>
          </cell>
          <cell r="CL142">
            <v>3</v>
          </cell>
          <cell r="CM142">
            <v>1</v>
          </cell>
          <cell r="CV142">
            <v>0</v>
          </cell>
        </row>
        <row r="143">
          <cell r="B143">
            <v>2025</v>
          </cell>
          <cell r="C143">
            <v>126.99932459921737</v>
          </cell>
          <cell r="D143">
            <v>16.000675400782626</v>
          </cell>
          <cell r="E143">
            <v>0</v>
          </cell>
          <cell r="F143">
            <v>0</v>
          </cell>
          <cell r="G143">
            <v>143</v>
          </cell>
          <cell r="H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10972.74164537238</v>
          </cell>
          <cell r="W143">
            <v>1645.911246805857</v>
          </cell>
          <cell r="X143">
            <v>216</v>
          </cell>
          <cell r="Y143">
            <v>56776.034262020163</v>
          </cell>
          <cell r="Z143">
            <v>1861.911246805857</v>
          </cell>
          <cell r="AB143">
            <v>103.433972952093</v>
          </cell>
          <cell r="AC143">
            <v>8936.6952630608357</v>
          </cell>
          <cell r="AD143">
            <v>3574.6781052243346</v>
          </cell>
          <cell r="AF143">
            <v>2234.1738157652089</v>
          </cell>
          <cell r="AG143">
            <v>2450.1738157652089</v>
          </cell>
          <cell r="AI143">
            <v>1861.911246805857</v>
          </cell>
          <cell r="AJ143">
            <v>38.08875319414301</v>
          </cell>
          <cell r="AK143">
            <v>0</v>
          </cell>
          <cell r="AL143">
            <v>0</v>
          </cell>
          <cell r="AM143">
            <v>763.5051089716676</v>
          </cell>
          <cell r="AN143">
            <v>0</v>
          </cell>
          <cell r="AO143">
            <v>0</v>
          </cell>
          <cell r="AP143">
            <v>2034</v>
          </cell>
          <cell r="AQ143">
            <v>0</v>
          </cell>
          <cell r="AR143">
            <v>-126.99932459921737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22.000675400782626</v>
          </cell>
          <cell r="AZ143">
            <v>-25</v>
          </cell>
          <cell r="BA143">
            <v>0</v>
          </cell>
          <cell r="BB143">
            <v>-30</v>
          </cell>
          <cell r="BC143">
            <v>0</v>
          </cell>
          <cell r="BD143">
            <v>-4</v>
          </cell>
          <cell r="BE143">
            <v>0</v>
          </cell>
          <cell r="BF143">
            <v>0</v>
          </cell>
          <cell r="BG143">
            <v>10322.915320367303</v>
          </cell>
          <cell r="BH143">
            <v>9506.0880591097357</v>
          </cell>
          <cell r="BI143">
            <v>215.46427077916269</v>
          </cell>
          <cell r="BJ143">
            <v>3231.9640616874403</v>
          </cell>
          <cell r="BK143">
            <v>193766995.53829184</v>
          </cell>
          <cell r="BL143">
            <v>9695892.1850623209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R143">
            <v>1753.1300169794313</v>
          </cell>
          <cell r="BS143">
            <v>0</v>
          </cell>
          <cell r="BT143">
            <v>0</v>
          </cell>
          <cell r="BU143">
            <v>180.5179183118953</v>
          </cell>
          <cell r="BV143">
            <v>0</v>
          </cell>
          <cell r="BW143">
            <v>14441433.464951623</v>
          </cell>
          <cell r="BZ143">
            <v>2746.3215096975769</v>
          </cell>
          <cell r="CA143">
            <v>61.34755620193846</v>
          </cell>
          <cell r="CB143">
            <v>5257.6882104705692</v>
          </cell>
          <cell r="CC143">
            <v>119.17036210995684</v>
          </cell>
          <cell r="CD143">
            <v>1572.6120986675367</v>
          </cell>
          <cell r="CE143">
            <v>0</v>
          </cell>
          <cell r="CF143">
            <v>180.5179183118953</v>
          </cell>
          <cell r="CH143">
            <v>24</v>
          </cell>
          <cell r="CI143">
            <v>0</v>
          </cell>
          <cell r="CJ143">
            <v>24</v>
          </cell>
          <cell r="CK143">
            <v>0</v>
          </cell>
          <cell r="CL143">
            <v>4</v>
          </cell>
          <cell r="CM143">
            <v>0</v>
          </cell>
          <cell r="CV143">
            <v>0</v>
          </cell>
        </row>
        <row r="144">
          <cell r="B144">
            <v>2026</v>
          </cell>
          <cell r="C144">
            <v>129.94463995022608</v>
          </cell>
          <cell r="D144">
            <v>13.055360049773924</v>
          </cell>
          <cell r="E144">
            <v>0</v>
          </cell>
          <cell r="F144">
            <v>0</v>
          </cell>
          <cell r="G144">
            <v>143</v>
          </cell>
          <cell r="H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11227.216891699532</v>
          </cell>
          <cell r="W144">
            <v>1684.0825337549297</v>
          </cell>
          <cell r="X144">
            <v>216</v>
          </cell>
          <cell r="Y144">
            <v>58092.760361226159</v>
          </cell>
          <cell r="Z144">
            <v>1900.0825337549297</v>
          </cell>
          <cell r="AB144">
            <v>105.83277049934782</v>
          </cell>
          <cell r="AC144">
            <v>9143.9513711436521</v>
          </cell>
          <cell r="AD144">
            <v>3657.5805484574612</v>
          </cell>
          <cell r="AF144">
            <v>2285.987842785913</v>
          </cell>
          <cell r="AG144">
            <v>2501.987842785913</v>
          </cell>
          <cell r="AI144">
            <v>1900.0825337549297</v>
          </cell>
          <cell r="AJ144">
            <v>-8.2533754929727365E-2</v>
          </cell>
          <cell r="AK144">
            <v>200</v>
          </cell>
          <cell r="AL144">
            <v>237895411.12702984</v>
          </cell>
          <cell r="AM144">
            <v>725.33382202259486</v>
          </cell>
          <cell r="AN144">
            <v>0</v>
          </cell>
          <cell r="AO144">
            <v>0</v>
          </cell>
          <cell r="AP144">
            <v>2035</v>
          </cell>
          <cell r="AQ144">
            <v>0</v>
          </cell>
          <cell r="AR144">
            <v>-129.94463995022608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19.055360049773924</v>
          </cell>
          <cell r="AZ144">
            <v>-26</v>
          </cell>
          <cell r="BA144">
            <v>0</v>
          </cell>
          <cell r="BB144">
            <v>-31</v>
          </cell>
          <cell r="BC144">
            <v>0</v>
          </cell>
          <cell r="BD144">
            <v>-5</v>
          </cell>
          <cell r="BE144">
            <v>0</v>
          </cell>
          <cell r="BF144">
            <v>0</v>
          </cell>
          <cell r="BG144">
            <v>10562.320065677484</v>
          </cell>
          <cell r="BH144">
            <v>9726.5492873634557</v>
          </cell>
          <cell r="BI144">
            <v>220.46122825372004</v>
          </cell>
          <cell r="BJ144">
            <v>3306.9184238058006</v>
          </cell>
          <cell r="BK144">
            <v>198260758.85773322</v>
          </cell>
          <cell r="BL144">
            <v>9920755.2714174017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R144">
            <v>1793.7786645185151</v>
          </cell>
          <cell r="BS144">
            <v>0</v>
          </cell>
          <cell r="BT144">
            <v>0</v>
          </cell>
          <cell r="BU144">
            <v>184.69520216456203</v>
          </cell>
          <cell r="BV144">
            <v>0</v>
          </cell>
          <cell r="BW144">
            <v>14775616.173164962</v>
          </cell>
          <cell r="BZ144">
            <v>2809.0826004329206</v>
          </cell>
          <cell r="CA144">
            <v>62.761090735343714</v>
          </cell>
          <cell r="CB144">
            <v>5379.6223218997875</v>
          </cell>
          <cell r="CC144">
            <v>121.93411142921832</v>
          </cell>
          <cell r="CD144">
            <v>1609.0834623539545</v>
          </cell>
          <cell r="CE144">
            <v>0</v>
          </cell>
          <cell r="CF144">
            <v>184.69520216456203</v>
          </cell>
          <cell r="CH144">
            <v>25</v>
          </cell>
          <cell r="CI144">
            <v>0</v>
          </cell>
          <cell r="CJ144">
            <v>25</v>
          </cell>
          <cell r="CK144">
            <v>0</v>
          </cell>
          <cell r="CL144">
            <v>5</v>
          </cell>
          <cell r="CM144">
            <v>0</v>
          </cell>
          <cell r="CV144">
            <v>0</v>
          </cell>
        </row>
        <row r="145">
          <cell r="B145">
            <v>2027</v>
          </cell>
          <cell r="C145">
            <v>132.95826182604708</v>
          </cell>
          <cell r="D145">
            <v>10.041738173952922</v>
          </cell>
          <cell r="E145">
            <v>0</v>
          </cell>
          <cell r="F145">
            <v>0</v>
          </cell>
          <cell r="G145">
            <v>143</v>
          </cell>
          <cell r="H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11487.593821770468</v>
          </cell>
          <cell r="W145">
            <v>1723.1390732655702</v>
          </cell>
          <cell r="X145">
            <v>216</v>
          </cell>
          <cell r="Y145">
            <v>59440.02342277667</v>
          </cell>
          <cell r="Z145">
            <v>1939.1390732655702</v>
          </cell>
          <cell r="AB145">
            <v>108.28719995852173</v>
          </cell>
          <cell r="AC145">
            <v>9356.014076416277</v>
          </cell>
          <cell r="AD145">
            <v>3742.4056305665108</v>
          </cell>
          <cell r="AF145">
            <v>2339.0035191040693</v>
          </cell>
          <cell r="AG145">
            <v>2555.0035191040693</v>
          </cell>
          <cell r="AI145">
            <v>1939.1390732655702</v>
          </cell>
          <cell r="AJ145">
            <v>160.86092673442977</v>
          </cell>
          <cell r="AK145">
            <v>0</v>
          </cell>
          <cell r="AL145">
            <v>0</v>
          </cell>
          <cell r="AM145">
            <v>686.27728251195435</v>
          </cell>
          <cell r="AN145">
            <v>0</v>
          </cell>
          <cell r="AO145">
            <v>0</v>
          </cell>
          <cell r="AP145">
            <v>2035</v>
          </cell>
          <cell r="AQ145">
            <v>0</v>
          </cell>
          <cell r="AR145">
            <v>-132.95826182604708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16.041738173952922</v>
          </cell>
          <cell r="AZ145">
            <v>-27</v>
          </cell>
          <cell r="BA145">
            <v>0</v>
          </cell>
          <cell r="BB145">
            <v>-32</v>
          </cell>
          <cell r="BC145">
            <v>0</v>
          </cell>
          <cell r="BD145">
            <v>-6</v>
          </cell>
          <cell r="BE145">
            <v>0</v>
          </cell>
          <cell r="BF145">
            <v>0</v>
          </cell>
          <cell r="BG145">
            <v>10807.276985959395</v>
          </cell>
          <cell r="BH145">
            <v>9952.1233604447134</v>
          </cell>
          <cell r="BI145">
            <v>225.57407308125767</v>
          </cell>
          <cell r="BJ145">
            <v>3383.611096218865</v>
          </cell>
          <cell r="BK145">
            <v>202858739.66124597</v>
          </cell>
          <cell r="BL145">
            <v>10150833.288656594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R145">
            <v>1835.3699264084416</v>
          </cell>
          <cell r="BS145">
            <v>0</v>
          </cell>
          <cell r="BT145">
            <v>0</v>
          </cell>
          <cell r="BU145">
            <v>188.96927171759035</v>
          </cell>
          <cell r="BV145">
            <v>0</v>
          </cell>
          <cell r="BW145">
            <v>15117541.737407228</v>
          </cell>
          <cell r="BZ145">
            <v>2873.2899156808776</v>
          </cell>
          <cell r="CA145">
            <v>64.207315247957013</v>
          </cell>
          <cell r="CB145">
            <v>5504.3842783694208</v>
          </cell>
          <cell r="CC145">
            <v>124.76195646963333</v>
          </cell>
          <cell r="CD145">
            <v>1646.4006546908538</v>
          </cell>
          <cell r="CE145">
            <v>0</v>
          </cell>
          <cell r="CF145">
            <v>188.96927171759035</v>
          </cell>
          <cell r="CH145">
            <v>26</v>
          </cell>
          <cell r="CI145">
            <v>0</v>
          </cell>
          <cell r="CJ145">
            <v>26</v>
          </cell>
          <cell r="CK145">
            <v>0</v>
          </cell>
          <cell r="CL145">
            <v>6</v>
          </cell>
          <cell r="CM145">
            <v>0</v>
          </cell>
          <cell r="CV145">
            <v>0</v>
          </cell>
        </row>
        <row r="146">
          <cell r="B146">
            <v>2028</v>
          </cell>
          <cell r="C146">
            <v>136.0417743631059</v>
          </cell>
          <cell r="D146">
            <v>6.9582256368940989</v>
          </cell>
          <cell r="E146">
            <v>0</v>
          </cell>
          <cell r="F146">
            <v>0</v>
          </cell>
          <cell r="G146">
            <v>143</v>
          </cell>
          <cell r="H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11754.009304972351</v>
          </cell>
          <cell r="W146">
            <v>1763.1013957458526</v>
          </cell>
          <cell r="X146">
            <v>216</v>
          </cell>
          <cell r="Y146">
            <v>60818.531647162141</v>
          </cell>
          <cell r="Z146">
            <v>1979.1013957458526</v>
          </cell>
          <cell r="AB146">
            <v>110.7985515217059</v>
          </cell>
          <cell r="AC146">
            <v>9572.9948514753905</v>
          </cell>
          <cell r="AD146">
            <v>3829.1979405901566</v>
          </cell>
          <cell r="AF146">
            <v>2393.2487128688476</v>
          </cell>
          <cell r="AG146">
            <v>2609.2487128688476</v>
          </cell>
          <cell r="AI146">
            <v>1979.1013957458526</v>
          </cell>
          <cell r="AJ146">
            <v>120.89860425414736</v>
          </cell>
          <cell r="AK146">
            <v>0</v>
          </cell>
          <cell r="AL146">
            <v>0</v>
          </cell>
          <cell r="AM146">
            <v>646.31496003167194</v>
          </cell>
          <cell r="AN146">
            <v>0</v>
          </cell>
          <cell r="AO146">
            <v>0</v>
          </cell>
          <cell r="AP146">
            <v>2035</v>
          </cell>
          <cell r="AQ146">
            <v>0</v>
          </cell>
          <cell r="AR146">
            <v>-136.0417743631059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12.958225636894099</v>
          </cell>
          <cell r="AZ146">
            <v>-28</v>
          </cell>
          <cell r="BA146">
            <v>0</v>
          </cell>
          <cell r="BB146">
            <v>-33</v>
          </cell>
          <cell r="BC146">
            <v>0</v>
          </cell>
          <cell r="BD146">
            <v>-7</v>
          </cell>
          <cell r="BE146">
            <v>0</v>
          </cell>
          <cell r="BF146">
            <v>0</v>
          </cell>
          <cell r="BG146">
            <v>11057.91484493857</v>
          </cell>
          <cell r="BH146">
            <v>10182.928853317631</v>
          </cell>
          <cell r="BI146">
            <v>230.80549287291797</v>
          </cell>
          <cell r="BJ146">
            <v>3462.0823930937695</v>
          </cell>
          <cell r="BK146">
            <v>207563354.91724136</v>
          </cell>
          <cell r="BL146">
            <v>10386247.179281309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R146">
            <v>1877.9256624467362</v>
          </cell>
          <cell r="BS146">
            <v>0</v>
          </cell>
          <cell r="BT146">
            <v>0</v>
          </cell>
          <cell r="BU146">
            <v>193.34237066332526</v>
          </cell>
          <cell r="BV146">
            <v>0</v>
          </cell>
          <cell r="BW146">
            <v>15467389.65306602</v>
          </cell>
          <cell r="BZ146">
            <v>2938.9769026317736</v>
          </cell>
          <cell r="CA146">
            <v>65.686986950895971</v>
          </cell>
          <cell r="CB146">
            <v>5632.0396620818501</v>
          </cell>
          <cell r="CC146">
            <v>127.65538371242928</v>
          </cell>
          <cell r="CD146">
            <v>1684.5832917834107</v>
          </cell>
          <cell r="CE146">
            <v>0</v>
          </cell>
          <cell r="CF146">
            <v>193.34237066332526</v>
          </cell>
          <cell r="CH146">
            <v>27</v>
          </cell>
          <cell r="CI146">
            <v>0</v>
          </cell>
          <cell r="CJ146">
            <v>27</v>
          </cell>
          <cell r="CK146">
            <v>0</v>
          </cell>
          <cell r="CL146">
            <v>7</v>
          </cell>
          <cell r="CM146">
            <v>0</v>
          </cell>
          <cell r="CV146">
            <v>0</v>
          </cell>
        </row>
        <row r="147">
          <cell r="B147">
            <v>2029</v>
          </cell>
          <cell r="C147">
            <v>139.19679843645903</v>
          </cell>
          <cell r="D147">
            <v>3.8032015635409664</v>
          </cell>
          <cell r="E147">
            <v>0</v>
          </cell>
          <cell r="F147">
            <v>0</v>
          </cell>
          <cell r="G147">
            <v>143</v>
          </cell>
          <cell r="H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12026.603384910062</v>
          </cell>
          <cell r="W147">
            <v>1803.9905077365092</v>
          </cell>
          <cell r="X147">
            <v>216</v>
          </cell>
          <cell r="Y147">
            <v>62229.009659163305</v>
          </cell>
          <cell r="Z147">
            <v>2019.9905077365092</v>
          </cell>
          <cell r="AB147">
            <v>113.36814530258825</v>
          </cell>
          <cell r="AC147">
            <v>9795.007754143624</v>
          </cell>
          <cell r="AD147">
            <v>3918.0031016574499</v>
          </cell>
          <cell r="AF147">
            <v>2448.751938535906</v>
          </cell>
          <cell r="AG147">
            <v>2664.751938535906</v>
          </cell>
          <cell r="AI147">
            <v>2019.9905077365092</v>
          </cell>
          <cell r="AJ147">
            <v>80.009492263490756</v>
          </cell>
          <cell r="AK147">
            <v>0</v>
          </cell>
          <cell r="AL147">
            <v>0</v>
          </cell>
          <cell r="AM147">
            <v>605.42584804101534</v>
          </cell>
          <cell r="AN147">
            <v>0</v>
          </cell>
          <cell r="AO147">
            <v>0</v>
          </cell>
          <cell r="AP147">
            <v>2035</v>
          </cell>
          <cell r="AQ147">
            <v>0</v>
          </cell>
          <cell r="AR147">
            <v>-139.19679843645903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9.8032015635409664</v>
          </cell>
          <cell r="AZ147">
            <v>-29</v>
          </cell>
          <cell r="BA147">
            <v>0</v>
          </cell>
          <cell r="BB147">
            <v>-34</v>
          </cell>
          <cell r="BC147">
            <v>0</v>
          </cell>
          <cell r="BD147">
            <v>-8</v>
          </cell>
          <cell r="BE147">
            <v>0</v>
          </cell>
          <cell r="BF147">
            <v>0</v>
          </cell>
          <cell r="BG147">
            <v>11314.365392575146</v>
          </cell>
          <cell r="BH147">
            <v>10419.087090887429</v>
          </cell>
          <cell r="BI147">
            <v>236.15823756979808</v>
          </cell>
          <cell r="BJ147">
            <v>3542.3735635469711</v>
          </cell>
          <cell r="BK147">
            <v>212377077.64745229</v>
          </cell>
          <cell r="BL147">
            <v>10627120.690640913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R147">
            <v>1921.4682393850017</v>
          </cell>
          <cell r="BS147">
            <v>0</v>
          </cell>
          <cell r="BT147">
            <v>0</v>
          </cell>
          <cell r="BU147">
            <v>197.81679471967482</v>
          </cell>
          <cell r="BV147">
            <v>0</v>
          </cell>
          <cell r="BW147">
            <v>15825343.577573985</v>
          </cell>
          <cell r="BZ147">
            <v>3006.1777832387702</v>
          </cell>
          <cell r="CA147">
            <v>67.200880606996634</v>
          </cell>
          <cell r="CB147">
            <v>5762.6555761945283</v>
          </cell>
          <cell r="CC147">
            <v>130.61591411267818</v>
          </cell>
          <cell r="CD147">
            <v>1723.651444665328</v>
          </cell>
          <cell r="CE147">
            <v>0</v>
          </cell>
          <cell r="CF147">
            <v>197.81679471967482</v>
          </cell>
          <cell r="CH147">
            <v>28</v>
          </cell>
          <cell r="CI147">
            <v>0</v>
          </cell>
          <cell r="CJ147">
            <v>28</v>
          </cell>
          <cell r="CK147">
            <v>0</v>
          </cell>
          <cell r="CL147">
            <v>8</v>
          </cell>
          <cell r="CM147">
            <v>0</v>
          </cell>
          <cell r="CV147">
            <v>0</v>
          </cell>
        </row>
        <row r="148">
          <cell r="B148">
            <v>2030</v>
          </cell>
          <cell r="C148">
            <v>142.42499251182105</v>
          </cell>
          <cell r="D148">
            <v>0.57500748817895442</v>
          </cell>
          <cell r="E148">
            <v>0</v>
          </cell>
          <cell r="F148">
            <v>0</v>
          </cell>
          <cell r="G148">
            <v>143</v>
          </cell>
          <cell r="H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12305.51935302134</v>
          </cell>
          <cell r="W148">
            <v>1845.8279029532009</v>
          </cell>
          <cell r="X148">
            <v>216</v>
          </cell>
          <cell r="Y148">
            <v>63672.198888756509</v>
          </cell>
          <cell r="Z148">
            <v>2061.8279029532009</v>
          </cell>
          <cell r="AB148">
            <v>115.99733203038254</v>
          </cell>
          <cell r="AC148">
            <v>10022.169487425052</v>
          </cell>
          <cell r="AD148">
            <v>4008.8677949700209</v>
          </cell>
          <cell r="AF148">
            <v>2505.5423718562629</v>
          </cell>
          <cell r="AG148">
            <v>2721.5423718562629</v>
          </cell>
          <cell r="AI148">
            <v>2061.8279029532009</v>
          </cell>
          <cell r="AJ148">
            <v>38.172097046799081</v>
          </cell>
          <cell r="AK148">
            <v>0</v>
          </cell>
          <cell r="AL148">
            <v>0</v>
          </cell>
          <cell r="AM148">
            <v>563.58845282432367</v>
          </cell>
          <cell r="AN148">
            <v>0</v>
          </cell>
          <cell r="AO148">
            <v>0</v>
          </cell>
          <cell r="AP148">
            <v>2035</v>
          </cell>
          <cell r="AQ148">
            <v>0</v>
          </cell>
          <cell r="AR148">
            <v>-142.42499251182105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6.5750074881789544</v>
          </cell>
          <cell r="AZ148">
            <v>-30</v>
          </cell>
          <cell r="BA148">
            <v>0</v>
          </cell>
          <cell r="BB148">
            <v>-35</v>
          </cell>
          <cell r="BC148">
            <v>0</v>
          </cell>
          <cell r="BD148">
            <v>-9</v>
          </cell>
          <cell r="BE148">
            <v>0</v>
          </cell>
          <cell r="BF148">
            <v>0</v>
          </cell>
          <cell r="BG148">
            <v>11576.763434319366</v>
          </cell>
          <cell r="BH148">
            <v>10660.72221177591</v>
          </cell>
          <cell r="BI148">
            <v>241.63512088848074</v>
          </cell>
          <cell r="BJ148">
            <v>3624.5268133272111</v>
          </cell>
          <cell r="BK148">
            <v>217302438.22689909</v>
          </cell>
          <cell r="BL148">
            <v>10873580.439981634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R148">
            <v>1966.0205426859193</v>
          </cell>
          <cell r="BS148">
            <v>0</v>
          </cell>
          <cell r="BT148">
            <v>0</v>
          </cell>
          <cell r="BU148">
            <v>202.39489283657304</v>
          </cell>
          <cell r="BV148">
            <v>0</v>
          </cell>
          <cell r="BW148">
            <v>16191591.426925844</v>
          </cell>
          <cell r="BZ148">
            <v>3074.9275721765289</v>
          </cell>
          <cell r="CA148">
            <v>68.749788937758694</v>
          </cell>
          <cell r="CB148">
            <v>5896.3006800933426</v>
          </cell>
          <cell r="CC148">
            <v>133.64510389881434</v>
          </cell>
          <cell r="CD148">
            <v>1763.6256498493483</v>
          </cell>
          <cell r="CE148">
            <v>0</v>
          </cell>
          <cell r="CF148">
            <v>202.39489283657304</v>
          </cell>
          <cell r="CH148">
            <v>29</v>
          </cell>
          <cell r="CI148">
            <v>0</v>
          </cell>
          <cell r="CJ148">
            <v>29</v>
          </cell>
          <cell r="CK148">
            <v>0</v>
          </cell>
          <cell r="CL148">
            <v>9</v>
          </cell>
          <cell r="CM148">
            <v>0</v>
          </cell>
          <cell r="CV148">
            <v>0</v>
          </cell>
        </row>
        <row r="149">
          <cell r="B149">
            <v>2031</v>
          </cell>
          <cell r="C149">
            <v>145.72805351735144</v>
          </cell>
          <cell r="D149">
            <v>-2.7280535173514409</v>
          </cell>
          <cell r="E149">
            <v>0</v>
          </cell>
          <cell r="F149">
            <v>20</v>
          </cell>
          <cell r="G149">
            <v>163</v>
          </cell>
          <cell r="H149">
            <v>0</v>
          </cell>
          <cell r="I149">
            <v>0</v>
          </cell>
          <cell r="K149">
            <v>0</v>
          </cell>
          <cell r="L149">
            <v>22.236000000000001</v>
          </cell>
          <cell r="M149">
            <v>0</v>
          </cell>
          <cell r="N149">
            <v>37448446.473629147</v>
          </cell>
          <cell r="O149">
            <v>0</v>
          </cell>
          <cell r="P149">
            <v>0</v>
          </cell>
          <cell r="Q149">
            <v>8.0696245624964302E-2</v>
          </cell>
          <cell r="R149">
            <v>3.1770111902548446</v>
          </cell>
          <cell r="S149">
            <v>4</v>
          </cell>
          <cell r="T149">
            <v>89929989.244894713</v>
          </cell>
          <cell r="U149">
            <v>89929989.244894713</v>
          </cell>
          <cell r="V149">
            <v>12590.903823899163</v>
          </cell>
          <cell r="W149">
            <v>1888.6355735848745</v>
          </cell>
          <cell r="X149">
            <v>216</v>
          </cell>
          <cell r="Y149">
            <v>65148.85796085278</v>
          </cell>
          <cell r="Z149">
            <v>2104.6355735848747</v>
          </cell>
          <cell r="AB149">
            <v>118.68749375985087</v>
          </cell>
          <cell r="AC149">
            <v>10254.599460851114</v>
          </cell>
          <cell r="AD149">
            <v>4101.8397843404455</v>
          </cell>
          <cell r="AF149">
            <v>2563.6498652127784</v>
          </cell>
          <cell r="AG149">
            <v>2779.6498652127784</v>
          </cell>
          <cell r="AI149">
            <v>2104.6355735848747</v>
          </cell>
          <cell r="AJ149">
            <v>-4.6355735848746917</v>
          </cell>
          <cell r="AK149">
            <v>200</v>
          </cell>
          <cell r="AL149">
            <v>237895411.12702984</v>
          </cell>
          <cell r="AM149">
            <v>520.78078219264989</v>
          </cell>
          <cell r="AN149">
            <v>0</v>
          </cell>
          <cell r="AO149">
            <v>0</v>
          </cell>
          <cell r="AP149">
            <v>2035</v>
          </cell>
          <cell r="AQ149">
            <v>0</v>
          </cell>
          <cell r="AR149">
            <v>-145.72805351735144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3.2719464826485591</v>
          </cell>
          <cell r="AZ149">
            <v>-31</v>
          </cell>
          <cell r="BA149">
            <v>0</v>
          </cell>
          <cell r="BB149">
            <v>-36</v>
          </cell>
          <cell r="BC149">
            <v>0</v>
          </cell>
          <cell r="BD149">
            <v>-10</v>
          </cell>
          <cell r="BE149">
            <v>0</v>
          </cell>
          <cell r="BF149">
            <v>0</v>
          </cell>
          <cell r="BG149">
            <v>11845.246901973233</v>
          </cell>
          <cell r="BH149">
            <v>10907.961233576005</v>
          </cell>
          <cell r="BI149">
            <v>247.23902180009463</v>
          </cell>
          <cell r="BJ149">
            <v>3708.5853270014195</v>
          </cell>
          <cell r="BK149">
            <v>222342025.714008</v>
          </cell>
          <cell r="BL149">
            <v>11125755.981004259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R149">
            <v>2011.6059885528739</v>
          </cell>
          <cell r="BS149">
            <v>0</v>
          </cell>
          <cell r="BT149">
            <v>0</v>
          </cell>
          <cell r="BU149">
            <v>207.0790684304252</v>
          </cell>
          <cell r="BV149">
            <v>0</v>
          </cell>
          <cell r="BW149">
            <v>16566325.474434016</v>
          </cell>
          <cell r="BZ149">
            <v>3145.2620952162847</v>
          </cell>
          <cell r="CA149">
            <v>70.334523039755823</v>
          </cell>
          <cell r="CB149">
            <v>6033.045225484012</v>
          </cell>
          <cell r="CC149">
            <v>136.74454539066937</v>
          </cell>
          <cell r="CD149">
            <v>1804.5269201224503</v>
          </cell>
          <cell r="CE149">
            <v>0</v>
          </cell>
          <cell r="CF149">
            <v>207.0790684304252</v>
          </cell>
          <cell r="CH149">
            <v>30</v>
          </cell>
          <cell r="CI149">
            <v>0</v>
          </cell>
          <cell r="CJ149">
            <v>30</v>
          </cell>
          <cell r="CK149">
            <v>0</v>
          </cell>
          <cell r="CL149">
            <v>10</v>
          </cell>
          <cell r="CM149">
            <v>0</v>
          </cell>
          <cell r="CV149">
            <v>0</v>
          </cell>
        </row>
        <row r="150">
          <cell r="B150">
            <v>2032</v>
          </cell>
          <cell r="C150">
            <v>149.10771773565949</v>
          </cell>
          <cell r="D150">
            <v>13.892282264340508</v>
          </cell>
          <cell r="E150">
            <v>0</v>
          </cell>
          <cell r="F150">
            <v>0</v>
          </cell>
          <cell r="G150">
            <v>163</v>
          </cell>
          <cell r="H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12882.906812360981</v>
          </cell>
          <cell r="W150">
            <v>1932.4360218541472</v>
          </cell>
          <cell r="X150">
            <v>216</v>
          </cell>
          <cell r="Y150">
            <v>66659.763094075577</v>
          </cell>
          <cell r="Z150">
            <v>2148.4360218541469</v>
          </cell>
          <cell r="AB150">
            <v>121.44004459779286</v>
          </cell>
          <cell r="AC150">
            <v>10492.419853249305</v>
          </cell>
          <cell r="AD150">
            <v>4196.967941299722</v>
          </cell>
          <cell r="AF150">
            <v>2623.1049633123262</v>
          </cell>
          <cell r="AG150">
            <v>2839.1049633123262</v>
          </cell>
          <cell r="AI150">
            <v>2148.4360218541469</v>
          </cell>
          <cell r="AJ150">
            <v>151.56397814585307</v>
          </cell>
          <cell r="AK150">
            <v>0</v>
          </cell>
          <cell r="AL150">
            <v>0</v>
          </cell>
          <cell r="AM150">
            <v>476.98033392337766</v>
          </cell>
          <cell r="AN150">
            <v>0</v>
          </cell>
          <cell r="AO150">
            <v>0</v>
          </cell>
          <cell r="AP150">
            <v>2035</v>
          </cell>
          <cell r="AQ150">
            <v>0</v>
          </cell>
          <cell r="AR150">
            <v>-149.10771773565949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-0.10771773565949161</v>
          </cell>
          <cell r="AZ150">
            <v>-32</v>
          </cell>
          <cell r="BA150">
            <v>0</v>
          </cell>
          <cell r="BB150">
            <v>-37</v>
          </cell>
          <cell r="BC150">
            <v>0</v>
          </cell>
          <cell r="BD150">
            <v>-11</v>
          </cell>
          <cell r="BE150">
            <v>0</v>
          </cell>
          <cell r="BF150">
            <v>0</v>
          </cell>
          <cell r="BG150">
            <v>12119.95692619556</v>
          </cell>
          <cell r="BH150">
            <v>11160.934119619662</v>
          </cell>
          <cell r="BI150">
            <v>252.97288604365713</v>
          </cell>
          <cell r="BJ150">
            <v>3794.5932906548569</v>
          </cell>
          <cell r="BK150">
            <v>227498489.21156061</v>
          </cell>
          <cell r="BL150">
            <v>11383779.87196457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R150">
            <v>2058.2485362385742</v>
          </cell>
          <cell r="BS150">
            <v>0</v>
          </cell>
          <cell r="BT150">
            <v>0</v>
          </cell>
          <cell r="BU150">
            <v>211.87178064717409</v>
          </cell>
          <cell r="BV150">
            <v>0</v>
          </cell>
          <cell r="BW150">
            <v>16949742.451773927</v>
          </cell>
          <cell r="BZ150">
            <v>3217.2180080269668</v>
          </cell>
          <cell r="CA150">
            <v>71.955912810682094</v>
          </cell>
          <cell r="CB150">
            <v>6172.961093320504</v>
          </cell>
          <cell r="CC150">
            <v>139.915867836492</v>
          </cell>
          <cell r="CD150">
            <v>1846.376755591401</v>
          </cell>
          <cell r="CE150">
            <v>0</v>
          </cell>
          <cell r="CF150">
            <v>211.87178064717409</v>
          </cell>
          <cell r="CH150">
            <v>31</v>
          </cell>
          <cell r="CI150">
            <v>0</v>
          </cell>
          <cell r="CJ150">
            <v>31</v>
          </cell>
          <cell r="CK150">
            <v>0</v>
          </cell>
          <cell r="CL150">
            <v>11</v>
          </cell>
          <cell r="CM150">
            <v>0</v>
          </cell>
          <cell r="CV150">
            <v>0</v>
          </cell>
        </row>
        <row r="151">
          <cell r="B151">
            <v>2033</v>
          </cell>
          <cell r="C151">
            <v>152.5657617164967</v>
          </cell>
          <cell r="D151">
            <v>10.434238283503305</v>
          </cell>
          <cell r="E151">
            <v>0</v>
          </cell>
          <cell r="F151">
            <v>0</v>
          </cell>
          <cell r="G151">
            <v>163</v>
          </cell>
          <cell r="H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13181.681812305314</v>
          </cell>
          <cell r="W151">
            <v>1977.2522718457972</v>
          </cell>
          <cell r="X151">
            <v>216</v>
          </cell>
          <cell r="Y151">
            <v>68205.708508786818</v>
          </cell>
          <cell r="Z151">
            <v>2193.2522718457972</v>
          </cell>
          <cell r="AB151">
            <v>124.25643144638292</v>
          </cell>
          <cell r="AC151">
            <v>10735.755676967485</v>
          </cell>
          <cell r="AD151">
            <v>4294.3022707869941</v>
          </cell>
          <cell r="AF151">
            <v>2683.9389192418712</v>
          </cell>
          <cell r="AG151">
            <v>2899.9389192418712</v>
          </cell>
          <cell r="AI151">
            <v>2193.2522718457972</v>
          </cell>
          <cell r="AJ151">
            <v>106.74772815420283</v>
          </cell>
          <cell r="AK151">
            <v>0</v>
          </cell>
          <cell r="AL151">
            <v>0</v>
          </cell>
          <cell r="AM151">
            <v>432.16408393172742</v>
          </cell>
          <cell r="AN151">
            <v>0</v>
          </cell>
          <cell r="AO151">
            <v>0</v>
          </cell>
          <cell r="AP151">
            <v>2035</v>
          </cell>
          <cell r="AQ151">
            <v>0</v>
          </cell>
          <cell r="AR151">
            <v>-152.5657617164967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-3.565761716496695</v>
          </cell>
          <cell r="AZ151">
            <v>-33</v>
          </cell>
          <cell r="BA151">
            <v>0</v>
          </cell>
          <cell r="BB151">
            <v>-38</v>
          </cell>
          <cell r="BC151">
            <v>0</v>
          </cell>
          <cell r="BD151">
            <v>-12</v>
          </cell>
          <cell r="BE151">
            <v>0</v>
          </cell>
          <cell r="BF151">
            <v>0</v>
          </cell>
          <cell r="BG151">
            <v>12401.037910688512</v>
          </cell>
          <cell r="BH151">
            <v>11419.773847294207</v>
          </cell>
          <cell r="BI151">
            <v>258.83972767454543</v>
          </cell>
          <cell r="BJ151">
            <v>3882.5959151181814</v>
          </cell>
          <cell r="BK151">
            <v>232774539.25923344</v>
          </cell>
          <cell r="BL151">
            <v>11647787.745354544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R151">
            <v>2105.9727006391367</v>
          </cell>
          <cell r="BS151">
            <v>0</v>
          </cell>
          <cell r="BT151">
            <v>0</v>
          </cell>
          <cell r="BU151">
            <v>216.77554565466471</v>
          </cell>
          <cell r="BV151">
            <v>0</v>
          </cell>
          <cell r="BW151">
            <v>17342043.652373176</v>
          </cell>
          <cell r="BZ151">
            <v>3290.8328154122532</v>
          </cell>
          <cell r="CA151">
            <v>73.61480738528644</v>
          </cell>
          <cell r="CB151">
            <v>6316.1218315898823</v>
          </cell>
          <cell r="CC151">
            <v>143.16073826937827</v>
          </cell>
          <cell r="CD151">
            <v>1889.1971549844739</v>
          </cell>
          <cell r="CE151">
            <v>0</v>
          </cell>
          <cell r="CF151">
            <v>216.77554565466471</v>
          </cell>
          <cell r="CH151">
            <v>32</v>
          </cell>
          <cell r="CI151">
            <v>0</v>
          </cell>
          <cell r="CJ151">
            <v>32</v>
          </cell>
          <cell r="CK151">
            <v>0</v>
          </cell>
          <cell r="CL151">
            <v>12</v>
          </cell>
          <cell r="CM151">
            <v>0</v>
          </cell>
          <cell r="CV151">
            <v>0</v>
          </cell>
        </row>
        <row r="152">
          <cell r="B152">
            <v>2034</v>
          </cell>
          <cell r="C152">
            <v>156.10400321061482</v>
          </cell>
          <cell r="D152">
            <v>6.8959967893851797</v>
          </cell>
          <cell r="E152">
            <v>0</v>
          </cell>
          <cell r="F152">
            <v>0</v>
          </cell>
          <cell r="G152">
            <v>163</v>
          </cell>
          <cell r="H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13487.385877397121</v>
          </cell>
          <cell r="W152">
            <v>2023.107881609568</v>
          </cell>
          <cell r="X152">
            <v>216</v>
          </cell>
          <cell r="Y152">
            <v>69787.506844575706</v>
          </cell>
          <cell r="Z152">
            <v>2239.1078816095678</v>
          </cell>
          <cell r="AB152">
            <v>127.13813476374726</v>
          </cell>
          <cell r="AC152">
            <v>10984.734843587763</v>
          </cell>
          <cell r="AD152">
            <v>4393.8939374351057</v>
          </cell>
          <cell r="AF152">
            <v>2746.1837108969407</v>
          </cell>
          <cell r="AG152">
            <v>2962.1837108969407</v>
          </cell>
          <cell r="AI152">
            <v>2239.1078816095678</v>
          </cell>
          <cell r="AJ152">
            <v>60.892118390432188</v>
          </cell>
          <cell r="AK152">
            <v>0</v>
          </cell>
          <cell r="AL152">
            <v>0</v>
          </cell>
          <cell r="AM152">
            <v>386.30847416795677</v>
          </cell>
          <cell r="AN152">
            <v>0</v>
          </cell>
          <cell r="AO152">
            <v>0</v>
          </cell>
          <cell r="AP152">
            <v>2035</v>
          </cell>
          <cell r="AQ152">
            <v>0</v>
          </cell>
          <cell r="AR152">
            <v>-156.10400321061482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-7.1040032106148203</v>
          </cell>
          <cell r="AZ152">
            <v>-34</v>
          </cell>
          <cell r="BA152">
            <v>0</v>
          </cell>
          <cell r="BB152">
            <v>-39</v>
          </cell>
          <cell r="BC152">
            <v>0</v>
          </cell>
          <cell r="BD152">
            <v>-13</v>
          </cell>
          <cell r="BE152">
            <v>0</v>
          </cell>
          <cell r="BF152">
            <v>0</v>
          </cell>
          <cell r="BG152">
            <v>12688.637608104675</v>
          </cell>
          <cell r="BH152">
            <v>11684.616477943049</v>
          </cell>
          <cell r="BI152">
            <v>264.8426306488418</v>
          </cell>
          <cell r="BJ152">
            <v>3972.6394597326271</v>
          </cell>
          <cell r="BK152">
            <v>238172949.25839967</v>
          </cell>
          <cell r="BL152">
            <v>11917918.379197881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R152">
            <v>2154.8035651802384</v>
          </cell>
          <cell r="BS152">
            <v>0</v>
          </cell>
          <cell r="BT152">
            <v>0</v>
          </cell>
          <cell r="BU152">
            <v>221.79293796496995</v>
          </cell>
          <cell r="BV152">
            <v>0</v>
          </cell>
          <cell r="BW152">
            <v>17743435.037197597</v>
          </cell>
          <cell r="BZ152">
            <v>3366.1448909936662</v>
          </cell>
          <cell r="CA152">
            <v>75.312075581412955</v>
          </cell>
          <cell r="CB152">
            <v>6462.6026939734393</v>
          </cell>
          <cell r="CC152">
            <v>146.480862383557</v>
          </cell>
          <cell r="CD152">
            <v>1933.01062721527</v>
          </cell>
          <cell r="CE152">
            <v>0</v>
          </cell>
          <cell r="CF152">
            <v>221.79293796496995</v>
          </cell>
          <cell r="CH152">
            <v>33</v>
          </cell>
          <cell r="CI152">
            <v>0</v>
          </cell>
          <cell r="CJ152">
            <v>33</v>
          </cell>
          <cell r="CK152">
            <v>0</v>
          </cell>
          <cell r="CL152">
            <v>13</v>
          </cell>
          <cell r="CM152">
            <v>0</v>
          </cell>
          <cell r="CV152">
            <v>0</v>
          </cell>
        </row>
        <row r="153">
          <cell r="B153">
            <v>2035</v>
          </cell>
          <cell r="C153">
            <v>159.724302125283</v>
          </cell>
          <cell r="D153">
            <v>3.2756978747169967</v>
          </cell>
          <cell r="E153">
            <v>0</v>
          </cell>
          <cell r="F153">
            <v>0</v>
          </cell>
          <cell r="G153">
            <v>163</v>
          </cell>
          <cell r="H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13800.179703624453</v>
          </cell>
          <cell r="W153">
            <v>2070.026955543668</v>
          </cell>
          <cell r="X153">
            <v>216</v>
          </cell>
          <cell r="Y153">
            <v>71405.989587429751</v>
          </cell>
          <cell r="Z153">
            <v>2286.026955543668</v>
          </cell>
          <cell r="AB153">
            <v>130.08666934217902</v>
          </cell>
          <cell r="AC153">
            <v>11239.488231164267</v>
          </cell>
          <cell r="AD153">
            <v>4495.7952924657066</v>
          </cell>
          <cell r="AF153">
            <v>2809.8720577910667</v>
          </cell>
          <cell r="AG153">
            <v>3025.8720577910667</v>
          </cell>
          <cell r="AI153">
            <v>2286.026955543668</v>
          </cell>
          <cell r="AJ153">
            <v>13.973044456331991</v>
          </cell>
          <cell r="AK153">
            <v>0</v>
          </cell>
          <cell r="AL153">
            <v>0</v>
          </cell>
          <cell r="AM153">
            <v>339.38940023385658</v>
          </cell>
          <cell r="AN153">
            <v>0</v>
          </cell>
          <cell r="AO153">
            <v>0</v>
          </cell>
          <cell r="AP153">
            <v>2035</v>
          </cell>
          <cell r="AQ153">
            <v>0</v>
          </cell>
          <cell r="AR153">
            <v>-159.724302125283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-10.724302125283003</v>
          </cell>
          <cell r="AZ153">
            <v>-35</v>
          </cell>
          <cell r="BA153">
            <v>0</v>
          </cell>
          <cell r="BB153">
            <v>-40</v>
          </cell>
          <cell r="BC153">
            <v>0</v>
          </cell>
          <cell r="BD153">
            <v>-14</v>
          </cell>
          <cell r="BE153">
            <v>0</v>
          </cell>
          <cell r="BF153">
            <v>0</v>
          </cell>
          <cell r="BG153">
            <v>12982.907197714499</v>
          </cell>
          <cell r="BH153">
            <v>11955.601228387517</v>
          </cell>
          <cell r="BI153">
            <v>270.98475044446786</v>
          </cell>
          <cell r="BJ153">
            <v>4064.771256667018</v>
          </cell>
          <cell r="BK153">
            <v>243696556.93001473</v>
          </cell>
          <cell r="BL153">
            <v>12194313.770001054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R153">
            <v>2204.7667950021278</v>
          </cell>
          <cell r="BS153">
            <v>0</v>
          </cell>
          <cell r="BT153">
            <v>0</v>
          </cell>
          <cell r="BU153">
            <v>226.92659178740587</v>
          </cell>
          <cell r="BV153">
            <v>0</v>
          </cell>
          <cell r="BW153">
            <v>18154127.34299247</v>
          </cell>
          <cell r="BZ153">
            <v>3443.1934973500579</v>
          </cell>
          <cell r="CA153">
            <v>77.048606356391701</v>
          </cell>
          <cell r="CB153">
            <v>6612.4806794044534</v>
          </cell>
          <cell r="CC153">
            <v>149.87798543101417</v>
          </cell>
          <cell r="CD153">
            <v>1977.8402032147251</v>
          </cell>
          <cell r="CE153">
            <v>0</v>
          </cell>
          <cell r="CF153">
            <v>226.92659178740587</v>
          </cell>
          <cell r="CH153">
            <v>34</v>
          </cell>
          <cell r="CI153">
            <v>0</v>
          </cell>
          <cell r="CJ153">
            <v>34</v>
          </cell>
          <cell r="CK153">
            <v>0</v>
          </cell>
          <cell r="CL153">
            <v>14</v>
          </cell>
          <cell r="CM153">
            <v>0</v>
          </cell>
          <cell r="CV153">
            <v>0</v>
          </cell>
        </row>
        <row r="154">
          <cell r="B154" t="str">
            <v xml:space="preserve">     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B154">
            <v>0</v>
          </cell>
          <cell r="AC154">
            <v>0</v>
          </cell>
          <cell r="AD154">
            <v>0</v>
          </cell>
          <cell r="AF154">
            <v>0</v>
          </cell>
          <cell r="AG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R154">
            <v>0</v>
          </cell>
          <cell r="BS154">
            <v>0</v>
          </cell>
          <cell r="BT154">
            <v>0</v>
          </cell>
          <cell r="BU154" t="e">
            <v>#N/A</v>
          </cell>
          <cell r="BV154">
            <v>0</v>
          </cell>
          <cell r="BW154" t="e">
            <v>#N/A</v>
          </cell>
          <cell r="BZ154" t="e">
            <v>#N/A</v>
          </cell>
          <cell r="CA154" t="e">
            <v>#N/A</v>
          </cell>
          <cell r="CB154" t="e">
            <v>#N/A</v>
          </cell>
          <cell r="CC154" t="e">
            <v>#N/A</v>
          </cell>
          <cell r="CD154" t="e">
            <v>#N/A</v>
          </cell>
          <cell r="CE154" t="e">
            <v>#N/A</v>
          </cell>
          <cell r="CF154" t="e">
            <v>#N/A</v>
          </cell>
          <cell r="CH154">
            <v>35</v>
          </cell>
          <cell r="CI154">
            <v>0</v>
          </cell>
          <cell r="CJ154">
            <v>35</v>
          </cell>
          <cell r="CK154">
            <v>0</v>
          </cell>
          <cell r="CL154">
            <v>0</v>
          </cell>
          <cell r="CM154">
            <v>0</v>
          </cell>
          <cell r="CV154">
            <v>0</v>
          </cell>
        </row>
        <row r="161">
          <cell r="B161" t="str">
            <v>Año</v>
          </cell>
          <cell r="C161" t="str">
            <v>Pozos a rehabilitar</v>
          </cell>
          <cell r="D161" t="str">
            <v>Pozos a construir</v>
          </cell>
          <cell r="E161" t="str">
            <v xml:space="preserve">Total Pozos </v>
          </cell>
          <cell r="F161" t="str">
            <v>Unidades de bombeo a instalar - Rehabilitación</v>
          </cell>
          <cell r="G161" t="str">
            <v>Unidades de bombeo a instalar - Ampliación</v>
          </cell>
          <cell r="H161" t="str">
            <v xml:space="preserve">Total unidades de bombeo a instalar </v>
          </cell>
          <cell r="I161" t="str">
            <v>Red para conducción (km)</v>
          </cell>
          <cell r="K161" t="str">
            <v>Plantas de tratamiento</v>
          </cell>
          <cell r="L161" t="str">
            <v xml:space="preserve">Tanques de almacenamiento </v>
          </cell>
          <cell r="M161" t="str">
            <v>Redes acueducto ampliación (km)</v>
          </cell>
          <cell r="N161" t="str">
            <v>Redes alcantarillado ampliación (km)</v>
          </cell>
          <cell r="O161" t="str">
            <v>Tubería de impulsión estación menor (km)</v>
          </cell>
          <cell r="P161" t="str">
            <v>Tubería de impulsión estación mayor (km)</v>
          </cell>
          <cell r="Q161" t="str">
            <v>Unidades de bombeo Estación menor ampliación</v>
          </cell>
          <cell r="R161" t="str">
            <v>Unidades de bombeo Estación mayor ampliación</v>
          </cell>
        </row>
        <row r="162">
          <cell r="B162">
            <v>2002</v>
          </cell>
          <cell r="C162">
            <v>1</v>
          </cell>
          <cell r="D162">
            <v>0</v>
          </cell>
          <cell r="E162">
            <v>1</v>
          </cell>
          <cell r="F162">
            <v>1</v>
          </cell>
          <cell r="G162">
            <v>0</v>
          </cell>
          <cell r="H162">
            <v>1</v>
          </cell>
          <cell r="I162">
            <v>0</v>
          </cell>
          <cell r="K162">
            <v>1</v>
          </cell>
          <cell r="L162">
            <v>1</v>
          </cell>
          <cell r="M162">
            <v>3.248186579266255</v>
          </cell>
          <cell r="N162">
            <v>10.239731163426649</v>
          </cell>
          <cell r="O162">
            <v>0.5</v>
          </cell>
          <cell r="P162">
            <v>2</v>
          </cell>
          <cell r="Q162">
            <v>1</v>
          </cell>
          <cell r="R162">
            <v>1</v>
          </cell>
        </row>
        <row r="163">
          <cell r="B163">
            <v>2003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4.232706944738176</v>
          </cell>
          <cell r="N163">
            <v>10.699091703266408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</row>
        <row r="164">
          <cell r="B164">
            <v>2004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4.397435608320297</v>
          </cell>
          <cell r="N164">
            <v>11.174251404675095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</row>
        <row r="165">
          <cell r="B165">
            <v>2005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4.5675283494154426</v>
          </cell>
          <cell r="N165">
            <v>5.5164818932632986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</row>
        <row r="166">
          <cell r="B166">
            <v>2006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4.7431453716877741</v>
          </cell>
          <cell r="N166">
            <v>1.544941758030318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</row>
        <row r="167">
          <cell r="B167">
            <v>2007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4.9244514244879563</v>
          </cell>
          <cell r="N167">
            <v>1.5807714027209658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B168">
            <v>2008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5.1116159275311928</v>
          </cell>
          <cell r="N168">
            <v>1.6174319935828543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B169">
            <v>2009</v>
          </cell>
          <cell r="C169">
            <v>0</v>
          </cell>
          <cell r="D169">
            <v>1</v>
          </cell>
          <cell r="E169">
            <v>1</v>
          </cell>
          <cell r="F169">
            <v>0</v>
          </cell>
          <cell r="G169">
            <v>1</v>
          </cell>
          <cell r="H169">
            <v>1</v>
          </cell>
          <cell r="I169">
            <v>1.5</v>
          </cell>
          <cell r="K169">
            <v>0</v>
          </cell>
          <cell r="L169">
            <v>0</v>
          </cell>
          <cell r="M169">
            <v>5.3048130989131144</v>
          </cell>
          <cell r="N169">
            <v>1.6549428015729473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</row>
        <row r="170">
          <cell r="B170">
            <v>2010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K170">
            <v>0</v>
          </cell>
          <cell r="L170">
            <v>0</v>
          </cell>
          <cell r="M170">
            <v>5.5042220865514313</v>
          </cell>
          <cell r="N170">
            <v>1.6933235445721448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B171">
            <v>2011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K171">
            <v>0</v>
          </cell>
          <cell r="L171">
            <v>0</v>
          </cell>
          <cell r="M171">
            <v>5.7100271031437435</v>
          </cell>
          <cell r="N171">
            <v>1.7325943977502356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B172">
            <v>2012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</v>
          </cell>
          <cell r="M172">
            <v>2.5965490512986027</v>
          </cell>
          <cell r="N172">
            <v>1.7727760041711327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</row>
        <row r="173">
          <cell r="B173">
            <v>2013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L173">
            <v>0</v>
          </cell>
          <cell r="M173">
            <v>2.4546129288523342</v>
          </cell>
          <cell r="N173">
            <v>1.8138894856440675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</row>
        <row r="174">
          <cell r="B174">
            <v>2014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L174">
            <v>0</v>
          </cell>
          <cell r="M174">
            <v>2.5115392878148532</v>
          </cell>
          <cell r="N174">
            <v>1.8559564538264612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</row>
        <row r="175">
          <cell r="B175">
            <v>2015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L175">
            <v>0</v>
          </cell>
          <cell r="M175">
            <v>2.5697858591443308</v>
          </cell>
          <cell r="N175">
            <v>1.8989990215842818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</row>
        <row r="176">
          <cell r="B176">
            <v>2016</v>
          </cell>
          <cell r="C176">
            <v>0</v>
          </cell>
          <cell r="D176">
            <v>1</v>
          </cell>
          <cell r="E176">
            <v>1</v>
          </cell>
          <cell r="F176">
            <v>0</v>
          </cell>
          <cell r="G176">
            <v>1</v>
          </cell>
          <cell r="H176">
            <v>1</v>
          </cell>
          <cell r="I176">
            <v>1.5</v>
          </cell>
          <cell r="K176">
            <v>0</v>
          </cell>
          <cell r="L176">
            <v>0</v>
          </cell>
          <cell r="M176">
            <v>2.6293832606551679</v>
          </cell>
          <cell r="N176">
            <v>1.9430398146158359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B177">
            <v>2017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K177">
            <v>0</v>
          </cell>
          <cell r="L177">
            <v>0</v>
          </cell>
          <cell r="M177">
            <v>2.69036282023731</v>
          </cell>
          <cell r="N177">
            <v>1.9881019833452456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B178">
            <v>2018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K178">
            <v>0</v>
          </cell>
          <cell r="L178">
            <v>0</v>
          </cell>
          <cell r="M178">
            <v>2.752756592324181</v>
          </cell>
          <cell r="N178">
            <v>2.0342092150915279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B179">
            <v>2019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0</v>
          </cell>
          <cell r="M179">
            <v>2.8165973747421185</v>
          </cell>
          <cell r="N179">
            <v>2.0813857465201546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B180">
            <v>2020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K180">
            <v>0</v>
          </cell>
          <cell r="L180">
            <v>0</v>
          </cell>
          <cell r="M180">
            <v>2.8819187259509729</v>
          </cell>
          <cell r="N180">
            <v>2.1296563763833136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</row>
        <row r="181">
          <cell r="B181">
            <v>2021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L181">
            <v>0</v>
          </cell>
          <cell r="M181">
            <v>2.9487549826845862</v>
          </cell>
          <cell r="N181">
            <v>2.1790464785553376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B182">
            <v>2022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L182">
            <v>0</v>
          </cell>
          <cell r="M182">
            <v>3.01714127799969</v>
          </cell>
          <cell r="N182">
            <v>2.2295820153710202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</row>
        <row r="183">
          <cell r="B183">
            <v>2023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L183">
            <v>0</v>
          </cell>
          <cell r="M183">
            <v>3.087113559744521</v>
          </cell>
          <cell r="N183">
            <v>2.2812895512727436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</row>
        <row r="184">
          <cell r="B184">
            <v>2024</v>
          </cell>
          <cell r="C184">
            <v>0</v>
          </cell>
          <cell r="D184">
            <v>1</v>
          </cell>
          <cell r="E184">
            <v>1</v>
          </cell>
          <cell r="F184">
            <v>0</v>
          </cell>
          <cell r="G184">
            <v>1</v>
          </cell>
          <cell r="H184">
            <v>1</v>
          </cell>
          <cell r="I184">
            <v>1.5</v>
          </cell>
          <cell r="K184">
            <v>0</v>
          </cell>
          <cell r="L184">
            <v>0</v>
          </cell>
          <cell r="M184">
            <v>3.1587086094545431</v>
          </cell>
          <cell r="N184">
            <v>2.3341962667742608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B185">
            <v>2025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L185">
            <v>0</v>
          </cell>
          <cell r="M185">
            <v>3.2319640616874405</v>
          </cell>
          <cell r="N185">
            <v>2.3883299727486338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B186">
            <v>2026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K186">
            <v>0</v>
          </cell>
          <cell r="L186">
            <v>0</v>
          </cell>
          <cell r="M186">
            <v>3.3069184238058007</v>
          </cell>
          <cell r="N186">
            <v>9.0784680320101003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B187">
            <v>2027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K187">
            <v>0</v>
          </cell>
          <cell r="L187">
            <v>0</v>
          </cell>
          <cell r="M187">
            <v>3.383611096218865</v>
          </cell>
          <cell r="N187">
            <v>4.3514179769248083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B188">
            <v>2028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0</v>
          </cell>
          <cell r="M188">
            <v>3.4620823930937696</v>
          </cell>
          <cell r="N188">
            <v>2.7551794383143169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B189">
            <v>2029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L189">
            <v>0</v>
          </cell>
          <cell r="M189">
            <v>3.5423735635469713</v>
          </cell>
          <cell r="N189">
            <v>2.8190764103655921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</row>
        <row r="190">
          <cell r="B190">
            <v>2030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3.6245268133272113</v>
          </cell>
          <cell r="N190">
            <v>2.8844552543344526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</row>
        <row r="191">
          <cell r="B191">
            <v>2031</v>
          </cell>
          <cell r="C191">
            <v>0</v>
          </cell>
          <cell r="D191">
            <v>1</v>
          </cell>
          <cell r="E191">
            <v>1</v>
          </cell>
          <cell r="F191">
            <v>0</v>
          </cell>
          <cell r="G191">
            <v>1</v>
          </cell>
          <cell r="H191">
            <v>1</v>
          </cell>
          <cell r="I191">
            <v>1.5</v>
          </cell>
          <cell r="K191">
            <v>0</v>
          </cell>
          <cell r="L191">
            <v>0</v>
          </cell>
          <cell r="M191">
            <v>3.7085853270014195</v>
          </cell>
          <cell r="N191">
            <v>2.9513503371759908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</row>
        <row r="192">
          <cell r="B192">
            <v>2032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3.794593290654857</v>
          </cell>
          <cell r="N192">
            <v>3.0197968228696936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</row>
        <row r="193">
          <cell r="B193">
            <v>2033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3.8825959151181815</v>
          </cell>
          <cell r="N193">
            <v>3.0898306909031636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</row>
        <row r="194">
          <cell r="B194">
            <v>2034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3.9726394597326271</v>
          </cell>
          <cell r="N194">
            <v>3.1614887551854647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</row>
        <row r="195">
          <cell r="B195">
            <v>2035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4.0647712566670178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B196" t="str">
            <v xml:space="preserve">    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</row>
        <row r="202">
          <cell r="A202" t="str">
            <v>AÑO</v>
          </cell>
          <cell r="B202" t="str">
            <v>REDES ALC. O UNIDADES DE ALC. NO CONVENCIONAL</v>
          </cell>
          <cell r="C202" t="str">
            <v>SISTEMA DE BOMBEO MENOR</v>
          </cell>
          <cell r="D202" t="str">
            <v>SISTEMA DE BOMBEO MAYOR AMPLIACIÓN</v>
          </cell>
          <cell r="E202" t="str">
            <v>TUBERÍA DE IMPULSIÓN AMPLIACIÓN ESTACIÓN MAYOR</v>
          </cell>
          <cell r="F202" t="str">
            <v>PLANTA DE TRATAMIENTO AMPLIACIÓN</v>
          </cell>
          <cell r="G202" t="str">
            <v>EMISARIO FINAL CONSTRUCCIÓN</v>
          </cell>
          <cell r="H202" t="str">
            <v>TUBERÍA DE IMPULSIÓN AMPLIACIÓN ESTACIÓN MAYOR</v>
          </cell>
          <cell r="I202" t="str">
            <v>COSTO CONEXIONES AMPLIACIÓN</v>
          </cell>
          <cell r="J202" t="str">
            <v>TOTAL INVERSIONES</v>
          </cell>
          <cell r="K202" t="str">
            <v>PLAN MAESTRO</v>
          </cell>
        </row>
        <row r="203">
          <cell r="A203">
            <v>2002</v>
          </cell>
          <cell r="B203">
            <v>1361250480.1408265</v>
          </cell>
          <cell r="C203">
            <v>36651808.473377608</v>
          </cell>
          <cell r="D203">
            <v>0</v>
          </cell>
          <cell r="E203">
            <v>85747345.445114657</v>
          </cell>
          <cell r="F203">
            <v>0</v>
          </cell>
          <cell r="G203">
            <v>0</v>
          </cell>
          <cell r="H203">
            <v>48352357.550671719</v>
          </cell>
          <cell r="I203">
            <v>85525001.60577473</v>
          </cell>
          <cell r="J203">
            <v>1617526993.2157652</v>
          </cell>
          <cell r="K203">
            <v>39994171.441260017</v>
          </cell>
        </row>
        <row r="204">
          <cell r="A204">
            <v>2003</v>
          </cell>
          <cell r="B204">
            <v>1422317000.8760612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93761759.384822056</v>
          </cell>
          <cell r="J204">
            <v>1516078760.2608833</v>
          </cell>
          <cell r="K204">
            <v>0</v>
          </cell>
        </row>
        <row r="205">
          <cell r="A205">
            <v>2004</v>
          </cell>
          <cell r="B205">
            <v>1485483832.2472177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97880138.274345711</v>
          </cell>
          <cell r="J205">
            <v>1583363970.5215633</v>
          </cell>
          <cell r="K205">
            <v>0</v>
          </cell>
        </row>
        <row r="206">
          <cell r="A206">
            <v>2005</v>
          </cell>
          <cell r="B206">
            <v>733350661.85271859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102273075.75650428</v>
          </cell>
          <cell r="J206">
            <v>835623737.60922289</v>
          </cell>
          <cell r="K206">
            <v>0</v>
          </cell>
        </row>
        <row r="207">
          <cell r="A207">
            <v>2006</v>
          </cell>
          <cell r="B207">
            <v>205381633.20340651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50518781.044823594</v>
          </cell>
          <cell r="J207">
            <v>255900414.2482301</v>
          </cell>
          <cell r="K207">
            <v>0</v>
          </cell>
        </row>
        <row r="208">
          <cell r="A208">
            <v>2007</v>
          </cell>
          <cell r="B208">
            <v>210144758.35386193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14139767.520697908</v>
          </cell>
          <cell r="J208">
            <v>224284525.87455985</v>
          </cell>
          <cell r="K208">
            <v>0</v>
          </cell>
        </row>
        <row r="209">
          <cell r="A209">
            <v>2008</v>
          </cell>
          <cell r="B209">
            <v>215018347.91559139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14414326.113332819</v>
          </cell>
          <cell r="J209">
            <v>229432674.0289242</v>
          </cell>
          <cell r="K209">
            <v>0</v>
          </cell>
        </row>
        <row r="210">
          <cell r="A210">
            <v>2009</v>
          </cell>
          <cell r="B210">
            <v>220004963.7331396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14826164.002285184</v>
          </cell>
          <cell r="J210">
            <v>234831127.73542479</v>
          </cell>
          <cell r="K210">
            <v>0</v>
          </cell>
        </row>
        <row r="211">
          <cell r="A211">
            <v>2010</v>
          </cell>
          <cell r="B211">
            <v>225107227.06427336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15238001.891237551</v>
          </cell>
          <cell r="J211">
            <v>240345228.95551091</v>
          </cell>
          <cell r="K211">
            <v>0</v>
          </cell>
        </row>
        <row r="212">
          <cell r="A212">
            <v>2011</v>
          </cell>
          <cell r="B212">
            <v>230327819.95787883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15375281.187555008</v>
          </cell>
          <cell r="J212">
            <v>245703101.14543384</v>
          </cell>
          <cell r="K212">
            <v>0</v>
          </cell>
        </row>
        <row r="213">
          <cell r="A213">
            <v>2012</v>
          </cell>
          <cell r="B213">
            <v>235669486.66380161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15924398.372824829</v>
          </cell>
          <cell r="J213">
            <v>251593885.03662643</v>
          </cell>
          <cell r="K213">
            <v>0</v>
          </cell>
        </row>
        <row r="214">
          <cell r="A214">
            <v>2013</v>
          </cell>
          <cell r="B214">
            <v>241135035.0753836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16198956.96545974</v>
          </cell>
          <cell r="J214">
            <v>257333992.04084334</v>
          </cell>
          <cell r="K214">
            <v>0</v>
          </cell>
        </row>
        <row r="215">
          <cell r="A215">
            <v>2014</v>
          </cell>
          <cell r="B215">
            <v>246727338.20545813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16610794.854412105</v>
          </cell>
          <cell r="J215">
            <v>263338133.05987024</v>
          </cell>
          <cell r="K215">
            <v>0</v>
          </cell>
        </row>
        <row r="216">
          <cell r="A216">
            <v>2015</v>
          </cell>
          <cell r="B216">
            <v>252449335.69657391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17022632.743364472</v>
          </cell>
          <cell r="J216">
            <v>269471968.43993837</v>
          </cell>
          <cell r="K216">
            <v>0</v>
          </cell>
        </row>
        <row r="217">
          <cell r="A217">
            <v>2016</v>
          </cell>
          <cell r="B217">
            <v>258304035.3662402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17297191.335999381</v>
          </cell>
          <cell r="J217">
            <v>275601226.70223957</v>
          </cell>
          <cell r="K217">
            <v>0</v>
          </cell>
        </row>
        <row r="218">
          <cell r="A218">
            <v>2017</v>
          </cell>
          <cell r="B218">
            <v>264294514.78802305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17846308.521269206</v>
          </cell>
          <cell r="J218">
            <v>282140823.30929226</v>
          </cell>
          <cell r="K218">
            <v>0</v>
          </cell>
        </row>
        <row r="219">
          <cell r="A219">
            <v>2018</v>
          </cell>
          <cell r="B219">
            <v>270423922.90927958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18120867.113904115</v>
          </cell>
          <cell r="J219">
            <v>288544790.0231837</v>
          </cell>
          <cell r="K219">
            <v>0</v>
          </cell>
        </row>
        <row r="220">
          <cell r="A220">
            <v>2019</v>
          </cell>
          <cell r="B220">
            <v>276695481.70644498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18669984.299173936</v>
          </cell>
          <cell r="J220">
            <v>295365466.00561893</v>
          </cell>
          <cell r="K220">
            <v>0</v>
          </cell>
        </row>
        <row r="221">
          <cell r="A221">
            <v>2020</v>
          </cell>
          <cell r="B221">
            <v>283112487.87869853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19081822.188126303</v>
          </cell>
          <cell r="J221">
            <v>302194310.06682485</v>
          </cell>
          <cell r="K221">
            <v>0</v>
          </cell>
        </row>
        <row r="222">
          <cell r="A222">
            <v>2021</v>
          </cell>
          <cell r="B222">
            <v>289678314.58086884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19493660.07707867</v>
          </cell>
          <cell r="J222">
            <v>309171974.65794754</v>
          </cell>
          <cell r="K222">
            <v>0</v>
          </cell>
        </row>
        <row r="223">
          <cell r="A223">
            <v>2022</v>
          </cell>
          <cell r="B223">
            <v>296396413.19660449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19905497.966031037</v>
          </cell>
          <cell r="J223">
            <v>316301911.16263551</v>
          </cell>
          <cell r="K223">
            <v>0</v>
          </cell>
        </row>
        <row r="224">
          <cell r="A224">
            <v>2023</v>
          </cell>
          <cell r="B224">
            <v>303270315.15259743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20454615.151300859</v>
          </cell>
          <cell r="J224">
            <v>323724930.30389827</v>
          </cell>
          <cell r="K224">
            <v>0</v>
          </cell>
        </row>
        <row r="225">
          <cell r="A225">
            <v>2024</v>
          </cell>
          <cell r="B225">
            <v>310303633.77490139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20866453.040253222</v>
          </cell>
          <cell r="J225">
            <v>331170086.81515461</v>
          </cell>
          <cell r="K225">
            <v>0</v>
          </cell>
        </row>
        <row r="226">
          <cell r="A226">
            <v>2025</v>
          </cell>
          <cell r="B226">
            <v>317500066.18834352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21278290.929205589</v>
          </cell>
          <cell r="J226">
            <v>338778357.11754912</v>
          </cell>
          <cell r="K226">
            <v>0</v>
          </cell>
        </row>
        <row r="227">
          <cell r="A227">
            <v>2026</v>
          </cell>
          <cell r="B227">
            <v>1206874357.3714447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21964687.410792865</v>
          </cell>
          <cell r="J227">
            <v>1228839044.7822375</v>
          </cell>
          <cell r="K227">
            <v>0</v>
          </cell>
        </row>
        <row r="228">
          <cell r="A228">
            <v>2027</v>
          </cell>
          <cell r="B228">
            <v>578469269.92955434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83053974.272060528</v>
          </cell>
          <cell r="J228">
            <v>661523244.20161486</v>
          </cell>
          <cell r="K228">
            <v>0</v>
          </cell>
        </row>
        <row r="229">
          <cell r="A229">
            <v>2028</v>
          </cell>
          <cell r="B229">
            <v>366268339.80516571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39810995.932062075</v>
          </cell>
          <cell r="J229">
            <v>406079335.7372278</v>
          </cell>
          <cell r="K229">
            <v>0</v>
          </cell>
        </row>
        <row r="230">
          <cell r="A230">
            <v>2029</v>
          </cell>
          <cell r="B230">
            <v>374762682.33195096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25259390.522411797</v>
          </cell>
          <cell r="J230">
            <v>400022072.85436279</v>
          </cell>
          <cell r="K230">
            <v>0</v>
          </cell>
        </row>
        <row r="231">
          <cell r="A231">
            <v>2030</v>
          </cell>
          <cell r="B231">
            <v>383454022.10672307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25808507.707681619</v>
          </cell>
          <cell r="J231">
            <v>409262529.81440467</v>
          </cell>
          <cell r="K231">
            <v>0</v>
          </cell>
        </row>
        <row r="232">
          <cell r="A232">
            <v>2031</v>
          </cell>
          <cell r="B232">
            <v>392346927.8074457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26357624.89295144</v>
          </cell>
          <cell r="J232">
            <v>418704552.70039713</v>
          </cell>
          <cell r="K232">
            <v>0</v>
          </cell>
        </row>
        <row r="233">
          <cell r="A233">
            <v>2032</v>
          </cell>
          <cell r="B233">
            <v>401446074.06699711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27044021.374538716</v>
          </cell>
          <cell r="J233">
            <v>428490095.44153583</v>
          </cell>
          <cell r="K233">
            <v>0</v>
          </cell>
        </row>
        <row r="234">
          <cell r="A234">
            <v>2033</v>
          </cell>
          <cell r="B234">
            <v>410756243.93036073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27593138.559808537</v>
          </cell>
          <cell r="J234">
            <v>438349382.49016929</v>
          </cell>
          <cell r="K234">
            <v>0</v>
          </cell>
        </row>
        <row r="235">
          <cell r="A235">
            <v>2034</v>
          </cell>
          <cell r="B235">
            <v>420282331.36892998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28279535.041395817</v>
          </cell>
          <cell r="J235">
            <v>448561866.41032583</v>
          </cell>
          <cell r="K235">
            <v>0</v>
          </cell>
        </row>
        <row r="236">
          <cell r="A236">
            <v>2035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1051468291.4398338</v>
          </cell>
          <cell r="G236">
            <v>0</v>
          </cell>
          <cell r="H236">
            <v>0</v>
          </cell>
          <cell r="I236">
            <v>28965931.522983093</v>
          </cell>
          <cell r="J236">
            <v>1080434222.962817</v>
          </cell>
          <cell r="K236">
            <v>0</v>
          </cell>
        </row>
        <row r="237">
          <cell r="A237" t="str">
            <v xml:space="preserve">     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 t="e">
            <v>#N/A</v>
          </cell>
          <cell r="J237" t="e">
            <v>#N/A</v>
          </cell>
          <cell r="K237">
            <v>0</v>
          </cell>
        </row>
        <row r="242">
          <cell r="A242" t="str">
            <v>AÑO</v>
          </cell>
          <cell r="B242" t="str">
            <v>REDES DE ALCANTARILLADO</v>
          </cell>
          <cell r="C242" t="str">
            <v>SISTEMA DE BOMBEO LOCAL</v>
          </cell>
          <cell r="D242" t="str">
            <v xml:space="preserve">SISTEMA DE BOMBEO TOTAL </v>
          </cell>
          <cell r="E242" t="str">
            <v>TUBERÍA DE IMPULSIÓN</v>
          </cell>
          <cell r="F242" t="str">
            <v>PLANTA DE TRATAMIENTO</v>
          </cell>
          <cell r="G242" t="str">
            <v>EMISARIO FINAL</v>
          </cell>
          <cell r="H242" t="str">
            <v xml:space="preserve">COSTO ESTUDIOS OPTIMIZACIÓN DE REDES </v>
          </cell>
          <cell r="I242" t="str">
            <v>TOTAL OPTIMIZACIÓN</v>
          </cell>
        </row>
        <row r="243">
          <cell r="A243">
            <v>2002</v>
          </cell>
          <cell r="B243">
            <v>355227594.29683936</v>
          </cell>
          <cell r="D243">
            <v>30000000</v>
          </cell>
          <cell r="F243">
            <v>40524158.604605824</v>
          </cell>
          <cell r="H243">
            <v>89844171.44126001</v>
          </cell>
          <cell r="I243">
            <v>515595924.34270513</v>
          </cell>
        </row>
        <row r="244">
          <cell r="A244">
            <v>2003</v>
          </cell>
          <cell r="B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A245">
            <v>2004</v>
          </cell>
          <cell r="B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A246">
            <v>2005</v>
          </cell>
          <cell r="B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A247">
            <v>2006</v>
          </cell>
          <cell r="B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A248">
            <v>2007</v>
          </cell>
          <cell r="B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A249">
            <v>2008</v>
          </cell>
          <cell r="B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A250">
            <v>2009</v>
          </cell>
          <cell r="B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A251">
            <v>2010</v>
          </cell>
          <cell r="B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A252">
            <v>2011</v>
          </cell>
          <cell r="B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A253">
            <v>2012</v>
          </cell>
          <cell r="B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A254">
            <v>2013</v>
          </cell>
          <cell r="B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A255">
            <v>2014</v>
          </cell>
          <cell r="B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A256">
            <v>2015</v>
          </cell>
          <cell r="B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A257">
            <v>2016</v>
          </cell>
          <cell r="B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A258">
            <v>2017</v>
          </cell>
          <cell r="B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A259">
            <v>2018</v>
          </cell>
          <cell r="B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A260">
            <v>2019</v>
          </cell>
          <cell r="B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A261">
            <v>2020</v>
          </cell>
          <cell r="B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A262">
            <v>2021</v>
          </cell>
          <cell r="B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A263">
            <v>2022</v>
          </cell>
          <cell r="B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A264">
            <v>2023</v>
          </cell>
          <cell r="B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A265">
            <v>2024</v>
          </cell>
          <cell r="B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A266">
            <v>2025</v>
          </cell>
          <cell r="B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A267">
            <v>2026</v>
          </cell>
          <cell r="B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A268">
            <v>2027</v>
          </cell>
          <cell r="B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A269">
            <v>2028</v>
          </cell>
          <cell r="B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A270">
            <v>2029</v>
          </cell>
          <cell r="B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A271">
            <v>2030</v>
          </cell>
          <cell r="B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A272">
            <v>2031</v>
          </cell>
          <cell r="B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A273">
            <v>2032</v>
          </cell>
          <cell r="B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A274">
            <v>2033</v>
          </cell>
          <cell r="B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A275">
            <v>2034</v>
          </cell>
          <cell r="B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A276">
            <v>2035</v>
          </cell>
          <cell r="B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A277" t="str">
            <v xml:space="preserve">     </v>
          </cell>
          <cell r="B277">
            <v>0</v>
          </cell>
          <cell r="F277">
            <v>0</v>
          </cell>
          <cell r="H277">
            <v>0</v>
          </cell>
          <cell r="I277">
            <v>0</v>
          </cell>
        </row>
        <row r="324">
          <cell r="B324" t="str">
            <v>Año</v>
          </cell>
          <cell r="C324" t="str">
            <v>USUARIOS POTENCIALES DE ALCANTARILLADO</v>
          </cell>
          <cell r="D324" t="str">
            <v>USUARIOS DE ALCANTARILLADO (MODELO DE DEMANDA)*</v>
          </cell>
          <cell r="E324" t="str">
            <v>KILOMETROS DE RED  REQUERIDOS POR AMPLIACIÓN</v>
          </cell>
          <cell r="F324" t="str">
            <v>KILOMETROS DE RED A REHABILITAR EN EL PRIMER AÑO</v>
          </cell>
          <cell r="G324" t="str">
            <v>KILOMETROS DE RED  POR AMPLIACIÓN</v>
          </cell>
          <cell r="H324" t="str">
            <v>COSTO DE AMPLIACIÓN CONEXIONES DOMICILIARIAS ($)</v>
          </cell>
          <cell r="I324" t="str">
            <v>COSTO  REHABILITACIÓN TIPO 2</v>
          </cell>
          <cell r="J324" t="str">
            <v>COSTO  REHABILITACIÓN TIPO 3</v>
          </cell>
          <cell r="K324" t="str">
            <v>COSTO  REHABILITACIÓN TIPO 4</v>
          </cell>
          <cell r="L324" t="str">
            <v>COSTO TOTAL REHABILITACIÓN  DE REDES</v>
          </cell>
          <cell r="M324" t="str">
            <v>COSTO AMPLIACIÓN DE REDES DE 8" Y/O 4"($)</v>
          </cell>
          <cell r="N324" t="str">
            <v>COSTO AMPLIACIÓN DE REDES DE 10" Y/O 6" ($)</v>
          </cell>
          <cell r="O324" t="str">
            <v>COSTO AMPLIACIÓN DE REDES DE 12" Y/O 8" ($)</v>
          </cell>
          <cell r="P324" t="str">
            <v>COSTO AMPLIACIÓN DE REDES DE DIAMETRO MAYOR A 20" Y/O 10" ($)</v>
          </cell>
          <cell r="Q324" t="str">
            <v>COSTO TOTAL DE AMPLIACIÓN DE REDES ($)</v>
          </cell>
          <cell r="R324" t="str">
            <v>COSTO OPTIMIZACIÓN DE REDES Y ESTUDIOS ASOCIADOS</v>
          </cell>
          <cell r="S324" t="str">
            <v>CAUDAL DE DISEÑO (m3/día)</v>
          </cell>
          <cell r="T324" t="str">
            <v>CARGA ORGÁNICA TOTAL (kg/día)</v>
          </cell>
          <cell r="U324" t="str">
            <v>AREA DE LA LAGUNA (Ha)</v>
          </cell>
          <cell r="V324" t="str">
            <v>VOLUMEN DE DISEÑO DE LA LAGUNA (m3)</v>
          </cell>
          <cell r="W324" t="str">
            <v>TIEMPO DE RETENCIÓN (Dias)</v>
          </cell>
          <cell r="X324" t="str">
            <v>TIEMPO DE RETENCIÓN LAGUNA ACTUAL (Dias)</v>
          </cell>
          <cell r="Y324" t="str">
            <v>VOLUMEN ADICIONAL  REQUERIDO</v>
          </cell>
          <cell r="Z324" t="str">
            <v>AÑO DE REFERENCIA DEL CAUDAL DE DISEÑO</v>
          </cell>
          <cell r="AB324" t="str">
            <v>COSTO CONSTRUCCIÓN LAGUNAS ($)</v>
          </cell>
          <cell r="AC324" t="str">
            <v>COSTO REHABILITACIÓN LAGUNAS ($)</v>
          </cell>
          <cell r="AD324" t="str">
            <v>COSTO AMPLIACIÓN LAGUNAS ($)</v>
          </cell>
          <cell r="AE324" t="str">
            <v>Costo tubería de impulsión estación menor ($)</v>
          </cell>
          <cell r="AF324" t="str">
            <v>Potencia Requerida estación menor (kW)</v>
          </cell>
          <cell r="AG324" t="str">
            <v>Costo sistema de bombeo menor inversión ($)</v>
          </cell>
          <cell r="AH324" t="str">
            <v>Costo sistema de bombeo menor de respaldo inversión ($)</v>
          </cell>
          <cell r="AI324" t="str">
            <v>Costo estación de bombeo interna Ampliación ($)</v>
          </cell>
          <cell r="AJ324" t="str">
            <v>Potencia total Requerida (kW)</v>
          </cell>
          <cell r="AK324" t="str">
            <v>Costo sistema de bombeo inversión ($)</v>
          </cell>
          <cell r="AL324" t="str">
            <v>Costo sistema de bombeo de respaldo inversión ($)</v>
          </cell>
          <cell r="AM324" t="str">
            <v>Costo total estación de bombeo externa a construir ($)</v>
          </cell>
          <cell r="AN324" t="str">
            <v>Capacidad a ampliar en la estación de  bombeo externa (kW)</v>
          </cell>
          <cell r="AO324" t="str">
            <v>Costo de ampliación de la estación de  bombeo externa ($)</v>
          </cell>
          <cell r="AP324" t="str">
            <v>Costo de ampliación de la estación de  bombeo (respaldo) externa ($)</v>
          </cell>
          <cell r="AQ324" t="str">
            <v>Costo total estación de  bombeo externa de ampliación($)</v>
          </cell>
          <cell r="AS324" t="str">
            <v>Diametro Tramo  (m)</v>
          </cell>
          <cell r="AT324" t="str">
            <v>Diametro Tramo  (")</v>
          </cell>
          <cell r="AU324" t="str">
            <v>Diametro diseño (")</v>
          </cell>
          <cell r="AV324" t="str">
            <v>Costo  tubería de impulsión Ampliación  ($)</v>
          </cell>
          <cell r="AX324" t="str">
            <v xml:space="preserve">Caudal medio Diario de Aguas Residuales (L/S*Ha) ACTUAL </v>
          </cell>
          <cell r="AY324" t="str">
            <v>CAUDAL DE DISEÑO (lps)</v>
          </cell>
          <cell r="AZ324" t="str">
            <v>Deficit (lps)</v>
          </cell>
          <cell r="BA324" t="str">
            <v>Inversiones en Reposición de la tubería de impulsión ($)</v>
          </cell>
          <cell r="BC324" t="str">
            <v>CAUDAL DE DISEÑO (lps)</v>
          </cell>
          <cell r="BD324" t="str">
            <v>Inversiones en reposición del Emisario final ($)</v>
          </cell>
          <cell r="BE324" t="str">
            <v>Inversiones en ampliación del Emisario final ($)</v>
          </cell>
          <cell r="BG324" t="str">
            <v>Metas de cobertura</v>
          </cell>
          <cell r="BH324" t="str">
            <v>Total usuarios potenciales</v>
          </cell>
          <cell r="BI324" t="str">
            <v>Total usuarios para cumplir las  metas de cobertura</v>
          </cell>
          <cell r="BJ324" t="str">
            <v>Total usuarios Alc. No Conv. para cumplir las  metas de cobertura</v>
          </cell>
          <cell r="BK324" t="str">
            <v>Numero de nuevos usuarios para cumplir metas de cobertura</v>
          </cell>
          <cell r="BL324" t="str">
            <v>Costo Total Alcantarillado no Convencional ($)</v>
          </cell>
          <cell r="BM324" t="str">
            <v>Costo Total Conexiones domiciliarias Alc. no Convencional ($)</v>
          </cell>
          <cell r="BO324" t="str">
            <v>Costo estudios  Alc. no Convencional ($)</v>
          </cell>
          <cell r="BP324" t="str">
            <v>Costo revisión estudios Plan maestro  Alc. ($)</v>
          </cell>
        </row>
        <row r="326">
          <cell r="B326">
            <v>2002</v>
          </cell>
          <cell r="C326">
            <v>6233.7484224385325</v>
          </cell>
          <cell r="D326">
            <v>1932.4620109559451</v>
          </cell>
          <cell r="E326">
            <v>10.239731163426649</v>
          </cell>
          <cell r="F326">
            <v>19.98</v>
          </cell>
          <cell r="G326">
            <v>10.239731163426649</v>
          </cell>
          <cell r="H326">
            <v>85525001.60577473</v>
          </cell>
          <cell r="I326">
            <v>0</v>
          </cell>
          <cell r="J326">
            <v>355227594.29683936</v>
          </cell>
          <cell r="K326">
            <v>0</v>
          </cell>
          <cell r="L326">
            <v>355227594.29683936</v>
          </cell>
          <cell r="M326">
            <v>748197867.13552713</v>
          </cell>
          <cell r="N326">
            <v>102694186.02209722</v>
          </cell>
          <cell r="O326">
            <v>171574432.74423555</v>
          </cell>
          <cell r="P326">
            <v>338783994.23896664</v>
          </cell>
          <cell r="Q326">
            <v>1361250480.1408265</v>
          </cell>
          <cell r="R326">
            <v>49850000</v>
          </cell>
          <cell r="S326">
            <v>5226.7003232273582</v>
          </cell>
          <cell r="T326">
            <v>1045.3400646454716</v>
          </cell>
          <cell r="U326">
            <v>3.6752201879017745</v>
          </cell>
          <cell r="V326">
            <v>66153.963382231945</v>
          </cell>
          <cell r="W326">
            <v>12.656926797246243</v>
          </cell>
          <cell r="X326">
            <v>16.53050579847481</v>
          </cell>
          <cell r="Y326">
            <v>0</v>
          </cell>
          <cell r="Z326">
            <v>2012</v>
          </cell>
          <cell r="AB326">
            <v>0</v>
          </cell>
          <cell r="AC326">
            <v>40524158.604605824</v>
          </cell>
          <cell r="AD326">
            <v>0</v>
          </cell>
          <cell r="AE326">
            <v>48352357.550671719</v>
          </cell>
          <cell r="AF326">
            <v>2.2059632788077432</v>
          </cell>
          <cell r="AG326">
            <v>18325904.236688804</v>
          </cell>
          <cell r="AH326">
            <v>18325904.236688804</v>
          </cell>
          <cell r="AI326">
            <v>36651808.473377608</v>
          </cell>
          <cell r="AJ326">
            <v>74.426672653676789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S326">
            <v>0.28891801803006462</v>
          </cell>
          <cell r="AT326">
            <v>11.374702369843643</v>
          </cell>
          <cell r="AU326">
            <v>14</v>
          </cell>
          <cell r="AV326">
            <v>85747345.445114657</v>
          </cell>
          <cell r="AX326">
            <v>4.4165042146442461</v>
          </cell>
          <cell r="AY326">
            <v>1974.6190343674423</v>
          </cell>
          <cell r="AZ326">
            <v>-1974.6190343674423</v>
          </cell>
          <cell r="BA326">
            <v>0</v>
          </cell>
          <cell r="BC326">
            <v>-1796.6190343674423</v>
          </cell>
          <cell r="BE326">
            <v>0</v>
          </cell>
          <cell r="BG326">
            <v>0.31</v>
          </cell>
          <cell r="BH326">
            <v>6233.7484224385325</v>
          </cell>
          <cell r="BI326">
            <v>1932.4620109559451</v>
          </cell>
          <cell r="BJ326">
            <v>623.37484224385321</v>
          </cell>
          <cell r="BK326">
            <v>623</v>
          </cell>
          <cell r="BL326">
            <v>398894425.84998</v>
          </cell>
          <cell r="BM326">
            <v>77670578.125</v>
          </cell>
          <cell r="BO326">
            <v>0</v>
          </cell>
          <cell r="BP326">
            <v>39994171.441260017</v>
          </cell>
        </row>
        <row r="327">
          <cell r="B327">
            <v>2003</v>
          </cell>
          <cell r="C327">
            <v>6378.3189150838734</v>
          </cell>
          <cell r="D327">
            <v>2615.1107551843884</v>
          </cell>
          <cell r="E327">
            <v>10.699091703266408</v>
          </cell>
          <cell r="F327">
            <v>0</v>
          </cell>
          <cell r="G327">
            <v>10.699091703266408</v>
          </cell>
          <cell r="H327">
            <v>93761759.384822056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781762476.46647346</v>
          </cell>
          <cell r="N327">
            <v>107301109.38528138</v>
          </cell>
          <cell r="O327">
            <v>179271365.68028715</v>
          </cell>
          <cell r="P327">
            <v>353982049.34401917</v>
          </cell>
          <cell r="Q327">
            <v>1422317000.8760612</v>
          </cell>
          <cell r="R327">
            <v>0</v>
          </cell>
          <cell r="S327">
            <v>5347.9157765040154</v>
          </cell>
          <cell r="T327">
            <v>1069.5831553008031</v>
          </cell>
          <cell r="U327">
            <v>3.7604543611694234</v>
          </cell>
          <cell r="V327">
            <v>67688.178501049624</v>
          </cell>
          <cell r="W327">
            <v>12.656926797246243</v>
          </cell>
          <cell r="X327">
            <v>16.155826608114708</v>
          </cell>
          <cell r="Y327">
            <v>0</v>
          </cell>
          <cell r="Z327">
            <v>2013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X327">
            <v>4.4090883780618118</v>
          </cell>
          <cell r="AY327">
            <v>1971.3034138314358</v>
          </cell>
          <cell r="AZ327">
            <v>-1971.3034138314358</v>
          </cell>
          <cell r="BA327">
            <v>0</v>
          </cell>
          <cell r="BC327">
            <v>-1793.3034138314358</v>
          </cell>
          <cell r="BE327">
            <v>0</v>
          </cell>
          <cell r="BG327">
            <v>0.41000000000000003</v>
          </cell>
          <cell r="BH327">
            <v>6378.3189150838734</v>
          </cell>
          <cell r="BI327">
            <v>2615.1107551843884</v>
          </cell>
          <cell r="BJ327">
            <v>1306.0235864722965</v>
          </cell>
          <cell r="BK327">
            <v>683</v>
          </cell>
          <cell r="BL327">
            <v>437311224.48721725</v>
          </cell>
          <cell r="BM327">
            <v>85150890.625</v>
          </cell>
        </row>
        <row r="328">
          <cell r="B328">
            <v>2004</v>
          </cell>
          <cell r="C328">
            <v>6526.2422262787231</v>
          </cell>
          <cell r="D328">
            <v>3328.3835354021489</v>
          </cell>
          <cell r="E328">
            <v>11.174251404675095</v>
          </cell>
          <cell r="F328">
            <v>0</v>
          </cell>
          <cell r="G328">
            <v>11.174251404675095</v>
          </cell>
          <cell r="H328">
            <v>97880138.274345711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816481500.77177215</v>
          </cell>
          <cell r="N328">
            <v>112066482.41977604</v>
          </cell>
          <cell r="O328">
            <v>187233025.50621116</v>
          </cell>
          <cell r="P328">
            <v>369702823.54945838</v>
          </cell>
          <cell r="Q328">
            <v>1485483832.2472177</v>
          </cell>
          <cell r="R328">
            <v>0</v>
          </cell>
          <cell r="S328">
            <v>5471.9424080010449</v>
          </cell>
          <cell r="T328">
            <v>1094.3884816002089</v>
          </cell>
          <cell r="U328">
            <v>3.8476652498231418</v>
          </cell>
          <cell r="V328">
            <v>69257.974496816561</v>
          </cell>
          <cell r="W328">
            <v>12.656926797246243</v>
          </cell>
          <cell r="X328">
            <v>15.789639867858694</v>
          </cell>
          <cell r="Y328">
            <v>0</v>
          </cell>
          <cell r="Z328">
            <v>2014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X328">
            <v>4.4016849935522258</v>
          </cell>
          <cell r="AY328">
            <v>1967.9933606172001</v>
          </cell>
          <cell r="AZ328">
            <v>-1967.9933606172001</v>
          </cell>
          <cell r="BA328">
            <v>0</v>
          </cell>
          <cell r="BC328">
            <v>-1789.9933606172001</v>
          </cell>
          <cell r="BE328">
            <v>0</v>
          </cell>
          <cell r="BG328">
            <v>0.51</v>
          </cell>
          <cell r="BH328">
            <v>6526.2422262787231</v>
          </cell>
          <cell r="BI328">
            <v>3328.3835354021489</v>
          </cell>
          <cell r="BJ328">
            <v>2019.2963666900571</v>
          </cell>
          <cell r="BK328">
            <v>713</v>
          </cell>
          <cell r="BL328">
            <v>456519623.8058359</v>
          </cell>
          <cell r="BM328">
            <v>88891046.875</v>
          </cell>
        </row>
        <row r="329">
          <cell r="B329">
            <v>2005</v>
          </cell>
          <cell r="C329">
            <v>6677.5961131920576</v>
          </cell>
          <cell r="D329">
            <v>4073.3336290471552</v>
          </cell>
          <cell r="E329">
            <v>5.5164818932632986</v>
          </cell>
          <cell r="F329">
            <v>0</v>
          </cell>
          <cell r="G329">
            <v>5.5164818932632986</v>
          </cell>
          <cell r="H329">
            <v>102273075.75650428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403078940.33129525</v>
          </cell>
          <cell r="N329">
            <v>55324754.985533595</v>
          </cell>
          <cell r="O329">
            <v>92432822.353879288</v>
          </cell>
          <cell r="P329">
            <v>182514144.18201047</v>
          </cell>
          <cell r="Q329">
            <v>733350661.85271859</v>
          </cell>
          <cell r="R329">
            <v>0</v>
          </cell>
          <cell r="S329">
            <v>5598.845413390889</v>
          </cell>
          <cell r="T329">
            <v>1119.7690826781779</v>
          </cell>
          <cell r="U329">
            <v>3.9368986970214648</v>
          </cell>
          <cell r="V329">
            <v>70864.17654638637</v>
          </cell>
          <cell r="W329">
            <v>12.656926797246244</v>
          </cell>
          <cell r="X329">
            <v>15.431753088476976</v>
          </cell>
          <cell r="Y329">
            <v>0</v>
          </cell>
          <cell r="Z329">
            <v>2015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X329">
            <v>4.3942940402069759</v>
          </cell>
          <cell r="AY329">
            <v>1964.6888653765388</v>
          </cell>
          <cell r="AZ329">
            <v>-1964.6888653765388</v>
          </cell>
          <cell r="BA329">
            <v>0</v>
          </cell>
          <cell r="BC329">
            <v>-1786.6888653765388</v>
          </cell>
          <cell r="BE329">
            <v>0</v>
          </cell>
          <cell r="BG329">
            <v>0.61</v>
          </cell>
          <cell r="BH329">
            <v>6677.5961131920576</v>
          </cell>
          <cell r="BI329">
            <v>4073.3336290471552</v>
          </cell>
          <cell r="BJ329">
            <v>2764.2464603350636</v>
          </cell>
          <cell r="BK329">
            <v>745</v>
          </cell>
          <cell r="BL329">
            <v>477008583.07902908</v>
          </cell>
          <cell r="BM329">
            <v>92880546.875</v>
          </cell>
        </row>
        <row r="330">
          <cell r="B330">
            <v>2006</v>
          </cell>
          <cell r="C330">
            <v>6832.4601363046795</v>
          </cell>
          <cell r="D330">
            <v>4441.0990885980418</v>
          </cell>
          <cell r="E330">
            <v>1.544941758030318</v>
          </cell>
          <cell r="F330">
            <v>0</v>
          </cell>
          <cell r="G330">
            <v>1.544941758030318</v>
          </cell>
          <cell r="H330">
            <v>50518781.044823594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112885983.9929699</v>
          </cell>
          <cell r="N330">
            <v>15494209.150641233</v>
          </cell>
          <cell r="O330">
            <v>25886666.507778637</v>
          </cell>
          <cell r="P330">
            <v>51114773.55201675</v>
          </cell>
          <cell r="Q330">
            <v>205381633.20340651</v>
          </cell>
          <cell r="R330">
            <v>0</v>
          </cell>
          <cell r="S330">
            <v>5728.691500336824</v>
          </cell>
          <cell r="T330">
            <v>1145.7383000673647</v>
          </cell>
          <cell r="U330">
            <v>4.0282016090983284</v>
          </cell>
          <cell r="V330">
            <v>72507.628963769908</v>
          </cell>
          <cell r="W330">
            <v>12.656926797246239</v>
          </cell>
          <cell r="X330">
            <v>15.081978143686046</v>
          </cell>
          <cell r="Y330">
            <v>0</v>
          </cell>
          <cell r="Z330">
            <v>2016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X330">
            <v>4.3869154971526561</v>
          </cell>
          <cell r="AY330">
            <v>1961.3899187769523</v>
          </cell>
          <cell r="AZ330">
            <v>-1961.3899187769523</v>
          </cell>
          <cell r="BA330">
            <v>0</v>
          </cell>
          <cell r="BC330">
            <v>-1783.3899187769523</v>
          </cell>
          <cell r="BE330">
            <v>0</v>
          </cell>
          <cell r="BG330">
            <v>0.65</v>
          </cell>
          <cell r="BH330">
            <v>6832.4601363046795</v>
          </cell>
          <cell r="BI330">
            <v>4441.0990885980418</v>
          </cell>
          <cell r="BJ330">
            <v>3132.0119198859502</v>
          </cell>
          <cell r="BK330">
            <v>368</v>
          </cell>
          <cell r="BL330">
            <v>235623031.64172176</v>
          </cell>
          <cell r="BM330">
            <v>45879250</v>
          </cell>
        </row>
        <row r="331">
          <cell r="B331">
            <v>2007</v>
          </cell>
          <cell r="C331">
            <v>6990.915701230866</v>
          </cell>
          <cell r="D331">
            <v>4544.095205800063</v>
          </cell>
          <cell r="E331">
            <v>1.5807714027209658</v>
          </cell>
          <cell r="F331">
            <v>0</v>
          </cell>
          <cell r="G331">
            <v>1.5807714027209658</v>
          </cell>
          <cell r="H331">
            <v>14139767.520697908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115503988.63683355</v>
          </cell>
          <cell r="N331">
            <v>15853544.384959603</v>
          </cell>
          <cell r="O331">
            <v>26487019.277310554</v>
          </cell>
          <cell r="P331">
            <v>52300206.054758221</v>
          </cell>
          <cell r="Q331">
            <v>210144758.35386193</v>
          </cell>
          <cell r="R331">
            <v>0</v>
          </cell>
          <cell r="S331">
            <v>5861.5489235584182</v>
          </cell>
          <cell r="T331">
            <v>1172.3097847116837</v>
          </cell>
          <cell r="U331">
            <v>4.1216219802198006</v>
          </cell>
          <cell r="V331">
            <v>74189.195643956409</v>
          </cell>
          <cell r="W331">
            <v>12.656926797246243</v>
          </cell>
          <cell r="X331">
            <v>14.740131171258476</v>
          </cell>
          <cell r="Y331">
            <v>0</v>
          </cell>
          <cell r="Z331">
            <v>2017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X331">
            <v>4.3795493435509085</v>
          </cell>
          <cell r="AY331">
            <v>1958.0965115016111</v>
          </cell>
          <cell r="AZ331">
            <v>-1958.0965115016111</v>
          </cell>
          <cell r="BA331">
            <v>0</v>
          </cell>
          <cell r="BC331">
            <v>-1780.0965115016111</v>
          </cell>
          <cell r="BE331">
            <v>0</v>
          </cell>
          <cell r="BG331">
            <v>0.65</v>
          </cell>
          <cell r="BH331">
            <v>6990.915701230866</v>
          </cell>
          <cell r="BI331">
            <v>4544.095205800063</v>
          </cell>
          <cell r="BJ331">
            <v>3235.0080370879714</v>
          </cell>
          <cell r="BK331">
            <v>103</v>
          </cell>
          <cell r="BL331">
            <v>65948837.660590596</v>
          </cell>
          <cell r="BM331">
            <v>12841203.125</v>
          </cell>
        </row>
        <row r="332">
          <cell r="B332">
            <v>2008</v>
          </cell>
          <cell r="C332">
            <v>7153.046101509939</v>
          </cell>
          <cell r="D332">
            <v>4649.4799659814607</v>
          </cell>
          <cell r="E332">
            <v>1.6174319935828543</v>
          </cell>
          <cell r="F332">
            <v>0</v>
          </cell>
          <cell r="G332">
            <v>1.6174319935828543</v>
          </cell>
          <cell r="H332">
            <v>14414326.113332819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118182708.95214446</v>
          </cell>
          <cell r="N332">
            <v>16221213.172114646</v>
          </cell>
          <cell r="O332">
            <v>27101295.177801292</v>
          </cell>
          <cell r="P332">
            <v>53513130.613531001</v>
          </cell>
          <cell r="Q332">
            <v>215018347.91559139</v>
          </cell>
          <cell r="R332">
            <v>0</v>
          </cell>
          <cell r="S332">
            <v>5997.4875207102295</v>
          </cell>
          <cell r="T332">
            <v>1199.497504142046</v>
          </cell>
          <cell r="U332">
            <v>4.2172089176126244</v>
          </cell>
          <cell r="V332">
            <v>75909.760517027244</v>
          </cell>
          <cell r="W332">
            <v>12.656926797246244</v>
          </cell>
          <cell r="X332">
            <v>14.406032476374108</v>
          </cell>
          <cell r="Y332">
            <v>0</v>
          </cell>
          <cell r="Z332">
            <v>2018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X332">
            <v>4.3721955585983681</v>
          </cell>
          <cell r="AY332">
            <v>1954.8086342493302</v>
          </cell>
          <cell r="AZ332">
            <v>-1954.8086342493302</v>
          </cell>
          <cell r="BA332">
            <v>0</v>
          </cell>
          <cell r="BC332">
            <v>-1776.8086342493302</v>
          </cell>
          <cell r="BE332">
            <v>0</v>
          </cell>
          <cell r="BG332">
            <v>0.65</v>
          </cell>
          <cell r="BH332">
            <v>7153.046101509939</v>
          </cell>
          <cell r="BI332">
            <v>4649.4799659814607</v>
          </cell>
          <cell r="BJ332">
            <v>3340.3927972693691</v>
          </cell>
          <cell r="BK332">
            <v>105</v>
          </cell>
          <cell r="BL332">
            <v>67229397.615165174</v>
          </cell>
          <cell r="BM332">
            <v>13090546.875</v>
          </cell>
        </row>
        <row r="333">
          <cell r="B333">
            <v>2009</v>
          </cell>
          <cell r="C333">
            <v>7318.9365623902322</v>
          </cell>
          <cell r="D333">
            <v>4757.308765553651</v>
          </cell>
          <cell r="E333">
            <v>1.6549428015729473</v>
          </cell>
          <cell r="F333">
            <v>0</v>
          </cell>
          <cell r="G333">
            <v>1.6549428015729473</v>
          </cell>
          <cell r="H333">
            <v>14826164.002285184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120923553.03142652</v>
          </cell>
          <cell r="N333">
            <v>16597408.780387303</v>
          </cell>
          <cell r="O333">
            <v>27729817.108695854</v>
          </cell>
          <cell r="P333">
            <v>54754184.812629916</v>
          </cell>
          <cell r="Q333">
            <v>220004963.7331396</v>
          </cell>
          <cell r="R333">
            <v>0</v>
          </cell>
          <cell r="S333">
            <v>6136.5787490925559</v>
          </cell>
          <cell r="T333">
            <v>1227.315749818511</v>
          </cell>
          <cell r="U333">
            <v>4.3150126673778546</v>
          </cell>
          <cell r="V333">
            <v>77670.228012801381</v>
          </cell>
          <cell r="W333">
            <v>12.656926797246239</v>
          </cell>
          <cell r="X333">
            <v>14.079506437161971</v>
          </cell>
          <cell r="Y333">
            <v>0</v>
          </cell>
          <cell r="Z333">
            <v>2019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X333">
            <v>4.3648541215265997</v>
          </cell>
          <cell r="AY333">
            <v>1951.5262777345426</v>
          </cell>
          <cell r="AZ333">
            <v>-1951.5262777345426</v>
          </cell>
          <cell r="BA333">
            <v>0</v>
          </cell>
          <cell r="BC333">
            <v>-1773.5262777345426</v>
          </cell>
          <cell r="BE333">
            <v>0</v>
          </cell>
          <cell r="BG333">
            <v>0.65</v>
          </cell>
          <cell r="BH333">
            <v>7318.9365623902322</v>
          </cell>
          <cell r="BI333">
            <v>4757.308765553651</v>
          </cell>
          <cell r="BJ333">
            <v>3448.2215968415594</v>
          </cell>
          <cell r="BK333">
            <v>108</v>
          </cell>
          <cell r="BL333">
            <v>69150237.547027037</v>
          </cell>
          <cell r="BM333">
            <v>13464562.5</v>
          </cell>
        </row>
        <row r="334">
          <cell r="B334">
            <v>2010</v>
          </cell>
          <cell r="C334">
            <v>7488.6742856284836</v>
          </cell>
          <cell r="D334">
            <v>4867.6382856585142</v>
          </cell>
          <cell r="E334">
            <v>1.6933235445721448</v>
          </cell>
          <cell r="F334">
            <v>0</v>
          </cell>
          <cell r="G334">
            <v>1.6933235445721448</v>
          </cell>
          <cell r="H334">
            <v>15238001.891237551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123727961.62309375</v>
          </cell>
          <cell r="N334">
            <v>16982328.960255276</v>
          </cell>
          <cell r="O334">
            <v>28372915.457987476</v>
          </cell>
          <cell r="P334">
            <v>56024021.022936836</v>
          </cell>
          <cell r="Q334">
            <v>225107227.06427336</v>
          </cell>
          <cell r="R334">
            <v>0</v>
          </cell>
          <cell r="S334">
            <v>6278.8957232135908</v>
          </cell>
          <cell r="T334">
            <v>1255.7791446427182</v>
          </cell>
          <cell r="U334">
            <v>4.4150846409031619</v>
          </cell>
          <cell r="V334">
            <v>79471.523536256907</v>
          </cell>
          <cell r="W334">
            <v>12.656926797246239</v>
          </cell>
          <cell r="X334">
            <v>13.760381412383094</v>
          </cell>
          <cell r="Y334">
            <v>0</v>
          </cell>
          <cell r="Z334">
            <v>2020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X334">
            <v>4.357525011602041</v>
          </cell>
          <cell r="AY334">
            <v>1948.2494326872725</v>
          </cell>
          <cell r="AZ334">
            <v>-1948.2494326872725</v>
          </cell>
          <cell r="BA334">
            <v>0</v>
          </cell>
          <cell r="BC334">
            <v>-1770.2494326872725</v>
          </cell>
          <cell r="BE334">
            <v>0</v>
          </cell>
          <cell r="BG334">
            <v>0.65</v>
          </cell>
          <cell r="BH334">
            <v>7488.6742856284836</v>
          </cell>
          <cell r="BI334">
            <v>4867.6382856585142</v>
          </cell>
          <cell r="BJ334">
            <v>3558.5511169464226</v>
          </cell>
          <cell r="BK334">
            <v>111</v>
          </cell>
          <cell r="BL334">
            <v>71071077.478888899</v>
          </cell>
          <cell r="BM334">
            <v>13838578.125</v>
          </cell>
        </row>
        <row r="335">
          <cell r="B335">
            <v>2011</v>
          </cell>
          <cell r="C335">
            <v>7662.3484953281904</v>
          </cell>
          <cell r="D335">
            <v>4980.5265219633238</v>
          </cell>
          <cell r="E335">
            <v>1.7325943977502356</v>
          </cell>
          <cell r="F335">
            <v>0</v>
          </cell>
          <cell r="G335">
            <v>1.7325943977502356</v>
          </cell>
          <cell r="H335">
            <v>15375281.187555008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126597408.88879788</v>
          </cell>
          <cell r="N335">
            <v>17376176.048343062</v>
          </cell>
          <cell r="O335">
            <v>29030928.275890235</v>
          </cell>
          <cell r="P335">
            <v>57323306.74484767</v>
          </cell>
          <cell r="Q335">
            <v>230327819.95787883</v>
          </cell>
          <cell r="R335">
            <v>0</v>
          </cell>
          <cell r="S335">
            <v>6424.5132532227099</v>
          </cell>
          <cell r="T335">
            <v>1284.9026506445421</v>
          </cell>
          <cell r="U335">
            <v>4.5174774418876753</v>
          </cell>
          <cell r="V335">
            <v>81314.593953978154</v>
          </cell>
          <cell r="W335">
            <v>12.656926797246243</v>
          </cell>
          <cell r="X335">
            <v>13.448489651205781</v>
          </cell>
          <cell r="Y335">
            <v>0</v>
          </cell>
          <cell r="Z335">
            <v>2021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X335">
            <v>4.3502082081259426</v>
          </cell>
          <cell r="AY335">
            <v>1944.9780898531087</v>
          </cell>
          <cell r="AZ335">
            <v>-1944.9780898531087</v>
          </cell>
          <cell r="BA335">
            <v>0</v>
          </cell>
          <cell r="BC335">
            <v>-1766.9780898531087</v>
          </cell>
          <cell r="BE335">
            <v>0</v>
          </cell>
          <cell r="BG335">
            <v>0.65</v>
          </cell>
          <cell r="BH335">
            <v>7662.3484953281904</v>
          </cell>
          <cell r="BI335">
            <v>4980.5265219633238</v>
          </cell>
          <cell r="BJ335">
            <v>3671.4393532512322</v>
          </cell>
          <cell r="BK335">
            <v>112</v>
          </cell>
          <cell r="BL335">
            <v>71711357.456176192</v>
          </cell>
          <cell r="BM335">
            <v>13963250</v>
          </cell>
        </row>
        <row r="336">
          <cell r="B336">
            <v>2012</v>
          </cell>
          <cell r="C336">
            <v>7840.0504848410355</v>
          </cell>
          <cell r="D336">
            <v>5096.0328151466729</v>
          </cell>
          <cell r="E336">
            <v>1.7727760041711327</v>
          </cell>
          <cell r="F336">
            <v>0</v>
          </cell>
          <cell r="G336">
            <v>1.7727760041711327</v>
          </cell>
          <cell r="H336">
            <v>15924398.372824829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129533403.1783329</v>
          </cell>
          <cell r="N336">
            <v>17779157.073781766</v>
          </cell>
          <cell r="O336">
            <v>29704201.45253782</v>
          </cell>
          <cell r="P336">
            <v>58652724.95914913</v>
          </cell>
          <cell r="Q336">
            <v>235669486.66380161</v>
          </cell>
          <cell r="R336">
            <v>0</v>
          </cell>
          <cell r="S336">
            <v>6573.5078842350395</v>
          </cell>
          <cell r="T336">
            <v>1314.701576847008</v>
          </cell>
          <cell r="U336">
            <v>4.6222448939935514</v>
          </cell>
          <cell r="V336">
            <v>83200.408091883932</v>
          </cell>
          <cell r="W336">
            <v>12.656926797246244</v>
          </cell>
          <cell r="X336">
            <v>13.143667205026009</v>
          </cell>
          <cell r="Y336">
            <v>0</v>
          </cell>
          <cell r="Z336">
            <v>2022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X336">
            <v>4.342903690434313</v>
          </cell>
          <cell r="AY336">
            <v>1941.7122399931811</v>
          </cell>
          <cell r="AZ336">
            <v>-1941.7122399931811</v>
          </cell>
          <cell r="BA336">
            <v>0</v>
          </cell>
          <cell r="BC336">
            <v>-1763.7122399931811</v>
          </cell>
          <cell r="BE336">
            <v>0</v>
          </cell>
          <cell r="BG336">
            <v>0.65</v>
          </cell>
          <cell r="BH336">
            <v>7840.0504848410355</v>
          </cell>
          <cell r="BI336">
            <v>5096.0328151466729</v>
          </cell>
          <cell r="BJ336">
            <v>3786.9456464345812</v>
          </cell>
          <cell r="BK336">
            <v>116</v>
          </cell>
          <cell r="BL336">
            <v>74272477.365325332</v>
          </cell>
          <cell r="BM336">
            <v>14461937.5</v>
          </cell>
        </row>
        <row r="337">
          <cell r="B337">
            <v>2013</v>
          </cell>
          <cell r="C337">
            <v>8021.8736647560236</v>
          </cell>
          <cell r="D337">
            <v>5214.217882091415</v>
          </cell>
          <cell r="E337">
            <v>1.8138894856440675</v>
          </cell>
          <cell r="F337">
            <v>0</v>
          </cell>
          <cell r="G337">
            <v>1.8138894856440675</v>
          </cell>
          <cell r="H337">
            <v>16198956.96545974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132537487.82251136</v>
          </cell>
          <cell r="N337">
            <v>18191483.867035653</v>
          </cell>
          <cell r="O337">
            <v>30393088.899803463</v>
          </cell>
          <cell r="P337">
            <v>60012974.486033142</v>
          </cell>
          <cell r="Q337">
            <v>241135035.0753836</v>
          </cell>
          <cell r="R337">
            <v>0</v>
          </cell>
          <cell r="S337">
            <v>6725.9579365681029</v>
          </cell>
          <cell r="T337">
            <v>1345.1915873136206</v>
          </cell>
          <cell r="U337">
            <v>4.729442069138881</v>
          </cell>
          <cell r="V337">
            <v>85129.957244499863</v>
          </cell>
          <cell r="W337">
            <v>12.656926797246243</v>
          </cell>
          <cell r="X337">
            <v>12.845753841286331</v>
          </cell>
          <cell r="Y337">
            <v>0</v>
          </cell>
          <cell r="Z337">
            <v>2023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X337">
            <v>4.3356114378978567</v>
          </cell>
          <cell r="AY337">
            <v>1938.4518738841316</v>
          </cell>
          <cell r="AZ337">
            <v>-1938.4518738841316</v>
          </cell>
          <cell r="BA337">
            <v>0</v>
          </cell>
          <cell r="BC337">
            <v>-1760.4518738841316</v>
          </cell>
          <cell r="BE337">
            <v>0</v>
          </cell>
          <cell r="BG337">
            <v>0.65</v>
          </cell>
          <cell r="BH337">
            <v>8021.8736647560236</v>
          </cell>
          <cell r="BI337">
            <v>5214.217882091415</v>
          </cell>
          <cell r="BJ337">
            <v>3905.1307133793234</v>
          </cell>
          <cell r="BK337">
            <v>118</v>
          </cell>
          <cell r="BL337">
            <v>75553037.319899902</v>
          </cell>
          <cell r="BM337">
            <v>14711281.25</v>
          </cell>
        </row>
        <row r="338">
          <cell r="B338">
            <v>2014</v>
          </cell>
          <cell r="C338">
            <v>8207.9136120015683</v>
          </cell>
          <cell r="D338">
            <v>5335.1438478010195</v>
          </cell>
          <cell r="E338">
            <v>1.8559564538264612</v>
          </cell>
          <cell r="F338">
            <v>0</v>
          </cell>
          <cell r="G338">
            <v>1.8559564538264612</v>
          </cell>
          <cell r="H338">
            <v>16610794.854412105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135611241.94443038</v>
          </cell>
          <cell r="N338">
            <v>18613373.171252772</v>
          </cell>
          <cell r="O338">
            <v>31097952.737336937</v>
          </cell>
          <cell r="P338">
            <v>61404770.35243807</v>
          </cell>
          <cell r="Q338">
            <v>246727338.20545813</v>
          </cell>
          <cell r="R338">
            <v>0</v>
          </cell>
          <cell r="S338">
            <v>6881.943546911536</v>
          </cell>
          <cell r="T338">
            <v>1376.3887093823073</v>
          </cell>
          <cell r="U338">
            <v>4.839125316446693</v>
          </cell>
          <cell r="V338">
            <v>87104.255696040476</v>
          </cell>
          <cell r="W338">
            <v>12.656926797246243</v>
          </cell>
          <cell r="X338">
            <v>12.554592959248323</v>
          </cell>
          <cell r="Y338">
            <v>0</v>
          </cell>
          <cell r="Z338">
            <v>2024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X338">
            <v>4.3283314299219153</v>
          </cell>
          <cell r="AY338">
            <v>1935.1969823180882</v>
          </cell>
          <cell r="AZ338">
            <v>-1935.1969823180882</v>
          </cell>
          <cell r="BA338">
            <v>0</v>
          </cell>
          <cell r="BC338">
            <v>-1757.1969823180882</v>
          </cell>
          <cell r="BE338">
            <v>0</v>
          </cell>
          <cell r="BG338">
            <v>0.65</v>
          </cell>
          <cell r="BH338">
            <v>8207.9136120015683</v>
          </cell>
          <cell r="BI338">
            <v>5335.1438478010195</v>
          </cell>
          <cell r="BJ338">
            <v>4026.0566790889279</v>
          </cell>
          <cell r="BK338">
            <v>121</v>
          </cell>
          <cell r="BL338">
            <v>77473877.251761764</v>
          </cell>
          <cell r="BM338">
            <v>15085296.875</v>
          </cell>
        </row>
        <row r="339">
          <cell r="B339">
            <v>2015</v>
          </cell>
          <cell r="C339">
            <v>8398.2681200863335</v>
          </cell>
          <cell r="D339">
            <v>5458.874278056117</v>
          </cell>
          <cell r="E339">
            <v>1.8989990215842818</v>
          </cell>
          <cell r="F339">
            <v>0</v>
          </cell>
          <cell r="G339">
            <v>1.8989990215842818</v>
          </cell>
          <cell r="H339">
            <v>17022632.743364472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138756281.28955129</v>
          </cell>
          <cell r="N339">
            <v>19045046.756197859</v>
          </cell>
          <cell r="O339">
            <v>31819163.48291593</v>
          </cell>
          <cell r="P339">
            <v>62828844.167908825</v>
          </cell>
          <cell r="Q339">
            <v>252449335.69657391</v>
          </cell>
          <cell r="R339">
            <v>0</v>
          </cell>
          <cell r="S339">
            <v>7041.5467104516565</v>
          </cell>
          <cell r="T339">
            <v>1408.3093420903313</v>
          </cell>
          <cell r="U339">
            <v>4.9513522918653718</v>
          </cell>
          <cell r="V339">
            <v>89124.341253576698</v>
          </cell>
          <cell r="W339">
            <v>12.656926797246243</v>
          </cell>
          <cell r="X339">
            <v>12.270031507673995</v>
          </cell>
          <cell r="Y339">
            <v>0</v>
          </cell>
          <cell r="Z339">
            <v>2025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X339">
            <v>4.3210636459464169</v>
          </cell>
          <cell r="AY339">
            <v>1931.9475561026429</v>
          </cell>
          <cell r="AZ339">
            <v>-1931.9475561026429</v>
          </cell>
          <cell r="BA339">
            <v>0</v>
          </cell>
          <cell r="BC339">
            <v>-1753.9475561026429</v>
          </cell>
          <cell r="BE339">
            <v>0</v>
          </cell>
          <cell r="BG339">
            <v>0.65</v>
          </cell>
          <cell r="BH339">
            <v>8398.2681200863335</v>
          </cell>
          <cell r="BI339">
            <v>5458.874278056117</v>
          </cell>
          <cell r="BJ339">
            <v>4149.7871093440253</v>
          </cell>
          <cell r="BK339">
            <v>124</v>
          </cell>
          <cell r="BL339">
            <v>79394717.183623627</v>
          </cell>
          <cell r="BM339">
            <v>15459312.5</v>
          </cell>
        </row>
        <row r="340">
          <cell r="B340">
            <v>2016</v>
          </cell>
          <cell r="C340">
            <v>8593.0372505052346</v>
          </cell>
          <cell r="D340">
            <v>5585.4742128284024</v>
          </cell>
          <cell r="E340">
            <v>1.9430398146158359</v>
          </cell>
          <cell r="F340">
            <v>0</v>
          </cell>
          <cell r="G340">
            <v>1.9430398146158359</v>
          </cell>
          <cell r="H340">
            <v>17297191.335999381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141974259.07502854</v>
          </cell>
          <cell r="N340">
            <v>19486731.534827299</v>
          </cell>
          <cell r="O340">
            <v>32557100.24721146</v>
          </cell>
          <cell r="P340">
            <v>64285944.509172909</v>
          </cell>
          <cell r="Q340">
            <v>258304035.3662402</v>
          </cell>
          <cell r="R340">
            <v>0</v>
          </cell>
          <cell r="S340">
            <v>7204.8513239729291</v>
          </cell>
          <cell r="T340">
            <v>1440.9702647945858</v>
          </cell>
          <cell r="U340">
            <v>5.0661819884760018</v>
          </cell>
          <cell r="V340">
            <v>91191.275792568034</v>
          </cell>
          <cell r="W340">
            <v>12.656926797246243</v>
          </cell>
          <cell r="X340">
            <v>11.991919904373121</v>
          </cell>
          <cell r="Y340">
            <v>0</v>
          </cell>
          <cell r="Z340">
            <v>2026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X340">
            <v>4.313808065445806</v>
          </cell>
          <cell r="AY340">
            <v>1928.7035860608198</v>
          </cell>
          <cell r="AZ340">
            <v>-1928.7035860608198</v>
          </cell>
          <cell r="BA340">
            <v>0</v>
          </cell>
          <cell r="BC340">
            <v>-1750.7035860608198</v>
          </cell>
          <cell r="BE340">
            <v>0</v>
          </cell>
          <cell r="BG340">
            <v>0.65</v>
          </cell>
          <cell r="BH340">
            <v>8593.0372505052346</v>
          </cell>
          <cell r="BI340">
            <v>5585.4742128284024</v>
          </cell>
          <cell r="BJ340">
            <v>4276.3870441163108</v>
          </cell>
          <cell r="BK340">
            <v>126</v>
          </cell>
          <cell r="BL340">
            <v>80675277.138198212</v>
          </cell>
          <cell r="BM340">
            <v>15708656.25</v>
          </cell>
        </row>
        <row r="341">
          <cell r="B341">
            <v>2017</v>
          </cell>
          <cell r="C341">
            <v>8792.3233853376278</v>
          </cell>
          <cell r="D341">
            <v>5715.0102004694581</v>
          </cell>
          <cell r="E341">
            <v>1.9881019833452456</v>
          </cell>
          <cell r="F341">
            <v>0</v>
          </cell>
          <cell r="G341">
            <v>1.9881019833452456</v>
          </cell>
          <cell r="H341">
            <v>17846308.521269206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145266866.85874334</v>
          </cell>
          <cell r="N341">
            <v>19938659.682568684</v>
          </cell>
          <cell r="O341">
            <v>33312150.933072068</v>
          </cell>
          <cell r="P341">
            <v>65776837.31363897</v>
          </cell>
          <cell r="Q341">
            <v>264294514.78802305</v>
          </cell>
          <cell r="R341">
            <v>0</v>
          </cell>
          <cell r="S341">
            <v>7371.9432299590471</v>
          </cell>
          <cell r="T341">
            <v>1474.3886459918094</v>
          </cell>
          <cell r="U341">
            <v>5.1836747675025929</v>
          </cell>
          <cell r="V341">
            <v>93306.145815046679</v>
          </cell>
          <cell r="W341">
            <v>12.656926797246243</v>
          </cell>
          <cell r="X341">
            <v>11.720111957574037</v>
          </cell>
          <cell r="Y341">
            <v>0</v>
          </cell>
          <cell r="Z341">
            <v>2027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X341">
            <v>4.3065646679289964</v>
          </cell>
          <cell r="AY341">
            <v>1925.4650630310541</v>
          </cell>
          <cell r="AZ341">
            <v>-1925.4650630310541</v>
          </cell>
          <cell r="BA341">
            <v>0</v>
          </cell>
          <cell r="BC341">
            <v>-1747.4650630310541</v>
          </cell>
          <cell r="BE341">
            <v>0</v>
          </cell>
          <cell r="BG341">
            <v>0.65</v>
          </cell>
          <cell r="BH341">
            <v>8792.3233853376278</v>
          </cell>
          <cell r="BI341">
            <v>5715.0102004694581</v>
          </cell>
          <cell r="BJ341">
            <v>4405.9230317573665</v>
          </cell>
          <cell r="BK341">
            <v>130</v>
          </cell>
          <cell r="BL341">
            <v>83236397.047347352</v>
          </cell>
          <cell r="BM341">
            <v>16207343.75</v>
          </cell>
        </row>
        <row r="342">
          <cell r="B342">
            <v>2018</v>
          </cell>
          <cell r="C342">
            <v>8996.2312810653457</v>
          </cell>
          <cell r="D342">
            <v>5847.5503326924745</v>
          </cell>
          <cell r="E342">
            <v>2.0342092150915279</v>
          </cell>
          <cell r="F342">
            <v>0</v>
          </cell>
          <cell r="G342">
            <v>2.0342092150915279</v>
          </cell>
          <cell r="H342">
            <v>18120867.113904115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148635835.42847556</v>
          </cell>
          <cell r="N342">
            <v>20401068.759364422</v>
          </cell>
          <cell r="O342">
            <v>34084712.439425915</v>
          </cell>
          <cell r="P342">
            <v>67302306.282013714</v>
          </cell>
          <cell r="Q342">
            <v>270423922.90927958</v>
          </cell>
          <cell r="R342">
            <v>0</v>
          </cell>
          <cell r="S342">
            <v>7542.9102617167637</v>
          </cell>
          <cell r="T342">
            <v>1508.5820523433526</v>
          </cell>
          <cell r="U342">
            <v>5.3038923900414758</v>
          </cell>
          <cell r="V342">
            <v>95470.063020746558</v>
          </cell>
          <cell r="W342">
            <v>12.656926797246241</v>
          </cell>
          <cell r="X342">
            <v>11.454464789076702</v>
          </cell>
          <cell r="Y342">
            <v>0</v>
          </cell>
          <cell r="Z342">
            <v>2028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X342">
            <v>4.2993334329393074</v>
          </cell>
          <cell r="AY342">
            <v>1922.2319778671642</v>
          </cell>
          <cell r="AZ342">
            <v>-1922.2319778671642</v>
          </cell>
          <cell r="BA342">
            <v>0</v>
          </cell>
          <cell r="BC342">
            <v>-1744.2319778671642</v>
          </cell>
          <cell r="BE342">
            <v>0</v>
          </cell>
          <cell r="BG342">
            <v>0.65</v>
          </cell>
          <cell r="BH342">
            <v>8996.2312810653457</v>
          </cell>
          <cell r="BI342">
            <v>5847.5503326924745</v>
          </cell>
          <cell r="BJ342">
            <v>4538.4631639803829</v>
          </cell>
          <cell r="BK342">
            <v>132</v>
          </cell>
          <cell r="BL342">
            <v>84516957.001921937</v>
          </cell>
          <cell r="BM342">
            <v>16456687.5</v>
          </cell>
        </row>
        <row r="343">
          <cell r="B343">
            <v>2019</v>
          </cell>
          <cell r="C343">
            <v>9204.8681236388347</v>
          </cell>
          <cell r="D343">
            <v>5983.164280365243</v>
          </cell>
          <cell r="E343">
            <v>2.0813857465201546</v>
          </cell>
          <cell r="F343">
            <v>0</v>
          </cell>
          <cell r="G343">
            <v>2.0813857465201546</v>
          </cell>
          <cell r="H343">
            <v>18669984.299173936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152082935.71171567</v>
          </cell>
          <cell r="N343">
            <v>20874201.834548347</v>
          </cell>
          <cell r="O343">
            <v>34875190.869916134</v>
          </cell>
          <cell r="P343">
            <v>68863153.290264845</v>
          </cell>
          <cell r="Q343">
            <v>276695481.70644498</v>
          </cell>
          <cell r="R343">
            <v>0</v>
          </cell>
          <cell r="S343">
            <v>7717.8422895462445</v>
          </cell>
          <cell r="T343">
            <v>1543.568457909249</v>
          </cell>
          <cell r="U343">
            <v>5.4268980495265646</v>
          </cell>
          <cell r="V343">
            <v>97684.164891478154</v>
          </cell>
          <cell r="W343">
            <v>12.656926797246243</v>
          </cell>
          <cell r="X343">
            <v>11.194838759147503</v>
          </cell>
          <cell r="Y343">
            <v>0</v>
          </cell>
          <cell r="Z343">
            <v>2029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X343">
            <v>4.2921143400544066</v>
          </cell>
          <cell r="AY343">
            <v>1919.004321438325</v>
          </cell>
          <cell r="AZ343">
            <v>-1919.004321438325</v>
          </cell>
          <cell r="BA343">
            <v>0</v>
          </cell>
          <cell r="BC343">
            <v>-1741.004321438325</v>
          </cell>
          <cell r="BE343">
            <v>0</v>
          </cell>
          <cell r="BG343">
            <v>0.65</v>
          </cell>
          <cell r="BH343">
            <v>9204.8681236388347</v>
          </cell>
          <cell r="BI343">
            <v>5983.164280365243</v>
          </cell>
          <cell r="BJ343">
            <v>4674.0771116531514</v>
          </cell>
          <cell r="BK343">
            <v>136</v>
          </cell>
          <cell r="BL343">
            <v>87078076.911071077</v>
          </cell>
          <cell r="BM343">
            <v>16955375</v>
          </cell>
        </row>
        <row r="344">
          <cell r="B344">
            <v>2020</v>
          </cell>
          <cell r="C344">
            <v>9418.3435848203899</v>
          </cell>
          <cell r="D344">
            <v>6121.9233301332533</v>
          </cell>
          <cell r="E344">
            <v>2.1296563763833136</v>
          </cell>
          <cell r="F344">
            <v>0</v>
          </cell>
          <cell r="G344">
            <v>2.1296563763833136</v>
          </cell>
          <cell r="H344">
            <v>19081822.188126303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155609979.7065717</v>
          </cell>
          <cell r="N344">
            <v>21358307.614617694</v>
          </cell>
          <cell r="O344">
            <v>35684001.74637346</v>
          </cell>
          <cell r="P344">
            <v>70460198.81113565</v>
          </cell>
          <cell r="Q344">
            <v>283112487.87869853</v>
          </cell>
          <cell r="R344">
            <v>0</v>
          </cell>
          <cell r="S344">
            <v>7896.8312679821547</v>
          </cell>
          <cell r="T344">
            <v>1579.3662535964309</v>
          </cell>
          <cell r="U344">
            <v>5.5527564049475195</v>
          </cell>
          <cell r="V344">
            <v>99949.615289055364</v>
          </cell>
          <cell r="W344">
            <v>12.656926797246243</v>
          </cell>
          <cell r="X344">
            <v>10.941097393116447</v>
          </cell>
          <cell r="Y344">
            <v>0</v>
          </cell>
          <cell r="Z344">
            <v>2030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X344">
            <v>4.2849073688862536</v>
          </cell>
          <cell r="AY344">
            <v>1915.7820846290438</v>
          </cell>
          <cell r="AZ344">
            <v>-1915.7820846290438</v>
          </cell>
          <cell r="BA344">
            <v>0</v>
          </cell>
          <cell r="BC344">
            <v>-1737.7820846290438</v>
          </cell>
          <cell r="BE344">
            <v>0</v>
          </cell>
          <cell r="BG344">
            <v>0.65</v>
          </cell>
          <cell r="BH344">
            <v>9418.3435848203899</v>
          </cell>
          <cell r="BI344">
            <v>6121.9233301332533</v>
          </cell>
          <cell r="BJ344">
            <v>4812.8361614211617</v>
          </cell>
          <cell r="BK344">
            <v>139</v>
          </cell>
          <cell r="BL344">
            <v>88998916.84293294</v>
          </cell>
          <cell r="BM344">
            <v>17329390.625</v>
          </cell>
        </row>
        <row r="345">
          <cell r="B345">
            <v>2021</v>
          </cell>
          <cell r="C345">
            <v>9636.7698798340625</v>
          </cell>
          <cell r="D345">
            <v>6263.9004218921409</v>
          </cell>
          <cell r="E345">
            <v>2.1790464785553376</v>
          </cell>
          <cell r="F345">
            <v>0</v>
          </cell>
          <cell r="G345">
            <v>2.1790464785553376</v>
          </cell>
          <cell r="H345">
            <v>19493660.07707867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159218821.43424338</v>
          </cell>
          <cell r="N345">
            <v>21853640.573965319</v>
          </cell>
          <cell r="O345">
            <v>36511570.227234736</v>
          </cell>
          <cell r="P345">
            <v>72094282.345425397</v>
          </cell>
          <cell r="Q345">
            <v>289678314.58086884</v>
          </cell>
          <cell r="R345">
            <v>0</v>
          </cell>
          <cell r="S345">
            <v>8079.9712841303726</v>
          </cell>
          <cell r="T345">
            <v>1615.9942568260747</v>
          </cell>
          <cell r="U345">
            <v>5.6815336148383251</v>
          </cell>
          <cell r="V345">
            <v>102267.60506708984</v>
          </cell>
          <cell r="W345">
            <v>12.656926797246241</v>
          </cell>
          <cell r="X345">
            <v>10.693107309638046</v>
          </cell>
          <cell r="Y345">
            <v>0</v>
          </cell>
          <cell r="Z345">
            <v>2031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X345">
            <v>4.2777124990810433</v>
          </cell>
          <cell r="AY345">
            <v>1912.5652583391343</v>
          </cell>
          <cell r="AZ345">
            <v>-1912.5652583391343</v>
          </cell>
          <cell r="BA345">
            <v>0</v>
          </cell>
          <cell r="BC345">
            <v>-1734.5652583391343</v>
          </cell>
          <cell r="BE345">
            <v>0</v>
          </cell>
          <cell r="BG345">
            <v>0.65</v>
          </cell>
          <cell r="BH345">
            <v>9636.7698798340625</v>
          </cell>
          <cell r="BI345">
            <v>6263.9004218921409</v>
          </cell>
          <cell r="BJ345">
            <v>4954.8132531800493</v>
          </cell>
          <cell r="BK345">
            <v>142</v>
          </cell>
          <cell r="BL345">
            <v>90919756.774794802</v>
          </cell>
          <cell r="BM345">
            <v>17703406.25</v>
          </cell>
        </row>
        <row r="346">
          <cell r="B346">
            <v>2022</v>
          </cell>
          <cell r="C346">
            <v>9860.2618263525583</v>
          </cell>
          <cell r="D346">
            <v>6409.1701871291634</v>
          </cell>
          <cell r="E346">
            <v>2.2295820153710202</v>
          </cell>
          <cell r="F346">
            <v>0</v>
          </cell>
          <cell r="G346">
            <v>2.2295820153710202</v>
          </cell>
          <cell r="H346">
            <v>19905497.966031037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162911357.9136278</v>
          </cell>
          <cell r="N346">
            <v>22360461.088649567</v>
          </cell>
          <cell r="O346">
            <v>37358331.331036463</v>
          </cell>
          <cell r="P346">
            <v>73766262.863290668</v>
          </cell>
          <cell r="Q346">
            <v>296396413.19660449</v>
          </cell>
          <cell r="R346">
            <v>0</v>
          </cell>
          <cell r="S346">
            <v>8267.3586071256741</v>
          </cell>
          <cell r="T346">
            <v>1653.471721425135</v>
          </cell>
          <cell r="U346">
            <v>5.8132973720540733</v>
          </cell>
          <cell r="V346">
            <v>104639.35269697332</v>
          </cell>
          <cell r="W346">
            <v>12.656926797246243</v>
          </cell>
          <cell r="X346">
            <v>10.450738150578282</v>
          </cell>
          <cell r="Y346">
            <v>0</v>
          </cell>
          <cell r="Z346">
            <v>2032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X346">
            <v>4.2705297103191446</v>
          </cell>
          <cell r="AY346">
            <v>1909.3538334836894</v>
          </cell>
          <cell r="AZ346">
            <v>-1909.3538334836894</v>
          </cell>
          <cell r="BA346">
            <v>0</v>
          </cell>
          <cell r="BC346">
            <v>-1731.3538334836894</v>
          </cell>
          <cell r="BE346">
            <v>0</v>
          </cell>
          <cell r="BG346">
            <v>0.65</v>
          </cell>
          <cell r="BH346">
            <v>9860.2618263525583</v>
          </cell>
          <cell r="BI346">
            <v>6409.1701871291634</v>
          </cell>
          <cell r="BJ346">
            <v>5100.0830184170718</v>
          </cell>
          <cell r="BK346">
            <v>145</v>
          </cell>
          <cell r="BL346">
            <v>92840596.706656665</v>
          </cell>
          <cell r="BM346">
            <v>18077421.875</v>
          </cell>
        </row>
        <row r="347">
          <cell r="B347">
            <v>2023</v>
          </cell>
          <cell r="C347">
            <v>10088.936904852151</v>
          </cell>
          <cell r="D347">
            <v>6557.8089881538981</v>
          </cell>
          <cell r="E347">
            <v>2.2812895512727436</v>
          </cell>
          <cell r="F347">
            <v>0</v>
          </cell>
          <cell r="G347">
            <v>2.2812895512727436</v>
          </cell>
          <cell r="H347">
            <v>20454615.151300859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166689530.15848944</v>
          </cell>
          <cell r="N347">
            <v>22879035.57326122</v>
          </cell>
          <cell r="O347">
            <v>38224730.16508276</v>
          </cell>
          <cell r="P347">
            <v>75477019.255764008</v>
          </cell>
          <cell r="Q347">
            <v>303270315.15259743</v>
          </cell>
          <cell r="R347">
            <v>0</v>
          </cell>
          <cell r="S347">
            <v>8459.091738736448</v>
          </cell>
          <cell r="T347">
            <v>1691.8183477472896</v>
          </cell>
          <cell r="U347">
            <v>5.9481169393543141</v>
          </cell>
          <cell r="V347">
            <v>107066.10490837766</v>
          </cell>
          <cell r="W347">
            <v>12.656926797246243</v>
          </cell>
          <cell r="X347">
            <v>10.213862512490703</v>
          </cell>
          <cell r="Y347">
            <v>0</v>
          </cell>
          <cell r="Z347">
            <v>2033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X347">
            <v>4.2633589823150491</v>
          </cell>
          <cell r="AY347">
            <v>1906.1478009930584</v>
          </cell>
          <cell r="AZ347">
            <v>-1906.1478009930584</v>
          </cell>
          <cell r="BA347">
            <v>0</v>
          </cell>
          <cell r="BC347">
            <v>-1728.1478009930584</v>
          </cell>
          <cell r="BE347">
            <v>0</v>
          </cell>
          <cell r="BG347">
            <v>0.65</v>
          </cell>
          <cell r="BH347">
            <v>10088.936904852151</v>
          </cell>
          <cell r="BI347">
            <v>6557.8089881538981</v>
          </cell>
          <cell r="BJ347">
            <v>5248.7218194418065</v>
          </cell>
          <cell r="BK347">
            <v>149</v>
          </cell>
          <cell r="BL347">
            <v>95401716.61580582</v>
          </cell>
          <cell r="BM347">
            <v>18576109.375</v>
          </cell>
        </row>
        <row r="348">
          <cell r="B348">
            <v>2024</v>
          </cell>
          <cell r="C348">
            <v>10322.915320367303</v>
          </cell>
          <cell r="D348">
            <v>6709.8949582387477</v>
          </cell>
          <cell r="E348">
            <v>2.3341962667742608</v>
          </cell>
          <cell r="F348">
            <v>0</v>
          </cell>
          <cell r="G348">
            <v>2.3341962667742608</v>
          </cell>
          <cell r="H348">
            <v>20866453.040253222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170555324.1977672</v>
          </cell>
          <cell r="N348">
            <v>23409636.620966151</v>
          </cell>
          <cell r="O348">
            <v>39111222.159419052</v>
          </cell>
          <cell r="P348">
            <v>77227450.796748966</v>
          </cell>
          <cell r="Q348">
            <v>310303633.77490139</v>
          </cell>
          <cell r="R348">
            <v>0</v>
          </cell>
          <cell r="S348">
            <v>8655.2714651429997</v>
          </cell>
          <cell r="T348">
            <v>1731.0542930286001</v>
          </cell>
          <cell r="U348">
            <v>6.0860631858116214</v>
          </cell>
          <cell r="V348">
            <v>109549.13734460919</v>
          </cell>
          <cell r="W348">
            <v>12.656926797246244</v>
          </cell>
          <cell r="X348">
            <v>9.9823558796457146</v>
          </cell>
          <cell r="Y348">
            <v>0</v>
          </cell>
          <cell r="Z348">
            <v>2034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X348">
            <v>4.2562002948173063</v>
          </cell>
          <cell r="AY348">
            <v>1902.9471518128175</v>
          </cell>
          <cell r="AZ348">
            <v>-1902.9471518128175</v>
          </cell>
          <cell r="BA348">
            <v>0</v>
          </cell>
          <cell r="BC348">
            <v>-1724.9471518128175</v>
          </cell>
          <cell r="BE348">
            <v>0</v>
          </cell>
          <cell r="BG348">
            <v>0.65</v>
          </cell>
          <cell r="BH348">
            <v>10322.915320367303</v>
          </cell>
          <cell r="BI348">
            <v>6709.8949582387477</v>
          </cell>
          <cell r="BJ348">
            <v>5400.8077895266561</v>
          </cell>
          <cell r="BK348">
            <v>152</v>
          </cell>
          <cell r="BL348">
            <v>97322556.547667682</v>
          </cell>
          <cell r="BM348">
            <v>18950125</v>
          </cell>
        </row>
        <row r="349">
          <cell r="B349">
            <v>2025</v>
          </cell>
          <cell r="C349">
            <v>10562.320065677484</v>
          </cell>
          <cell r="D349">
            <v>6865.5080426903651</v>
          </cell>
          <cell r="E349">
            <v>2.3883299727486338</v>
          </cell>
          <cell r="F349">
            <v>0</v>
          </cell>
          <cell r="G349">
            <v>2.3883299727486338</v>
          </cell>
          <cell r="H349">
            <v>21278290.929205589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174510772.11956728</v>
          </cell>
          <cell r="N349">
            <v>23952543.146798946</v>
          </cell>
          <cell r="O349">
            <v>40018273.306237251</v>
          </cell>
          <cell r="P349">
            <v>79018477.615740046</v>
          </cell>
          <cell r="Q349">
            <v>317500066.18834352</v>
          </cell>
          <cell r="R349">
            <v>0</v>
          </cell>
          <cell r="S349">
            <v>8856.0009099166782</v>
          </cell>
          <cell r="T349">
            <v>1771.2001819833356</v>
          </cell>
          <cell r="U349">
            <v>6.2272086240645281</v>
          </cell>
          <cell r="V349">
            <v>112089.7552331615</v>
          </cell>
          <cell r="W349">
            <v>12.656926797246241</v>
          </cell>
          <cell r="X349">
            <v>9.7560965585778039</v>
          </cell>
          <cell r="Y349">
            <v>0</v>
          </cell>
          <cell r="Z349">
            <v>2035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X349">
            <v>4.2490536276084727</v>
          </cell>
          <cell r="AY349">
            <v>1899.7518769037481</v>
          </cell>
          <cell r="AZ349">
            <v>-1899.7518769037481</v>
          </cell>
          <cell r="BA349">
            <v>0</v>
          </cell>
          <cell r="BC349">
            <v>-1721.7518769037481</v>
          </cell>
          <cell r="BE349">
            <v>0</v>
          </cell>
          <cell r="BG349">
            <v>0.65</v>
          </cell>
          <cell r="BH349">
            <v>10562.320065677484</v>
          </cell>
          <cell r="BI349">
            <v>6865.5080426903651</v>
          </cell>
          <cell r="BJ349">
            <v>5556.4208739782734</v>
          </cell>
          <cell r="BK349">
            <v>155</v>
          </cell>
          <cell r="BL349">
            <v>99243396.479529545</v>
          </cell>
          <cell r="BM349">
            <v>19324140.625</v>
          </cell>
        </row>
        <row r="350">
          <cell r="B350">
            <v>2026</v>
          </cell>
          <cell r="C350">
            <v>10807.276985959395</v>
          </cell>
          <cell r="D350">
            <v>7024.7300408736073</v>
          </cell>
          <cell r="E350">
            <v>9.0784680320101003</v>
          </cell>
          <cell r="F350">
            <v>0</v>
          </cell>
          <cell r="G350">
            <v>9.0784680320101003</v>
          </cell>
          <cell r="H350">
            <v>21964687.410792865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663346557.63901591</v>
          </cell>
          <cell r="N350">
            <v>91047886.902034536</v>
          </cell>
          <cell r="O350">
            <v>152116591.53144792</v>
          </cell>
          <cell r="P350">
            <v>300363321.29894638</v>
          </cell>
          <cell r="Q350">
            <v>1206874357.3714447</v>
          </cell>
          <cell r="R350">
            <v>0</v>
          </cell>
          <cell r="S350">
            <v>8856.0009099166782</v>
          </cell>
          <cell r="T350">
            <v>1771.2001819833356</v>
          </cell>
          <cell r="U350">
            <v>6.2272086240645281</v>
          </cell>
          <cell r="V350">
            <v>112089.7552331615</v>
          </cell>
          <cell r="W350">
            <v>12.656926797246241</v>
          </cell>
          <cell r="X350">
            <v>9.7560965585778039</v>
          </cell>
          <cell r="Y350">
            <v>0</v>
          </cell>
          <cell r="Z350">
            <v>2035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X350">
            <v>4.2419189605050516</v>
          </cell>
          <cell r="AY350">
            <v>1896.5619672418084</v>
          </cell>
          <cell r="AZ350">
            <v>-1896.5619672418084</v>
          </cell>
          <cell r="BA350">
            <v>0</v>
          </cell>
          <cell r="BC350">
            <v>-1718.5619672418084</v>
          </cell>
          <cell r="BE350">
            <v>0</v>
          </cell>
          <cell r="BG350">
            <v>0.65</v>
          </cell>
          <cell r="BH350">
            <v>10807.276985959395</v>
          </cell>
          <cell r="BI350">
            <v>7024.7300408736073</v>
          </cell>
          <cell r="BJ350">
            <v>5715.6428721615157</v>
          </cell>
          <cell r="BK350">
            <v>160</v>
          </cell>
          <cell r="BL350">
            <v>102444796.36596598</v>
          </cell>
          <cell r="BM350">
            <v>19947500</v>
          </cell>
        </row>
        <row r="351">
          <cell r="B351">
            <v>2027</v>
          </cell>
          <cell r="C351">
            <v>11057.91484493857</v>
          </cell>
          <cell r="D351">
            <v>7629.961243007614</v>
          </cell>
          <cell r="E351">
            <v>4.3514179769248083</v>
          </cell>
          <cell r="F351">
            <v>0</v>
          </cell>
          <cell r="G351">
            <v>4.3514179769248083</v>
          </cell>
          <cell r="H351">
            <v>83053974.272060528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317949914.64022279</v>
          </cell>
          <cell r="N351">
            <v>43640337.822372481</v>
          </cell>
          <cell r="O351">
            <v>72911296.117866203</v>
          </cell>
          <cell r="P351">
            <v>143967721.34909284</v>
          </cell>
          <cell r="Q351">
            <v>578469269.92955434</v>
          </cell>
          <cell r="R351">
            <v>0</v>
          </cell>
          <cell r="S351">
            <v>8856.0009099166782</v>
          </cell>
          <cell r="T351">
            <v>1771.2001819833356</v>
          </cell>
          <cell r="U351">
            <v>6.2272086240645281</v>
          </cell>
          <cell r="V351">
            <v>112089.7552331615</v>
          </cell>
          <cell r="W351">
            <v>12.656926797246241</v>
          </cell>
          <cell r="X351">
            <v>9.7560965585778039</v>
          </cell>
          <cell r="Y351">
            <v>0</v>
          </cell>
          <cell r="Z351">
            <v>2035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X351">
            <v>4.2347962733574356</v>
          </cell>
          <cell r="AY351">
            <v>1893.3774138181093</v>
          </cell>
          <cell r="AZ351">
            <v>-1893.3774138181093</v>
          </cell>
          <cell r="BA351">
            <v>0</v>
          </cell>
          <cell r="BC351">
            <v>-1715.3774138181093</v>
          </cell>
          <cell r="BE351">
            <v>0</v>
          </cell>
          <cell r="BG351">
            <v>0.69000000000000006</v>
          </cell>
          <cell r="BH351">
            <v>11057.91484493857</v>
          </cell>
          <cell r="BI351">
            <v>7629.961243007614</v>
          </cell>
          <cell r="BJ351">
            <v>6320.8740742955224</v>
          </cell>
          <cell r="BK351">
            <v>605</v>
          </cell>
          <cell r="BL351">
            <v>387369386.25880885</v>
          </cell>
          <cell r="BM351">
            <v>75426484.375</v>
          </cell>
        </row>
        <row r="352">
          <cell r="B352">
            <v>2028</v>
          </cell>
          <cell r="C352">
            <v>11314.365392575146</v>
          </cell>
          <cell r="D352">
            <v>7920.0557748026013</v>
          </cell>
          <cell r="E352">
            <v>2.7551794383143169</v>
          </cell>
          <cell r="F352">
            <v>0</v>
          </cell>
          <cell r="G352">
            <v>2.7551794383143169</v>
          </cell>
          <cell r="H352">
            <v>39810995.932062075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201315771.51998129</v>
          </cell>
          <cell r="N352">
            <v>27631673.649117928</v>
          </cell>
          <cell r="O352">
            <v>46165113.291818969</v>
          </cell>
          <cell r="P352">
            <v>91155781.34424752</v>
          </cell>
          <cell r="Q352">
            <v>366268339.80516571</v>
          </cell>
          <cell r="R352">
            <v>0</v>
          </cell>
          <cell r="S352">
            <v>8856.0009099166782</v>
          </cell>
          <cell r="T352">
            <v>1771.2001819833356</v>
          </cell>
          <cell r="U352">
            <v>6.2272086240645281</v>
          </cell>
          <cell r="V352">
            <v>112089.7552331615</v>
          </cell>
          <cell r="W352">
            <v>12.656926797246241</v>
          </cell>
          <cell r="X352">
            <v>9.7560965585778039</v>
          </cell>
          <cell r="Y352">
            <v>0</v>
          </cell>
          <cell r="Z352">
            <v>2035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X352">
            <v>4.2276855460498544</v>
          </cell>
          <cell r="AY352">
            <v>1890.1982076388897</v>
          </cell>
          <cell r="AZ352">
            <v>-1890.1982076388897</v>
          </cell>
          <cell r="BA352">
            <v>0</v>
          </cell>
          <cell r="BC352">
            <v>-1712.1982076388897</v>
          </cell>
          <cell r="BE352">
            <v>0</v>
          </cell>
          <cell r="BG352">
            <v>0.7</v>
          </cell>
          <cell r="BH352">
            <v>11314.365392575146</v>
          </cell>
          <cell r="BI352">
            <v>7920.0557748026013</v>
          </cell>
          <cell r="BJ352">
            <v>6610.9686060905096</v>
          </cell>
          <cell r="BK352">
            <v>290</v>
          </cell>
          <cell r="BL352">
            <v>185681193.41331333</v>
          </cell>
          <cell r="BM352">
            <v>36154843.75</v>
          </cell>
        </row>
        <row r="353">
          <cell r="B353">
            <v>2029</v>
          </cell>
          <cell r="C353">
            <v>11576.763434319366</v>
          </cell>
          <cell r="D353">
            <v>8103.7344040235557</v>
          </cell>
          <cell r="E353">
            <v>2.8190764103655921</v>
          </cell>
          <cell r="F353">
            <v>0</v>
          </cell>
          <cell r="G353">
            <v>2.8190764103655921</v>
          </cell>
          <cell r="H353">
            <v>25259390.522411797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205984602.90258023</v>
          </cell>
          <cell r="N353">
            <v>28272495.89624092</v>
          </cell>
          <cell r="O353">
            <v>47235755.338841528</v>
          </cell>
          <cell r="P353">
            <v>93269828.194288298</v>
          </cell>
          <cell r="Q353">
            <v>374762682.33195096</v>
          </cell>
          <cell r="R353">
            <v>0</v>
          </cell>
          <cell r="S353">
            <v>8856.0009099166782</v>
          </cell>
          <cell r="T353">
            <v>1771.2001819833356</v>
          </cell>
          <cell r="U353">
            <v>6.2272086240645281</v>
          </cell>
          <cell r="V353">
            <v>112089.7552331615</v>
          </cell>
          <cell r="W353">
            <v>12.656926797246241</v>
          </cell>
          <cell r="X353">
            <v>9.7560965585778039</v>
          </cell>
          <cell r="Y353">
            <v>0</v>
          </cell>
          <cell r="Z353">
            <v>2035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X353">
            <v>4.2205867585003105</v>
          </cell>
          <cell r="AY353">
            <v>1887.0243397254887</v>
          </cell>
          <cell r="AZ353">
            <v>-1887.0243397254887</v>
          </cell>
          <cell r="BA353">
            <v>0</v>
          </cell>
          <cell r="BC353">
            <v>-1709.0243397254887</v>
          </cell>
          <cell r="BE353">
            <v>0</v>
          </cell>
          <cell r="BG353">
            <v>0.7</v>
          </cell>
          <cell r="BH353">
            <v>11576.763434319366</v>
          </cell>
          <cell r="BI353">
            <v>8103.7344040235557</v>
          </cell>
          <cell r="BJ353">
            <v>6794.6472353114641</v>
          </cell>
          <cell r="BK353">
            <v>184</v>
          </cell>
          <cell r="BL353">
            <v>117811515.82086088</v>
          </cell>
          <cell r="BM353">
            <v>22939625</v>
          </cell>
        </row>
        <row r="354">
          <cell r="B354">
            <v>2030</v>
          </cell>
          <cell r="C354">
            <v>11845.246901973233</v>
          </cell>
          <cell r="D354">
            <v>8291.6728313812619</v>
          </cell>
          <cell r="E354">
            <v>2.8844552543344526</v>
          </cell>
          <cell r="F354">
            <v>0</v>
          </cell>
          <cell r="G354">
            <v>2.8844552543344526</v>
          </cell>
          <cell r="H354">
            <v>25808507.707681619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210761711.87473789</v>
          </cell>
          <cell r="N354">
            <v>28928179.825564023</v>
          </cell>
          <cell r="O354">
            <v>48331227.269539885</v>
          </cell>
          <cell r="P354">
            <v>95432903.136881307</v>
          </cell>
          <cell r="Q354">
            <v>383454022.10672307</v>
          </cell>
          <cell r="R354">
            <v>0</v>
          </cell>
          <cell r="S354">
            <v>8856.0009099166782</v>
          </cell>
          <cell r="T354">
            <v>1771.2001819833356</v>
          </cell>
          <cell r="U354">
            <v>6.2272086240645281</v>
          </cell>
          <cell r="V354">
            <v>112089.7552331615</v>
          </cell>
          <cell r="W354">
            <v>12.656926797246241</v>
          </cell>
          <cell r="X354">
            <v>9.7560965585778039</v>
          </cell>
          <cell r="Y354">
            <v>0</v>
          </cell>
          <cell r="Z354">
            <v>2035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X354">
            <v>4.2134998906605281</v>
          </cell>
          <cell r="AY354">
            <v>1883.855801114322</v>
          </cell>
          <cell r="AZ354">
            <v>-1883.855801114322</v>
          </cell>
          <cell r="BA354">
            <v>0</v>
          </cell>
          <cell r="BC354">
            <v>-1705.855801114322</v>
          </cell>
          <cell r="BE354">
            <v>0</v>
          </cell>
          <cell r="BG354">
            <v>0.7</v>
          </cell>
          <cell r="BH354">
            <v>11845.246901973233</v>
          </cell>
          <cell r="BI354">
            <v>8291.6728313812619</v>
          </cell>
          <cell r="BJ354">
            <v>6982.5856626691702</v>
          </cell>
          <cell r="BK354">
            <v>188</v>
          </cell>
          <cell r="BL354">
            <v>120372635.73001002</v>
          </cell>
          <cell r="BM354">
            <v>23438312.5</v>
          </cell>
        </row>
        <row r="355">
          <cell r="B355">
            <v>2031</v>
          </cell>
          <cell r="C355">
            <v>12119.95692619556</v>
          </cell>
          <cell r="D355">
            <v>8483.969848336892</v>
          </cell>
          <cell r="E355">
            <v>2.9513503371759908</v>
          </cell>
          <cell r="F355">
            <v>0</v>
          </cell>
          <cell r="G355">
            <v>2.9513503371759908</v>
          </cell>
          <cell r="H355">
            <v>26357624.89295144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215649609.56512451</v>
          </cell>
          <cell r="N355">
            <v>29599070.10301869</v>
          </cell>
          <cell r="O355">
            <v>49452104.928214148</v>
          </cell>
          <cell r="P355">
            <v>97646143.211088374</v>
          </cell>
          <cell r="Q355">
            <v>392346927.8074457</v>
          </cell>
          <cell r="R355">
            <v>0</v>
          </cell>
          <cell r="S355">
            <v>8856.0009099166782</v>
          </cell>
          <cell r="T355">
            <v>1771.2001819833356</v>
          </cell>
          <cell r="U355">
            <v>6.2272086240645281</v>
          </cell>
          <cell r="V355">
            <v>112089.7552331615</v>
          </cell>
          <cell r="W355">
            <v>12.656926797246241</v>
          </cell>
          <cell r="X355">
            <v>9.7560965585778039</v>
          </cell>
          <cell r="Y355">
            <v>0</v>
          </cell>
          <cell r="Z355">
            <v>2035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X355">
            <v>4.2064249225158958</v>
          </cell>
          <cell r="AY355">
            <v>1880.6925828568569</v>
          </cell>
          <cell r="AZ355">
            <v>-1880.6925828568569</v>
          </cell>
          <cell r="BA355">
            <v>0</v>
          </cell>
          <cell r="BC355">
            <v>-1702.6925828568569</v>
          </cell>
          <cell r="BE355">
            <v>0</v>
          </cell>
          <cell r="BG355">
            <v>0.7</v>
          </cell>
          <cell r="BH355">
            <v>12119.95692619556</v>
          </cell>
          <cell r="BI355">
            <v>8483.969848336892</v>
          </cell>
          <cell r="BJ355">
            <v>7174.8826796248004</v>
          </cell>
          <cell r="BK355">
            <v>192</v>
          </cell>
          <cell r="BL355">
            <v>122933755.63915917</v>
          </cell>
          <cell r="BM355">
            <v>23937000</v>
          </cell>
        </row>
        <row r="356">
          <cell r="B356">
            <v>2032</v>
          </cell>
          <cell r="C356">
            <v>12401.037910688512</v>
          </cell>
          <cell r="D356">
            <v>8680.7265374819581</v>
          </cell>
          <cell r="E356">
            <v>3.0197968228696936</v>
          </cell>
          <cell r="F356">
            <v>0</v>
          </cell>
          <cell r="G356">
            <v>3.0197968228696936</v>
          </cell>
          <cell r="H356">
            <v>27044021.374538716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220650865.33948153</v>
          </cell>
          <cell r="N356">
            <v>30285519.387887977</v>
          </cell>
          <cell r="O356">
            <v>50598977.51391039</v>
          </cell>
          <cell r="P356">
            <v>99910711.825717226</v>
          </cell>
          <cell r="Q356">
            <v>401446074.06699711</v>
          </cell>
          <cell r="R356">
            <v>0</v>
          </cell>
          <cell r="S356">
            <v>8856.0009099166782</v>
          </cell>
          <cell r="T356">
            <v>1771.2001819833356</v>
          </cell>
          <cell r="U356">
            <v>6.2272086240645281</v>
          </cell>
          <cell r="V356">
            <v>112089.7552331615</v>
          </cell>
          <cell r="W356">
            <v>12.656926797246241</v>
          </cell>
          <cell r="X356">
            <v>9.7560965585778039</v>
          </cell>
          <cell r="Y356">
            <v>0</v>
          </cell>
          <cell r="Z356">
            <v>2035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X356">
            <v>4.1993618340854075</v>
          </cell>
          <cell r="AY356">
            <v>1877.5346760195855</v>
          </cell>
          <cell r="AZ356">
            <v>-1877.5346760195855</v>
          </cell>
          <cell r="BA356">
            <v>0</v>
          </cell>
          <cell r="BC356">
            <v>-1699.5346760195855</v>
          </cell>
          <cell r="BE356">
            <v>0</v>
          </cell>
          <cell r="BG356">
            <v>0.7</v>
          </cell>
          <cell r="BH356">
            <v>12401.037910688512</v>
          </cell>
          <cell r="BI356">
            <v>8680.7265374819581</v>
          </cell>
          <cell r="BJ356">
            <v>7371.6393687698665</v>
          </cell>
          <cell r="BK356">
            <v>197</v>
          </cell>
          <cell r="BL356">
            <v>126135155.52559561</v>
          </cell>
          <cell r="BM356">
            <v>24560359.375</v>
          </cell>
        </row>
        <row r="357">
          <cell r="B357">
            <v>2033</v>
          </cell>
          <cell r="C357">
            <v>12688.637608104675</v>
          </cell>
          <cell r="D357">
            <v>8882.046325673271</v>
          </cell>
          <cell r="E357">
            <v>3.0898306909031636</v>
          </cell>
          <cell r="F357">
            <v>0</v>
          </cell>
          <cell r="G357">
            <v>3.0898306909031636</v>
          </cell>
          <cell r="H357">
            <v>27593138.559808537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225768108.15119204</v>
          </cell>
          <cell r="N357">
            <v>30987888.518179618</v>
          </cell>
          <cell r="O357">
            <v>51772447.89012935</v>
          </cell>
          <cell r="P357">
            <v>102227799.37085974</v>
          </cell>
          <cell r="Q357">
            <v>410756243.93036073</v>
          </cell>
          <cell r="R357">
            <v>0</v>
          </cell>
          <cell r="S357">
            <v>8856.0009099166782</v>
          </cell>
          <cell r="T357">
            <v>1771.2001819833356</v>
          </cell>
          <cell r="U357">
            <v>6.2272086240645281</v>
          </cell>
          <cell r="V357">
            <v>112089.7552331615</v>
          </cell>
          <cell r="W357">
            <v>12.656926797246241</v>
          </cell>
          <cell r="X357">
            <v>9.7560965585778039</v>
          </cell>
          <cell r="Y357">
            <v>0</v>
          </cell>
          <cell r="Z357">
            <v>2035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X357">
            <v>4.1923106054216079</v>
          </cell>
          <cell r="AY357">
            <v>1874.3820716840007</v>
          </cell>
          <cell r="AZ357">
            <v>-1874.3820716840007</v>
          </cell>
          <cell r="BA357">
            <v>0</v>
          </cell>
          <cell r="BC357">
            <v>-1696.3820716840007</v>
          </cell>
          <cell r="BE357">
            <v>0</v>
          </cell>
          <cell r="BG357">
            <v>0.7</v>
          </cell>
          <cell r="BH357">
            <v>12688.637608104675</v>
          </cell>
          <cell r="BI357">
            <v>8882.046325673271</v>
          </cell>
          <cell r="BJ357">
            <v>7572.9591569611794</v>
          </cell>
          <cell r="BK357">
            <v>201</v>
          </cell>
          <cell r="BL357">
            <v>128696275.43474476</v>
          </cell>
          <cell r="BM357">
            <v>25059046.875</v>
          </cell>
        </row>
        <row r="358">
          <cell r="B358">
            <v>2034</v>
          </cell>
          <cell r="C358">
            <v>12982.907197714499</v>
          </cell>
          <cell r="D358">
            <v>9088.0350384001486</v>
          </cell>
          <cell r="E358">
            <v>3.1614887551854647</v>
          </cell>
          <cell r="F358">
            <v>0</v>
          </cell>
          <cell r="G358">
            <v>3.1614887551854647</v>
          </cell>
          <cell r="H358">
            <v>28279535.041395817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231004027.92324364</v>
          </cell>
          <cell r="N358">
            <v>31706546.70030785</v>
          </cell>
          <cell r="O358">
            <v>52973132.901733831</v>
          </cell>
          <cell r="P358">
            <v>104598623.84364469</v>
          </cell>
          <cell r="Q358">
            <v>420282331.36892998</v>
          </cell>
          <cell r="R358">
            <v>0</v>
          </cell>
          <cell r="S358">
            <v>8856.0009099166782</v>
          </cell>
          <cell r="T358">
            <v>1771.2001819833356</v>
          </cell>
          <cell r="U358">
            <v>6.2272086240645281</v>
          </cell>
          <cell r="V358">
            <v>112089.7552331615</v>
          </cell>
          <cell r="W358">
            <v>12.656926797246241</v>
          </cell>
          <cell r="X358">
            <v>9.7560965585778039</v>
          </cell>
          <cell r="Y358">
            <v>0</v>
          </cell>
          <cell r="Z358">
            <v>2035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X358">
            <v>4.1852712166105377</v>
          </cell>
          <cell r="AY358">
            <v>1871.2347609465712</v>
          </cell>
          <cell r="AZ358">
            <v>-1871.2347609465712</v>
          </cell>
          <cell r="BA358">
            <v>0</v>
          </cell>
          <cell r="BC358">
            <v>-1693.2347609465712</v>
          </cell>
          <cell r="BE358">
            <v>0</v>
          </cell>
          <cell r="BG358">
            <v>0.7</v>
          </cell>
          <cell r="BH358">
            <v>12982.907197714499</v>
          </cell>
          <cell r="BI358">
            <v>9088.0350384001486</v>
          </cell>
          <cell r="BJ358">
            <v>7778.9478696880569</v>
          </cell>
          <cell r="BK358">
            <v>206</v>
          </cell>
          <cell r="BL358">
            <v>131897675.32118119</v>
          </cell>
          <cell r="BM358">
            <v>25682406.25</v>
          </cell>
        </row>
        <row r="359">
          <cell r="B359">
            <v>2035</v>
          </cell>
          <cell r="C359">
            <v>13284.001364875019</v>
          </cell>
          <cell r="D359">
            <v>9298.8009554125128</v>
          </cell>
          <cell r="E359">
            <v>0</v>
          </cell>
          <cell r="F359">
            <v>0</v>
          </cell>
          <cell r="G359">
            <v>0</v>
          </cell>
          <cell r="H359">
            <v>28965931.522983093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8856.0009099166782</v>
          </cell>
          <cell r="T359">
            <v>1771.2001819833356</v>
          </cell>
          <cell r="U359">
            <v>6.2272086240645281</v>
          </cell>
          <cell r="V359">
            <v>112089.7552331615</v>
          </cell>
          <cell r="W359">
            <v>12.656926797246241</v>
          </cell>
          <cell r="X359">
            <v>9.7560965585778039</v>
          </cell>
          <cell r="Y359">
            <v>112089.7552331615</v>
          </cell>
          <cell r="Z359">
            <v>2035</v>
          </cell>
          <cell r="AB359">
            <v>0</v>
          </cell>
          <cell r="AC359">
            <v>0</v>
          </cell>
          <cell r="AD359">
            <v>1051468291.4398338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X359">
            <v>4.1782436477716729</v>
          </cell>
          <cell r="AY359">
            <v>1868.0927349187148</v>
          </cell>
          <cell r="AZ359">
            <v>-1868.0927349187148</v>
          </cell>
          <cell r="BA359">
            <v>0</v>
          </cell>
          <cell r="BC359">
            <v>-1690.0927349187148</v>
          </cell>
          <cell r="BE359">
            <v>0</v>
          </cell>
          <cell r="BG359">
            <v>0.7</v>
          </cell>
          <cell r="BH359">
            <v>13284.001364875019</v>
          </cell>
          <cell r="BI359">
            <v>9298.8009554125128</v>
          </cell>
          <cell r="BJ359">
            <v>7989.7137867004212</v>
          </cell>
          <cell r="BK359">
            <v>211</v>
          </cell>
          <cell r="BL359">
            <v>135099075.20761764</v>
          </cell>
          <cell r="BM359">
            <v>26305765.625</v>
          </cell>
        </row>
        <row r="360">
          <cell r="B360" t="str">
            <v xml:space="preserve">     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 t="e">
            <v>#N/A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C360">
            <v>0</v>
          </cell>
          <cell r="BE360">
            <v>0</v>
          </cell>
          <cell r="BG360">
            <v>0</v>
          </cell>
          <cell r="BH360" t="e">
            <v>#N/A</v>
          </cell>
          <cell r="BI360" t="e">
            <v>#N/A</v>
          </cell>
          <cell r="BJ360" t="e">
            <v>#N/A</v>
          </cell>
          <cell r="BK360" t="e">
            <v>#N/A</v>
          </cell>
          <cell r="BL360" t="e">
            <v>#N/A</v>
          </cell>
          <cell r="BM360" t="e">
            <v>#N/A</v>
          </cell>
        </row>
      </sheetData>
      <sheetData sheetId="2" refreshError="1">
        <row r="5">
          <cell r="D5" t="str">
            <v>Majagual</v>
          </cell>
          <cell r="E5" t="str">
            <v>San Benito Abad</v>
          </cell>
          <cell r="F5" t="str">
            <v>San Marcos</v>
          </cell>
          <cell r="G5" t="str">
            <v>San Onofre</v>
          </cell>
          <cell r="H5" t="str">
            <v>San Pedro</v>
          </cell>
          <cell r="I5" t="str">
            <v>Santiago de Tolú</v>
          </cell>
          <cell r="J5" t="str">
            <v>Cerro de San Antonio</v>
          </cell>
          <cell r="K5" t="str">
            <v>El Piñón</v>
          </cell>
          <cell r="L5" t="str">
            <v>Pedraza</v>
          </cell>
          <cell r="M5" t="str">
            <v>Pivijay</v>
          </cell>
          <cell r="N5" t="str">
            <v>Salamina</v>
          </cell>
          <cell r="S5" t="str">
            <v>Demanda (m3/usuario/mes)</v>
          </cell>
          <cell r="AC5" t="str">
            <v>Demanda (m3/usuario/mes)</v>
          </cell>
        </row>
        <row r="6"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  <cell r="N6">
            <v>10854</v>
          </cell>
          <cell r="S6">
            <v>19</v>
          </cell>
          <cell r="T6">
            <v>24</v>
          </cell>
          <cell r="U6">
            <v>29</v>
          </cell>
          <cell r="V6">
            <v>34</v>
          </cell>
          <cell r="W6">
            <v>39</v>
          </cell>
          <cell r="X6">
            <v>40</v>
          </cell>
          <cell r="AC6">
            <v>19</v>
          </cell>
          <cell r="AD6">
            <v>24</v>
          </cell>
          <cell r="AE6">
            <v>29</v>
          </cell>
          <cell r="AF6">
            <v>34</v>
          </cell>
          <cell r="AG6">
            <v>39</v>
          </cell>
          <cell r="AH6">
            <v>40</v>
          </cell>
        </row>
        <row r="7"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  <cell r="N7">
            <v>5639</v>
          </cell>
          <cell r="Q7" t="str">
            <v>Tasa de Crecimeinto Población</v>
          </cell>
          <cell r="R7">
            <v>0.01</v>
          </cell>
          <cell r="S7">
            <v>739.46075405266993</v>
          </cell>
          <cell r="T7">
            <v>554.59556553950233</v>
          </cell>
          <cell r="U7">
            <v>443.67293219569763</v>
          </cell>
          <cell r="V7">
            <v>369.73037702633496</v>
          </cell>
          <cell r="W7">
            <v>316.90923728264119</v>
          </cell>
          <cell r="X7">
            <v>277.30658335951193</v>
          </cell>
          <cell r="AA7" t="str">
            <v>Tasa de Crecimeinto Población</v>
          </cell>
          <cell r="AB7">
            <v>0.01</v>
          </cell>
          <cell r="AC7">
            <v>400.83583206146557</v>
          </cell>
          <cell r="AD7">
            <v>300.63046821266477</v>
          </cell>
          <cell r="AE7">
            <v>240.50724990338429</v>
          </cell>
          <cell r="AF7">
            <v>200.42510436386397</v>
          </cell>
          <cell r="AG7">
            <v>171.78678516919953</v>
          </cell>
          <cell r="AH7">
            <v>150.3080457732012</v>
          </cell>
        </row>
        <row r="8"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  <cell r="N8">
            <v>0.51953196978072602</v>
          </cell>
          <cell r="R8">
            <v>0.02</v>
          </cell>
          <cell r="S8">
            <v>685.17871640870067</v>
          </cell>
          <cell r="T8">
            <v>513.88403730652544</v>
          </cell>
          <cell r="U8">
            <v>411.11075008112471</v>
          </cell>
          <cell r="V8">
            <v>342.58935820435033</v>
          </cell>
          <cell r="W8">
            <v>293.65807913488396</v>
          </cell>
          <cell r="X8">
            <v>256.94201865326272</v>
          </cell>
          <cell r="AB8">
            <v>0.02</v>
          </cell>
          <cell r="AC8">
            <v>383.67009254418178</v>
          </cell>
          <cell r="AD8">
            <v>287.74897524157075</v>
          </cell>
          <cell r="AE8">
            <v>230.19918019325658</v>
          </cell>
          <cell r="AF8">
            <v>191.84223460522207</v>
          </cell>
          <cell r="AG8">
            <v>164.42593204286007</v>
          </cell>
          <cell r="AH8">
            <v>143.88167595391656</v>
          </cell>
        </row>
        <row r="9"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  <cell r="N9">
            <v>0.48046803021927398</v>
          </cell>
          <cell r="R9">
            <v>0.03</v>
          </cell>
          <cell r="S9">
            <v>631.86474363840796</v>
          </cell>
          <cell r="T9">
            <v>473.89415743392567</v>
          </cell>
          <cell r="U9">
            <v>379.11180571123623</v>
          </cell>
          <cell r="V9">
            <v>315.94117240896469</v>
          </cell>
          <cell r="W9">
            <v>270.79414693659731</v>
          </cell>
          <cell r="X9">
            <v>236.94707871696284</v>
          </cell>
          <cell r="AB9">
            <v>0.03</v>
          </cell>
          <cell r="AC9">
            <v>364.60663308026358</v>
          </cell>
          <cell r="AD9">
            <v>273.45856897676327</v>
          </cell>
          <cell r="AE9">
            <v>218.75535384840069</v>
          </cell>
          <cell r="AF9">
            <v>182.29612820700058</v>
          </cell>
          <cell r="AG9">
            <v>156.25998560582724</v>
          </cell>
          <cell r="AH9">
            <v>136.72209615525043</v>
          </cell>
        </row>
        <row r="10"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  <cell r="N10">
            <v>5.4273339749759382</v>
          </cell>
          <cell r="R10">
            <v>0.04</v>
          </cell>
          <cell r="S10">
            <v>579.78285343461255</v>
          </cell>
          <cell r="T10">
            <v>434.8371400759595</v>
          </cell>
          <cell r="U10">
            <v>347.86971206076754</v>
          </cell>
          <cell r="V10">
            <v>289.89142671730627</v>
          </cell>
          <cell r="W10">
            <v>248.47585130347377</v>
          </cell>
          <cell r="X10">
            <v>217.42737062774043</v>
          </cell>
          <cell r="AB10">
            <v>0.04</v>
          </cell>
          <cell r="AC10">
            <v>343.91861032869622</v>
          </cell>
          <cell r="AD10">
            <v>257.94614607965332</v>
          </cell>
          <cell r="AE10">
            <v>206.34829086396525</v>
          </cell>
          <cell r="AF10">
            <v>171.95930516434811</v>
          </cell>
          <cell r="AG10">
            <v>147.38958252193768</v>
          </cell>
          <cell r="AH10">
            <v>128.97307303982666</v>
          </cell>
        </row>
        <row r="11"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  <cell r="N11">
            <v>1.952264280880333E-2</v>
          </cell>
          <cell r="R11">
            <v>0.05</v>
          </cell>
          <cell r="S11">
            <v>529.23226584917836</v>
          </cell>
          <cell r="T11">
            <v>396.92419938688369</v>
          </cell>
          <cell r="U11">
            <v>317.54287974541126</v>
          </cell>
          <cell r="V11">
            <v>264.61613292458918</v>
          </cell>
          <cell r="W11">
            <v>226.80879931264175</v>
          </cell>
          <cell r="X11">
            <v>198.47090028320255</v>
          </cell>
          <cell r="AB11">
            <v>0.05</v>
          </cell>
          <cell r="AC11">
            <v>321.95106427977692</v>
          </cell>
          <cell r="AD11">
            <v>241.47048654296387</v>
          </cell>
          <cell r="AE11">
            <v>193.17926456762359</v>
          </cell>
          <cell r="AF11">
            <v>160.97553213988846</v>
          </cell>
          <cell r="AG11">
            <v>137.98724278634003</v>
          </cell>
          <cell r="AH11">
            <v>120.73524327148193</v>
          </cell>
        </row>
        <row r="12"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  <cell r="N12">
            <v>80</v>
          </cell>
          <cell r="R12">
            <v>0.06</v>
          </cell>
          <cell r="S12">
            <v>480.49459975444722</v>
          </cell>
          <cell r="T12">
            <v>360.38415070047643</v>
          </cell>
          <cell r="U12">
            <v>288.30732056038119</v>
          </cell>
          <cell r="V12">
            <v>240.25610046698429</v>
          </cell>
          <cell r="W12">
            <v>205.93380040027225</v>
          </cell>
          <cell r="X12">
            <v>180.18327476047753</v>
          </cell>
          <cell r="AB12">
            <v>0.06</v>
          </cell>
          <cell r="AC12">
            <v>299.60972490803567</v>
          </cell>
          <cell r="AD12">
            <v>224.31912369194245</v>
          </cell>
          <cell r="AE12">
            <v>179.449548287049</v>
          </cell>
          <cell r="AF12">
            <v>149.54608246129496</v>
          </cell>
          <cell r="AG12">
            <v>128.18235639539569</v>
          </cell>
          <cell r="AH12">
            <v>112.15237351284004</v>
          </cell>
        </row>
        <row r="13"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  <cell r="N13">
            <v>1009</v>
          </cell>
          <cell r="R13">
            <v>7.0000000000000007E-2</v>
          </cell>
          <cell r="S13">
            <v>433.869075202283</v>
          </cell>
          <cell r="T13">
            <v>325.39300581195158</v>
          </cell>
          <cell r="U13">
            <v>260.32144512136978</v>
          </cell>
          <cell r="V13">
            <v>217.37456708917625</v>
          </cell>
          <cell r="W13">
            <v>185.9388604639723</v>
          </cell>
          <cell r="X13">
            <v>162.70530349573647</v>
          </cell>
          <cell r="AB13">
            <v>7.0000000000000007E-2</v>
          </cell>
          <cell r="AC13">
            <v>275.71570557995722</v>
          </cell>
          <cell r="AD13">
            <v>206.79396751809909</v>
          </cell>
          <cell r="AE13">
            <v>165.4322986812268</v>
          </cell>
          <cell r="AF13">
            <v>137.85785278997861</v>
          </cell>
          <cell r="AG13">
            <v>118.1618200105156</v>
          </cell>
          <cell r="AH13">
            <v>103.39698375904955</v>
          </cell>
        </row>
        <row r="14"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  <cell r="N14">
            <v>12</v>
          </cell>
          <cell r="R14">
            <v>0.08</v>
          </cell>
          <cell r="S14">
            <v>389.5669063469424</v>
          </cell>
          <cell r="T14">
            <v>292.17958005508711</v>
          </cell>
          <cell r="U14">
            <v>233.74366404406973</v>
          </cell>
          <cell r="V14">
            <v>194.79225376323188</v>
          </cell>
          <cell r="W14">
            <v>166.96478893991303</v>
          </cell>
          <cell r="X14">
            <v>146.08979002754356</v>
          </cell>
          <cell r="AB14">
            <v>0.08</v>
          </cell>
          <cell r="AC14">
            <v>252.22423290722543</v>
          </cell>
          <cell r="AD14">
            <v>189.16817468041907</v>
          </cell>
          <cell r="AE14">
            <v>151.34316574409269</v>
          </cell>
          <cell r="AF14">
            <v>126.11211645361271</v>
          </cell>
          <cell r="AG14">
            <v>108.09815362684837</v>
          </cell>
          <cell r="AH14">
            <v>94.584087340209535</v>
          </cell>
        </row>
        <row r="15"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  <cell r="N15">
            <v>28</v>
          </cell>
          <cell r="R15">
            <v>0.09</v>
          </cell>
          <cell r="S15">
            <v>347.83450970172481</v>
          </cell>
          <cell r="T15">
            <v>260.88468286605428</v>
          </cell>
          <cell r="U15">
            <v>208.6971855851306</v>
          </cell>
          <cell r="V15">
            <v>173.91725485086241</v>
          </cell>
          <cell r="W15">
            <v>149.08199054618001</v>
          </cell>
          <cell r="X15">
            <v>130.44234143302714</v>
          </cell>
          <cell r="AB15">
            <v>0.09</v>
          </cell>
          <cell r="AC15">
            <v>229.00591689347888</v>
          </cell>
          <cell r="AD15">
            <v>171.75803183667477</v>
          </cell>
          <cell r="AE15">
            <v>137.41217613584476</v>
          </cell>
          <cell r="AF15">
            <v>114.51014677987065</v>
          </cell>
          <cell r="AG15">
            <v>98.149500573280207</v>
          </cell>
          <cell r="AH15">
            <v>85.871827585206191</v>
          </cell>
        </row>
        <row r="16"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  <cell r="N16">
            <v>0</v>
          </cell>
          <cell r="R16">
            <v>0.1</v>
          </cell>
          <cell r="S16">
            <v>308.84789706184421</v>
          </cell>
          <cell r="T16">
            <v>231.63152250150279</v>
          </cell>
          <cell r="U16">
            <v>185.30521800120223</v>
          </cell>
          <cell r="V16">
            <v>154.41514794116142</v>
          </cell>
          <cell r="W16">
            <v>132.36087000085874</v>
          </cell>
          <cell r="X16">
            <v>115.81576125075139</v>
          </cell>
          <cell r="AB16">
            <v>0.1</v>
          </cell>
          <cell r="AC16">
            <v>206.40579752901476</v>
          </cell>
          <cell r="AD16">
            <v>154.7935656470643</v>
          </cell>
          <cell r="AE16">
            <v>123.84060318415639</v>
          </cell>
          <cell r="AF16">
            <v>103.1957104313762</v>
          </cell>
          <cell r="AG16">
            <v>88.459627512434906</v>
          </cell>
          <cell r="AH16">
            <v>77.403971156663346</v>
          </cell>
        </row>
        <row r="17"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  <cell r="N17">
            <v>0</v>
          </cell>
          <cell r="R17">
            <v>0.1</v>
          </cell>
          <cell r="S17">
            <v>272.71267550442889</v>
          </cell>
          <cell r="T17">
            <v>204.525706038561</v>
          </cell>
          <cell r="U17">
            <v>163.62056483084879</v>
          </cell>
          <cell r="V17">
            <v>136.35633775221444</v>
          </cell>
          <cell r="W17">
            <v>116.87183202203487</v>
          </cell>
          <cell r="X17">
            <v>102.2628530192805</v>
          </cell>
          <cell r="AB17">
            <v>0.1</v>
          </cell>
          <cell r="AC17">
            <v>184.69703147281834</v>
          </cell>
          <cell r="AD17">
            <v>138.51917943804816</v>
          </cell>
          <cell r="AE17">
            <v>110.81534355043853</v>
          </cell>
          <cell r="AF17">
            <v>92.341327403277987</v>
          </cell>
          <cell r="AG17">
            <v>79.157924440673924</v>
          </cell>
          <cell r="AH17">
            <v>69.266778052155274</v>
          </cell>
        </row>
        <row r="18"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  <cell r="N18">
            <v>0</v>
          </cell>
        </row>
        <row r="19"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  <cell r="N19">
            <v>0.2</v>
          </cell>
        </row>
        <row r="20"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  <cell r="N20">
            <v>0</v>
          </cell>
        </row>
        <row r="21"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  <cell r="N21">
            <v>0.6382556987115956</v>
          </cell>
        </row>
        <row r="22"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  <cell r="N22">
            <v>0.21704658077304262</v>
          </cell>
        </row>
        <row r="23"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  <cell r="N23">
            <v>0.14469772051536176</v>
          </cell>
        </row>
        <row r="24"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  <cell r="N24">
            <v>0</v>
          </cell>
        </row>
        <row r="25"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  <cell r="N25">
            <v>0</v>
          </cell>
        </row>
        <row r="26"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  <cell r="N26">
            <v>0</v>
          </cell>
        </row>
        <row r="27"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  <cell r="N27">
            <v>1</v>
          </cell>
        </row>
        <row r="28"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  <cell r="N28">
            <v>0</v>
          </cell>
        </row>
        <row r="29"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  <cell r="N29">
            <v>1</v>
          </cell>
        </row>
        <row r="30"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  <cell r="N30">
            <v>211096242.22037861</v>
          </cell>
        </row>
      </sheetData>
      <sheetData sheetId="3" refreshError="1">
        <row r="8">
          <cell r="B8" t="str">
            <v>MUNICIPIO</v>
          </cell>
          <cell r="C8" t="str">
            <v>CAPACIDAD PRODUCCIÓN ACTUAL [lps]</v>
          </cell>
        </row>
        <row r="9">
          <cell r="B9" t="str">
            <v>Majagual</v>
          </cell>
          <cell r="C9">
            <v>35</v>
          </cell>
        </row>
        <row r="10">
          <cell r="B10" t="str">
            <v>San Benito Abad</v>
          </cell>
          <cell r="C10">
            <v>30</v>
          </cell>
        </row>
        <row r="11">
          <cell r="B11" t="str">
            <v>San Marcos</v>
          </cell>
          <cell r="C11">
            <v>63</v>
          </cell>
        </row>
        <row r="12">
          <cell r="B12" t="str">
            <v>San Onofre</v>
          </cell>
          <cell r="C12">
            <v>28</v>
          </cell>
        </row>
        <row r="13">
          <cell r="B13" t="str">
            <v>San Pedro</v>
          </cell>
          <cell r="C13">
            <v>7.1</v>
          </cell>
        </row>
        <row r="14">
          <cell r="B14" t="str">
            <v>Santiago de Tolú</v>
          </cell>
          <cell r="C14">
            <v>51</v>
          </cell>
        </row>
        <row r="15">
          <cell r="B15" t="str">
            <v>Cerro de San Antonio</v>
          </cell>
          <cell r="C15">
            <v>21</v>
          </cell>
        </row>
        <row r="16">
          <cell r="B16" t="str">
            <v>El Piñón</v>
          </cell>
          <cell r="C16">
            <v>30</v>
          </cell>
        </row>
        <row r="17">
          <cell r="B17" t="str">
            <v>Pedraza</v>
          </cell>
          <cell r="C17">
            <v>10</v>
          </cell>
        </row>
        <row r="18">
          <cell r="B18" t="str">
            <v>Pivijay</v>
          </cell>
          <cell r="C18">
            <v>45</v>
          </cell>
        </row>
        <row r="19">
          <cell r="B19" t="str">
            <v>Salamina</v>
          </cell>
          <cell r="C19">
            <v>16</v>
          </cell>
        </row>
        <row r="23">
          <cell r="B23" t="str">
            <v>MUNICIPIO</v>
          </cell>
          <cell r="C23" t="str">
            <v>ALTURA DINAMICA [ML]</v>
          </cell>
          <cell r="D23" t="str">
            <v>CAUDAL REHABILITABLE (lps)</v>
          </cell>
          <cell r="E23" t="str">
            <v>CAPACIDAD PROMEDIO DE POZOS (lps)</v>
          </cell>
          <cell r="F23" t="str">
            <v>POZO REHABILITABLE</v>
          </cell>
          <cell r="G23" t="str">
            <v>S.B REHABILITABLE</v>
          </cell>
        </row>
        <row r="24">
          <cell r="B24" t="str">
            <v>Majagual</v>
          </cell>
          <cell r="C24">
            <v>148</v>
          </cell>
          <cell r="D24">
            <v>0</v>
          </cell>
          <cell r="E24">
            <v>15</v>
          </cell>
          <cell r="F24" t="str">
            <v>No</v>
          </cell>
          <cell r="G24" t="str">
            <v>No</v>
          </cell>
        </row>
        <row r="25">
          <cell r="B25" t="str">
            <v>San Benito Abad</v>
          </cell>
          <cell r="C25">
            <v>100</v>
          </cell>
          <cell r="D25">
            <v>0</v>
          </cell>
          <cell r="E25">
            <v>25</v>
          </cell>
          <cell r="F25" t="str">
            <v>No</v>
          </cell>
          <cell r="G25" t="str">
            <v>No</v>
          </cell>
        </row>
        <row r="26">
          <cell r="B26" t="str">
            <v>San Marcos</v>
          </cell>
          <cell r="C26">
            <v>85</v>
          </cell>
          <cell r="D26">
            <v>20</v>
          </cell>
          <cell r="E26">
            <v>20</v>
          </cell>
          <cell r="F26" t="str">
            <v>No</v>
          </cell>
          <cell r="G26" t="str">
            <v>si</v>
          </cell>
        </row>
        <row r="27">
          <cell r="B27" t="str">
            <v>San Onofre</v>
          </cell>
          <cell r="C27">
            <v>40</v>
          </cell>
          <cell r="D27">
            <v>28</v>
          </cell>
          <cell r="E27">
            <v>5.6</v>
          </cell>
          <cell r="F27" t="str">
            <v>No</v>
          </cell>
          <cell r="G27" t="str">
            <v>Si</v>
          </cell>
        </row>
        <row r="28">
          <cell r="B28" t="str">
            <v>San Pedro</v>
          </cell>
          <cell r="C28">
            <v>143</v>
          </cell>
          <cell r="D28">
            <v>7.5</v>
          </cell>
          <cell r="E28">
            <v>15</v>
          </cell>
          <cell r="F28" t="str">
            <v>si</v>
          </cell>
          <cell r="G28" t="str">
            <v>si</v>
          </cell>
        </row>
        <row r="29">
          <cell r="B29" t="str">
            <v>Santiago de Tolú</v>
          </cell>
          <cell r="C29">
            <v>79.5</v>
          </cell>
          <cell r="D29">
            <v>0</v>
          </cell>
          <cell r="E29">
            <v>20</v>
          </cell>
          <cell r="F29" t="str">
            <v>No</v>
          </cell>
          <cell r="G29" t="str">
            <v>No</v>
          </cell>
          <cell r="H29" t="str">
            <v>POTENCIA PROMEDIO BOMBAS (Kw)</v>
          </cell>
          <cell r="I29" t="str">
            <v>ESTIMACIÓN CAUDAL REQUERIDO EN 10 AÑOS BOMBAS (lps)</v>
          </cell>
          <cell r="J29" t="str">
            <v>CAUDAL REHABILITABLE</v>
          </cell>
          <cell r="K29" t="str">
            <v>REHABILITAR BOMBA</v>
          </cell>
          <cell r="L29" t="str">
            <v>REHABILITAR BARCAZA</v>
          </cell>
          <cell r="M29" t="str">
            <v>MANTENIMIENTO BARCAZA</v>
          </cell>
        </row>
        <row r="30">
          <cell r="B30" t="str">
            <v>Cerro de San Antonio</v>
          </cell>
          <cell r="C30">
            <v>40</v>
          </cell>
          <cell r="H30">
            <v>85.79</v>
          </cell>
          <cell r="I30">
            <v>10</v>
          </cell>
          <cell r="J30">
            <v>0</v>
          </cell>
          <cell r="K30" t="str">
            <v>NO</v>
          </cell>
          <cell r="L30" t="str">
            <v>NO</v>
          </cell>
          <cell r="M30" t="str">
            <v>SI</v>
          </cell>
        </row>
        <row r="31">
          <cell r="B31" t="str">
            <v>El Piñón</v>
          </cell>
          <cell r="C31">
            <v>10</v>
          </cell>
          <cell r="H31">
            <v>29.8</v>
          </cell>
          <cell r="I31">
            <v>15</v>
          </cell>
          <cell r="J31">
            <v>0</v>
          </cell>
          <cell r="K31" t="str">
            <v>NO</v>
          </cell>
          <cell r="L31" t="str">
            <v>NO</v>
          </cell>
          <cell r="M31" t="str">
            <v>NO</v>
          </cell>
        </row>
        <row r="32">
          <cell r="B32" t="str">
            <v>Pedraza</v>
          </cell>
          <cell r="C32">
            <v>56</v>
          </cell>
          <cell r="H32">
            <v>26.856000000000002</v>
          </cell>
          <cell r="I32">
            <v>10</v>
          </cell>
          <cell r="J32">
            <v>0</v>
          </cell>
          <cell r="K32" t="str">
            <v>NO</v>
          </cell>
          <cell r="L32" t="str">
            <v>NO</v>
          </cell>
          <cell r="M32" t="str">
            <v>SI</v>
          </cell>
        </row>
        <row r="33">
          <cell r="B33" t="str">
            <v>Pivijay</v>
          </cell>
          <cell r="C33">
            <v>20</v>
          </cell>
          <cell r="H33">
            <v>18.649999999999999</v>
          </cell>
          <cell r="I33">
            <v>20</v>
          </cell>
          <cell r="J33">
            <v>0</v>
          </cell>
          <cell r="K33" t="str">
            <v>NO</v>
          </cell>
          <cell r="L33" t="str">
            <v>SI</v>
          </cell>
          <cell r="M33" t="str">
            <v>NO</v>
          </cell>
        </row>
        <row r="34">
          <cell r="B34" t="str">
            <v>Salamina</v>
          </cell>
          <cell r="C34">
            <v>20</v>
          </cell>
          <cell r="H34">
            <v>5.968</v>
          </cell>
          <cell r="I34">
            <v>10</v>
          </cell>
          <cell r="J34">
            <v>0</v>
          </cell>
          <cell r="K34" t="str">
            <v>NO</v>
          </cell>
          <cell r="L34" t="str">
            <v>NO</v>
          </cell>
          <cell r="M34" t="str">
            <v>SI</v>
          </cell>
        </row>
        <row r="90">
          <cell r="B90" t="str">
            <v>MATERIAL DE LA TUBERIA</v>
          </cell>
          <cell r="C90" t="str">
            <v>C</v>
          </cell>
        </row>
        <row r="91">
          <cell r="B91" t="str">
            <v>Acero remachado (Nuevo)</v>
          </cell>
          <cell r="C91">
            <v>110</v>
          </cell>
        </row>
        <row r="92">
          <cell r="B92" t="str">
            <v>Acero remachado (Usado)</v>
          </cell>
          <cell r="C92">
            <v>85</v>
          </cell>
        </row>
        <row r="93">
          <cell r="B93" t="str">
            <v>Acero soldado (Nuevo)</v>
          </cell>
          <cell r="C93">
            <v>130</v>
          </cell>
        </row>
        <row r="94">
          <cell r="B94" t="str">
            <v>Acero soldado (Usado)</v>
          </cell>
          <cell r="C94">
            <v>90</v>
          </cell>
        </row>
        <row r="95">
          <cell r="B95" t="str">
            <v>HFN</v>
          </cell>
          <cell r="C95">
            <v>130</v>
          </cell>
        </row>
        <row r="96">
          <cell r="B96" t="str">
            <v>Hierro fundido (15 - 20 años)</v>
          </cell>
          <cell r="C96">
            <v>100</v>
          </cell>
        </row>
        <row r="97">
          <cell r="B97" t="str">
            <v>Hierro fundido (&gt; 20 años)</v>
          </cell>
          <cell r="C97">
            <v>90</v>
          </cell>
        </row>
        <row r="98">
          <cell r="B98" t="str">
            <v>Concreto (Buena terminación)</v>
          </cell>
          <cell r="C98">
            <v>130</v>
          </cell>
        </row>
        <row r="99">
          <cell r="B99" t="str">
            <v>Concreto (Terminación común)</v>
          </cell>
          <cell r="C99">
            <v>120</v>
          </cell>
        </row>
        <row r="100">
          <cell r="B100" t="str">
            <v>AC</v>
          </cell>
          <cell r="C100">
            <v>140</v>
          </cell>
        </row>
        <row r="101">
          <cell r="B101" t="str">
            <v>PVC</v>
          </cell>
          <cell r="C101">
            <v>150</v>
          </cell>
        </row>
        <row r="122">
          <cell r="B122" t="str">
            <v>MUNICIPIO</v>
          </cell>
          <cell r="C122" t="str">
            <v>Longitud promedio de conducción (ML)</v>
          </cell>
          <cell r="D122" t="str">
            <v>Material Tubería  a instalar</v>
          </cell>
          <cell r="E122" t="str">
            <v xml:space="preserve">Caudal máximo tubería de impulsión (lps) - (Magdalena) </v>
          </cell>
          <cell r="F122" t="str">
            <v>Longitud Tuberia de reposicion (ML) en 2 - 4"</v>
          </cell>
        </row>
        <row r="123">
          <cell r="B123" t="str">
            <v>Majagual</v>
          </cell>
          <cell r="C123">
            <v>540</v>
          </cell>
          <cell r="D123" t="str">
            <v>PVC</v>
          </cell>
        </row>
        <row r="124">
          <cell r="B124" t="str">
            <v>San Benito Abad</v>
          </cell>
          <cell r="C124">
            <v>1000</v>
          </cell>
          <cell r="D124" t="str">
            <v>PVC</v>
          </cell>
          <cell r="F124">
            <v>25</v>
          </cell>
        </row>
        <row r="125">
          <cell r="B125" t="str">
            <v>San Marcos</v>
          </cell>
          <cell r="C125">
            <v>1500</v>
          </cell>
          <cell r="D125" t="str">
            <v>PVC</v>
          </cell>
          <cell r="F125">
            <v>0</v>
          </cell>
        </row>
        <row r="126">
          <cell r="B126" t="str">
            <v>San Onofre</v>
          </cell>
          <cell r="C126">
            <v>798</v>
          </cell>
          <cell r="D126" t="str">
            <v>PVC</v>
          </cell>
        </row>
        <row r="127">
          <cell r="B127" t="str">
            <v>San Pedro</v>
          </cell>
          <cell r="C127">
            <v>170</v>
          </cell>
          <cell r="D127" t="str">
            <v>PVC</v>
          </cell>
          <cell r="F127">
            <v>0</v>
          </cell>
        </row>
        <row r="128">
          <cell r="B128" t="str">
            <v>Santiago de Tolú</v>
          </cell>
          <cell r="C128">
            <v>1671</v>
          </cell>
          <cell r="D128" t="str">
            <v>PVC</v>
          </cell>
          <cell r="F128">
            <v>1884</v>
          </cell>
        </row>
        <row r="129">
          <cell r="B129" t="str">
            <v>Cerro de San Antonio</v>
          </cell>
          <cell r="C129">
            <v>800</v>
          </cell>
          <cell r="D129" t="str">
            <v>PVC</v>
          </cell>
          <cell r="E129">
            <v>100</v>
          </cell>
        </row>
        <row r="130">
          <cell r="B130" t="str">
            <v>El Piñón</v>
          </cell>
          <cell r="C130">
            <v>500</v>
          </cell>
          <cell r="D130" t="str">
            <v>PVC</v>
          </cell>
        </row>
        <row r="131">
          <cell r="B131" t="str">
            <v>Pedraza</v>
          </cell>
          <cell r="C131">
            <v>900</v>
          </cell>
          <cell r="D131" t="str">
            <v>PVC</v>
          </cell>
        </row>
        <row r="132">
          <cell r="B132" t="str">
            <v>Pivijay</v>
          </cell>
          <cell r="C132">
            <v>450</v>
          </cell>
          <cell r="D132" t="str">
            <v>PVC</v>
          </cell>
          <cell r="E132">
            <v>90</v>
          </cell>
        </row>
        <row r="133">
          <cell r="B133" t="str">
            <v>Salamina</v>
          </cell>
          <cell r="C133">
            <v>1539</v>
          </cell>
          <cell r="D133" t="str">
            <v>PVC</v>
          </cell>
          <cell r="E133">
            <v>52</v>
          </cell>
        </row>
        <row r="216">
          <cell r="B216" t="str">
            <v>NIVEL DE COMPLEJIDAD</v>
          </cell>
          <cell r="C216" t="str">
            <v>FLOCULADOR</v>
          </cell>
          <cell r="D216" t="str">
            <v>SEDIMENTADOR</v>
          </cell>
          <cell r="E216" t="str">
            <v>FILTRACIÓN</v>
          </cell>
          <cell r="F216" t="str">
            <v>DESINFECCIÓN</v>
          </cell>
        </row>
        <row r="217">
          <cell r="B217" t="str">
            <v>BAJO</v>
          </cell>
          <cell r="C217">
            <v>2</v>
          </cell>
          <cell r="D217">
            <v>2</v>
          </cell>
          <cell r="E217">
            <v>3</v>
          </cell>
          <cell r="F217">
            <v>1</v>
          </cell>
        </row>
        <row r="218">
          <cell r="B218" t="str">
            <v>MEDIO</v>
          </cell>
          <cell r="C218">
            <v>2</v>
          </cell>
          <cell r="D218">
            <v>2</v>
          </cell>
          <cell r="E218">
            <v>3</v>
          </cell>
          <cell r="F218">
            <v>1</v>
          </cell>
        </row>
        <row r="219">
          <cell r="B219" t="str">
            <v>MEDIO ALTO</v>
          </cell>
          <cell r="C219">
            <v>4</v>
          </cell>
          <cell r="D219">
            <v>3</v>
          </cell>
          <cell r="E219">
            <v>4</v>
          </cell>
          <cell r="F219">
            <v>1</v>
          </cell>
        </row>
        <row r="220">
          <cell r="B220" t="str">
            <v>ALTO</v>
          </cell>
          <cell r="C220">
            <v>4</v>
          </cell>
          <cell r="D220">
            <v>3</v>
          </cell>
          <cell r="E220">
            <v>4</v>
          </cell>
          <cell r="F220">
            <v>1</v>
          </cell>
        </row>
        <row r="245">
          <cell r="B245" t="str">
            <v>LOCALIDAD</v>
          </cell>
          <cell r="C245" t="str">
            <v>CATASTRO DE USARIOS Y REDES</v>
          </cell>
          <cell r="D245" t="str">
            <v>ESTUDIO DE CAPACIDAD HIDRÁULICA</v>
          </cell>
          <cell r="E245" t="str">
            <v xml:space="preserve">PLAN DE OPERACIÓN Y DEFINICIÓN DE OBRAS NECESARIAS </v>
          </cell>
        </row>
        <row r="246">
          <cell r="B246" t="str">
            <v>Majagual</v>
          </cell>
          <cell r="C246" t="str">
            <v>No</v>
          </cell>
          <cell r="D246" t="str">
            <v>No</v>
          </cell>
          <cell r="E246" t="str">
            <v>No</v>
          </cell>
        </row>
        <row r="247">
          <cell r="B247" t="str">
            <v>San Benito Abad</v>
          </cell>
          <cell r="C247" t="str">
            <v>No</v>
          </cell>
          <cell r="D247" t="str">
            <v>No</v>
          </cell>
          <cell r="E247" t="str">
            <v>No</v>
          </cell>
        </row>
        <row r="248">
          <cell r="B248" t="str">
            <v>San Marcos</v>
          </cell>
          <cell r="C248" t="str">
            <v>No</v>
          </cell>
          <cell r="D248" t="str">
            <v>No</v>
          </cell>
          <cell r="E248" t="str">
            <v>No</v>
          </cell>
        </row>
        <row r="249">
          <cell r="B249" t="str">
            <v>San Onofre</v>
          </cell>
          <cell r="C249" t="str">
            <v>No</v>
          </cell>
          <cell r="D249" t="str">
            <v>No</v>
          </cell>
          <cell r="E249" t="str">
            <v>No</v>
          </cell>
        </row>
        <row r="250">
          <cell r="B250" t="str">
            <v>San Pedro</v>
          </cell>
          <cell r="C250" t="str">
            <v>No</v>
          </cell>
          <cell r="D250" t="str">
            <v>No</v>
          </cell>
          <cell r="E250" t="str">
            <v>No</v>
          </cell>
        </row>
        <row r="251">
          <cell r="B251" t="str">
            <v>Santiago de Tolú</v>
          </cell>
          <cell r="C251" t="str">
            <v>No</v>
          </cell>
          <cell r="D251" t="str">
            <v>No</v>
          </cell>
          <cell r="E251" t="str">
            <v>No</v>
          </cell>
        </row>
        <row r="252">
          <cell r="B252" t="str">
            <v>Cerro de San Antonio</v>
          </cell>
          <cell r="C252" t="str">
            <v>No</v>
          </cell>
          <cell r="D252" t="str">
            <v>No</v>
          </cell>
          <cell r="E252" t="str">
            <v>No</v>
          </cell>
        </row>
        <row r="253">
          <cell r="B253" t="str">
            <v>El Piñón</v>
          </cell>
          <cell r="C253" t="str">
            <v>No</v>
          </cell>
          <cell r="D253" t="str">
            <v>No</v>
          </cell>
          <cell r="E253" t="str">
            <v>No</v>
          </cell>
        </row>
        <row r="254">
          <cell r="B254" t="str">
            <v>Pedraza</v>
          </cell>
          <cell r="C254" t="str">
            <v>No</v>
          </cell>
          <cell r="D254" t="str">
            <v>No</v>
          </cell>
          <cell r="E254" t="str">
            <v>No</v>
          </cell>
        </row>
        <row r="255">
          <cell r="B255" t="str">
            <v>Pivijay</v>
          </cell>
          <cell r="C255" t="str">
            <v>No</v>
          </cell>
          <cell r="D255" t="str">
            <v>No</v>
          </cell>
          <cell r="E255" t="str">
            <v>No</v>
          </cell>
        </row>
        <row r="256">
          <cell r="B256" t="str">
            <v>Salamina</v>
          </cell>
          <cell r="C256" t="str">
            <v>No</v>
          </cell>
          <cell r="D256" t="str">
            <v>No</v>
          </cell>
          <cell r="E256" t="str">
            <v>No</v>
          </cell>
        </row>
        <row r="260">
          <cell r="D260" t="str">
            <v>DIAMETRO 2 - 4"</v>
          </cell>
          <cell r="G260" t="str">
            <v>DIAMETRO 6 - 8 "</v>
          </cell>
          <cell r="J260" t="str">
            <v>DIAMETRO 10 - 12"</v>
          </cell>
        </row>
        <row r="261">
          <cell r="B261" t="str">
            <v>LOCALIDAD</v>
          </cell>
          <cell r="C261" t="str">
            <v xml:space="preserve">MATERIAL </v>
          </cell>
          <cell r="D261" t="str">
            <v>LONGITUD  (kML)</v>
          </cell>
          <cell r="E261" t="str">
            <v>AÑO DE INSTALACIÓN</v>
          </cell>
          <cell r="F261" t="str">
            <v xml:space="preserve">MATERIAL </v>
          </cell>
          <cell r="G261" t="str">
            <v>LONGITUD  (kML)</v>
          </cell>
          <cell r="H261" t="str">
            <v>AÑO DE INSTALACIÓN</v>
          </cell>
          <cell r="I261" t="str">
            <v xml:space="preserve">MATERIAL </v>
          </cell>
          <cell r="J261" t="str">
            <v xml:space="preserve">LONGITUD </v>
          </cell>
          <cell r="K261" t="str">
            <v>AÑO DE INSTALACIÓN</v>
          </cell>
        </row>
        <row r="262">
          <cell r="B262" t="str">
            <v>Majagual</v>
          </cell>
          <cell r="C262" t="str">
            <v>AC</v>
          </cell>
          <cell r="D262">
            <v>7.5090000000000003</v>
          </cell>
          <cell r="E262">
            <v>1969</v>
          </cell>
          <cell r="F262" t="str">
            <v>PVC</v>
          </cell>
          <cell r="G262">
            <v>4.7939999999999996</v>
          </cell>
          <cell r="H262">
            <v>1993</v>
          </cell>
          <cell r="J262">
            <v>0</v>
          </cell>
          <cell r="K262">
            <v>2000</v>
          </cell>
        </row>
        <row r="263">
          <cell r="B263" t="str">
            <v>San Benito Abad</v>
          </cell>
          <cell r="C263" t="str">
            <v>AC</v>
          </cell>
          <cell r="D263">
            <v>5</v>
          </cell>
          <cell r="E263">
            <v>1976</v>
          </cell>
          <cell r="F263" t="str">
            <v>AC</v>
          </cell>
          <cell r="G263">
            <v>7</v>
          </cell>
          <cell r="H263">
            <v>1976</v>
          </cell>
          <cell r="I263" t="str">
            <v>AC</v>
          </cell>
          <cell r="J263">
            <v>2</v>
          </cell>
          <cell r="K263">
            <v>1976</v>
          </cell>
        </row>
        <row r="264">
          <cell r="B264" t="str">
            <v>San Marcos</v>
          </cell>
          <cell r="C264" t="str">
            <v>AC</v>
          </cell>
          <cell r="D264">
            <v>10.7</v>
          </cell>
          <cell r="E264">
            <v>1980</v>
          </cell>
          <cell r="F264" t="str">
            <v>AC</v>
          </cell>
          <cell r="G264">
            <v>2.29</v>
          </cell>
          <cell r="H264">
            <v>1975</v>
          </cell>
          <cell r="J264">
            <v>0</v>
          </cell>
          <cell r="K264">
            <v>2000</v>
          </cell>
        </row>
        <row r="265">
          <cell r="B265" t="str">
            <v>San Onofre</v>
          </cell>
          <cell r="C265" t="str">
            <v>PVC</v>
          </cell>
          <cell r="D265">
            <v>35.799999999999997</v>
          </cell>
          <cell r="E265">
            <v>1995</v>
          </cell>
          <cell r="F265" t="str">
            <v>PVC</v>
          </cell>
          <cell r="G265">
            <v>0</v>
          </cell>
          <cell r="H265">
            <v>2000</v>
          </cell>
          <cell r="I265" t="str">
            <v>PVC</v>
          </cell>
          <cell r="J265">
            <v>0</v>
          </cell>
          <cell r="K265">
            <v>2000</v>
          </cell>
        </row>
        <row r="266">
          <cell r="B266" t="str">
            <v>San Pedro</v>
          </cell>
          <cell r="C266" t="str">
            <v>AC</v>
          </cell>
          <cell r="D266">
            <v>12.987800000000002</v>
          </cell>
          <cell r="E266">
            <v>1980</v>
          </cell>
          <cell r="F266" t="str">
            <v>AC</v>
          </cell>
          <cell r="G266">
            <v>1.89</v>
          </cell>
          <cell r="H266">
            <v>1980</v>
          </cell>
          <cell r="J266">
            <v>0</v>
          </cell>
          <cell r="K266">
            <v>2000</v>
          </cell>
        </row>
        <row r="267">
          <cell r="B267" t="str">
            <v>Santiago de Tolú</v>
          </cell>
          <cell r="C267" t="str">
            <v>AC</v>
          </cell>
          <cell r="D267">
            <v>19.2</v>
          </cell>
          <cell r="E267">
            <v>1954</v>
          </cell>
          <cell r="F267" t="str">
            <v>AC</v>
          </cell>
          <cell r="G267">
            <v>0.38</v>
          </cell>
          <cell r="H267">
            <v>1954</v>
          </cell>
          <cell r="I267" t="str">
            <v>PVC</v>
          </cell>
          <cell r="J267">
            <v>0</v>
          </cell>
          <cell r="K267">
            <v>2000</v>
          </cell>
        </row>
        <row r="268">
          <cell r="B268" t="str">
            <v>Cerro de San Antonio</v>
          </cell>
        </row>
        <row r="269">
          <cell r="B269" t="str">
            <v>El Piñón</v>
          </cell>
          <cell r="C269" t="str">
            <v>AC</v>
          </cell>
          <cell r="D269">
            <v>7.74</v>
          </cell>
          <cell r="E269">
            <v>1970</v>
          </cell>
          <cell r="F269" t="str">
            <v>AC</v>
          </cell>
          <cell r="G269">
            <v>1.02</v>
          </cell>
          <cell r="H269">
            <v>1970</v>
          </cell>
          <cell r="I269" t="str">
            <v>PVC</v>
          </cell>
          <cell r="J269">
            <v>0</v>
          </cell>
          <cell r="K269">
            <v>2000</v>
          </cell>
        </row>
        <row r="270">
          <cell r="B270" t="str">
            <v>Pedraza</v>
          </cell>
          <cell r="C270" t="str">
            <v>PVC</v>
          </cell>
          <cell r="D270">
            <v>6.6280000000000001</v>
          </cell>
          <cell r="E270">
            <v>1996</v>
          </cell>
          <cell r="F270" t="str">
            <v>PVC</v>
          </cell>
          <cell r="G270">
            <v>1.6950000000000001</v>
          </cell>
          <cell r="H270">
            <v>1996</v>
          </cell>
          <cell r="I270" t="str">
            <v>PVC</v>
          </cell>
          <cell r="J270">
            <v>0</v>
          </cell>
          <cell r="K270">
            <v>2000</v>
          </cell>
        </row>
        <row r="271">
          <cell r="B271" t="str">
            <v>Pivijay</v>
          </cell>
          <cell r="C271" t="str">
            <v>AC</v>
          </cell>
          <cell r="D271">
            <v>9.6</v>
          </cell>
          <cell r="E271">
            <v>1981</v>
          </cell>
          <cell r="F271" t="str">
            <v>AC</v>
          </cell>
          <cell r="G271">
            <v>2.4</v>
          </cell>
          <cell r="H271">
            <v>1981</v>
          </cell>
        </row>
        <row r="272">
          <cell r="B272" t="str">
            <v>Salamina</v>
          </cell>
          <cell r="C272" t="str">
            <v>AC</v>
          </cell>
          <cell r="D272">
            <v>3.94</v>
          </cell>
          <cell r="E272">
            <v>1975</v>
          </cell>
          <cell r="F272" t="str">
            <v>AC</v>
          </cell>
          <cell r="G272">
            <v>0.74</v>
          </cell>
          <cell r="H272">
            <v>1975</v>
          </cell>
          <cell r="I272" t="str">
            <v>PVC</v>
          </cell>
          <cell r="J272">
            <v>0</v>
          </cell>
          <cell r="K272">
            <v>2000</v>
          </cell>
        </row>
        <row r="276">
          <cell r="B276" t="str">
            <v>LOCALIDAD</v>
          </cell>
          <cell r="C276" t="str">
            <v>LONGITUD DE RED POR USUARIO (ML/USUARIO)</v>
          </cell>
        </row>
        <row r="277">
          <cell r="B277" t="str">
            <v>Majagual</v>
          </cell>
          <cell r="C277">
            <v>11</v>
          </cell>
        </row>
        <row r="278">
          <cell r="B278" t="str">
            <v>San Benito Abad</v>
          </cell>
          <cell r="C278">
            <v>11.6</v>
          </cell>
        </row>
        <row r="279">
          <cell r="B279" t="str">
            <v>San Marcos</v>
          </cell>
          <cell r="C279">
            <v>15</v>
          </cell>
        </row>
        <row r="280">
          <cell r="B280" t="str">
            <v>San Onofre</v>
          </cell>
          <cell r="C280">
            <v>13.5</v>
          </cell>
        </row>
        <row r="281">
          <cell r="B281" t="str">
            <v>San Pedro</v>
          </cell>
          <cell r="C281">
            <v>10.7</v>
          </cell>
        </row>
        <row r="282">
          <cell r="B282" t="str">
            <v>Santiago de Tolú</v>
          </cell>
          <cell r="C282">
            <v>8.5</v>
          </cell>
        </row>
        <row r="283">
          <cell r="B283" t="str">
            <v>Cerro de San Antonio</v>
          </cell>
          <cell r="C283">
            <v>9.31</v>
          </cell>
        </row>
        <row r="284">
          <cell r="B284" t="str">
            <v>El Piñón</v>
          </cell>
          <cell r="C284">
            <v>15</v>
          </cell>
        </row>
        <row r="285">
          <cell r="B285" t="str">
            <v>Pedraza</v>
          </cell>
          <cell r="C285">
            <v>16</v>
          </cell>
        </row>
        <row r="286">
          <cell r="B286" t="str">
            <v>Pivijay</v>
          </cell>
          <cell r="C286">
            <v>16.5</v>
          </cell>
        </row>
        <row r="287">
          <cell r="B287" t="str">
            <v>Salamina</v>
          </cell>
          <cell r="C287">
            <v>25</v>
          </cell>
        </row>
        <row r="313">
          <cell r="B313" t="str">
            <v>LOCALIDAD</v>
          </cell>
          <cell r="C313" t="str">
            <v>CAPACIDAD DE LA PLANTA DE TRTAMIENTO DE AR M3</v>
          </cell>
          <cell r="D313" t="str">
            <v>VOLUMEN LAGUNA 1 (m3)</v>
          </cell>
          <cell r="E313" t="str">
            <v>VOLUMEN LAGUNA 2 (m3)</v>
          </cell>
          <cell r="F313" t="str">
            <v>VOLUMEN LAGUNA 3 (m3)</v>
          </cell>
          <cell r="G313" t="str">
            <v>VOLUMEN LAGUNA 4 (m3)</v>
          </cell>
          <cell r="H313" t="str">
            <v>VOLUMEN TOTAL  (m3)</v>
          </cell>
          <cell r="I313" t="str">
            <v xml:space="preserve">OBRAS A REALIZAR A LA INFRAESTRUCTURA ACTUAL </v>
          </cell>
        </row>
        <row r="314">
          <cell r="B314" t="str">
            <v>Majagual</v>
          </cell>
          <cell r="C314">
            <v>33750</v>
          </cell>
          <cell r="D314">
            <v>33750</v>
          </cell>
          <cell r="E314">
            <v>0</v>
          </cell>
          <cell r="F314">
            <v>0</v>
          </cell>
          <cell r="G314">
            <v>0</v>
          </cell>
          <cell r="H314">
            <v>33750</v>
          </cell>
          <cell r="I314" t="str">
            <v>REHABILITACIÓN</v>
          </cell>
        </row>
        <row r="315">
          <cell r="B315" t="str">
            <v>San Benito Abad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</row>
        <row r="316">
          <cell r="B316" t="str">
            <v>San Marcos</v>
          </cell>
          <cell r="C316">
            <v>86400</v>
          </cell>
          <cell r="D316">
            <v>57600</v>
          </cell>
          <cell r="E316">
            <v>28800</v>
          </cell>
          <cell r="F316">
            <v>0</v>
          </cell>
          <cell r="G316">
            <v>0</v>
          </cell>
          <cell r="H316">
            <v>86400</v>
          </cell>
          <cell r="I316" t="str">
            <v>OPERACIÓN</v>
          </cell>
        </row>
        <row r="317">
          <cell r="B317" t="str">
            <v>San Onofre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REPOSICIÓN</v>
          </cell>
        </row>
        <row r="318">
          <cell r="B318" t="str">
            <v>San Pedro</v>
          </cell>
          <cell r="C318">
            <v>2800</v>
          </cell>
          <cell r="D318">
            <v>2800</v>
          </cell>
          <cell r="E318">
            <v>0</v>
          </cell>
          <cell r="F318">
            <v>0</v>
          </cell>
          <cell r="G318">
            <v>0</v>
          </cell>
          <cell r="H318">
            <v>2800</v>
          </cell>
          <cell r="I318" t="str">
            <v>REPOSICIÓN</v>
          </cell>
        </row>
        <row r="319">
          <cell r="B319" t="str">
            <v>Santiago de Tolú</v>
          </cell>
          <cell r="C319">
            <v>126000</v>
          </cell>
          <cell r="D319">
            <v>43200</v>
          </cell>
          <cell r="E319">
            <v>43200</v>
          </cell>
          <cell r="F319">
            <v>19800</v>
          </cell>
          <cell r="G319">
            <v>19800</v>
          </cell>
          <cell r="H319">
            <v>126000</v>
          </cell>
          <cell r="I319" t="str">
            <v>OPERACIÓN</v>
          </cell>
        </row>
        <row r="320">
          <cell r="B320" t="str">
            <v>Cerro de San Antonio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 t="str">
            <v>REPOSICIÓN</v>
          </cell>
        </row>
        <row r="321">
          <cell r="B321" t="str">
            <v>El Piñón</v>
          </cell>
          <cell r="C321">
            <v>27000</v>
          </cell>
          <cell r="D321">
            <v>9000</v>
          </cell>
          <cell r="E321">
            <v>9000</v>
          </cell>
          <cell r="F321">
            <v>9000</v>
          </cell>
          <cell r="H321">
            <v>27000</v>
          </cell>
          <cell r="I321" t="str">
            <v>OPERACIÓN</v>
          </cell>
        </row>
        <row r="322">
          <cell r="B322" t="str">
            <v>Pedraza</v>
          </cell>
          <cell r="C322">
            <v>6604</v>
          </cell>
          <cell r="D322">
            <v>1207</v>
          </cell>
          <cell r="E322">
            <v>3774</v>
          </cell>
          <cell r="F322">
            <v>1623</v>
          </cell>
          <cell r="G322">
            <v>0</v>
          </cell>
          <cell r="H322">
            <v>6604</v>
          </cell>
          <cell r="I322" t="str">
            <v>REHABILITACIÓN</v>
          </cell>
        </row>
        <row r="323">
          <cell r="B323" t="str">
            <v>Pivijay</v>
          </cell>
          <cell r="C323">
            <v>8250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 t="str">
            <v>REPOSICIÓN</v>
          </cell>
        </row>
        <row r="324">
          <cell r="B324" t="str">
            <v>Salamina</v>
          </cell>
          <cell r="C324">
            <v>10395</v>
          </cell>
          <cell r="D324">
            <v>10395</v>
          </cell>
          <cell r="E324">
            <v>0</v>
          </cell>
          <cell r="F324">
            <v>0</v>
          </cell>
          <cell r="G324">
            <v>0</v>
          </cell>
          <cell r="H324">
            <v>10395</v>
          </cell>
          <cell r="I324" t="str">
            <v>OPERACIÓN</v>
          </cell>
        </row>
        <row r="330">
          <cell r="B330" t="str">
            <v>LOCALIDAD</v>
          </cell>
          <cell r="C330" t="str">
            <v>LONGITUD DE RED CONSTRUIDA (km)</v>
          </cell>
          <cell r="D330" t="str">
            <v>PORCENTAJE DE RED UTILIZADA (%)</v>
          </cell>
          <cell r="E330" t="str">
            <v>PORCENTAJE DE RED NO UTILIZADA (%)</v>
          </cell>
          <cell r="F330" t="str">
            <v>PORCENTAJE DE RED A SUSTITUIR (REHABILITACIÓN 2)</v>
          </cell>
        </row>
        <row r="331">
          <cell r="B331" t="str">
            <v>Majagual</v>
          </cell>
          <cell r="C331">
            <v>6.45</v>
          </cell>
          <cell r="D331">
            <v>0</v>
          </cell>
          <cell r="E331">
            <v>1</v>
          </cell>
          <cell r="F331">
            <v>0</v>
          </cell>
        </row>
        <row r="332">
          <cell r="B332" t="str">
            <v>San Benito Abad</v>
          </cell>
          <cell r="C332">
            <v>0.85</v>
          </cell>
          <cell r="D332">
            <v>0</v>
          </cell>
          <cell r="E332">
            <v>1</v>
          </cell>
          <cell r="F332">
            <v>0</v>
          </cell>
        </row>
        <row r="333">
          <cell r="B333" t="str">
            <v>San Marcos</v>
          </cell>
          <cell r="C333">
            <v>19.98</v>
          </cell>
          <cell r="D333">
            <v>0</v>
          </cell>
          <cell r="E333">
            <v>1</v>
          </cell>
          <cell r="F333">
            <v>0</v>
          </cell>
        </row>
        <row r="334">
          <cell r="B334" t="str">
            <v>San Onofre</v>
          </cell>
          <cell r="C334">
            <v>10.9</v>
          </cell>
          <cell r="D334">
            <v>0</v>
          </cell>
          <cell r="E334">
            <v>1</v>
          </cell>
          <cell r="F334">
            <v>0</v>
          </cell>
        </row>
        <row r="335">
          <cell r="B335" t="str">
            <v>San Pedro</v>
          </cell>
          <cell r="C335">
            <v>17.5</v>
          </cell>
          <cell r="D335">
            <v>0.96599999999999997</v>
          </cell>
          <cell r="E335">
            <v>3.400000000000003E-2</v>
          </cell>
          <cell r="F335">
            <v>1</v>
          </cell>
        </row>
        <row r="336">
          <cell r="B336" t="str">
            <v>Santiago de Tolú</v>
          </cell>
          <cell r="C336">
            <v>30</v>
          </cell>
          <cell r="D336">
            <v>0.83</v>
          </cell>
          <cell r="E336">
            <v>0.17000000000000004</v>
          </cell>
          <cell r="F336">
            <v>0</v>
          </cell>
        </row>
        <row r="337">
          <cell r="B337" t="str">
            <v>Cerro de San Antonio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</row>
        <row r="338">
          <cell r="B338" t="str">
            <v>El Piñón</v>
          </cell>
          <cell r="C338">
            <v>16.312000000000001</v>
          </cell>
          <cell r="D338">
            <v>0.1</v>
          </cell>
          <cell r="E338">
            <v>0.9</v>
          </cell>
          <cell r="F338">
            <v>0</v>
          </cell>
        </row>
        <row r="339">
          <cell r="B339" t="str">
            <v>Pedraza</v>
          </cell>
          <cell r="C339">
            <v>8.34</v>
          </cell>
          <cell r="D339">
            <v>0.27</v>
          </cell>
          <cell r="E339">
            <v>0.73</v>
          </cell>
          <cell r="F339">
            <v>0.16</v>
          </cell>
        </row>
        <row r="340">
          <cell r="B340" t="str">
            <v>Pivijay</v>
          </cell>
          <cell r="C340">
            <v>10</v>
          </cell>
          <cell r="D340">
            <v>1</v>
          </cell>
          <cell r="E340">
            <v>0</v>
          </cell>
          <cell r="F340">
            <v>0</v>
          </cell>
        </row>
        <row r="341">
          <cell r="B341" t="str">
            <v>Salamina</v>
          </cell>
          <cell r="C341">
            <v>4.5</v>
          </cell>
          <cell r="D341">
            <v>0</v>
          </cell>
          <cell r="E341">
            <v>1</v>
          </cell>
          <cell r="F341">
            <v>0</v>
          </cell>
        </row>
        <row r="352">
          <cell r="D352" t="str">
            <v>TIPO DE REHABILITACIONES</v>
          </cell>
        </row>
        <row r="353">
          <cell r="B353" t="str">
            <v>LOCALIDAD</v>
          </cell>
          <cell r="C353">
            <v>1</v>
          </cell>
          <cell r="D353">
            <v>2</v>
          </cell>
          <cell r="E353">
            <v>3</v>
          </cell>
          <cell r="F353">
            <v>4</v>
          </cell>
        </row>
        <row r="354">
          <cell r="B354" t="str">
            <v>Majagual</v>
          </cell>
          <cell r="C354" t="str">
            <v>NO</v>
          </cell>
          <cell r="D354" t="str">
            <v>NO</v>
          </cell>
          <cell r="E354" t="str">
            <v>SI</v>
          </cell>
          <cell r="F354" t="str">
            <v>SI</v>
          </cell>
        </row>
        <row r="355">
          <cell r="B355" t="str">
            <v>San Benito Abad</v>
          </cell>
          <cell r="C355" t="str">
            <v>NO</v>
          </cell>
          <cell r="D355" t="str">
            <v>NO</v>
          </cell>
          <cell r="E355" t="str">
            <v>SI</v>
          </cell>
          <cell r="F355" t="str">
            <v>NO</v>
          </cell>
        </row>
        <row r="356">
          <cell r="B356" t="str">
            <v>San Marcos</v>
          </cell>
          <cell r="C356" t="str">
            <v>NO</v>
          </cell>
          <cell r="D356" t="str">
            <v>NO</v>
          </cell>
          <cell r="E356" t="str">
            <v>SI</v>
          </cell>
          <cell r="F356" t="str">
            <v>NO</v>
          </cell>
        </row>
        <row r="357">
          <cell r="B357" t="str">
            <v>San Onofre</v>
          </cell>
          <cell r="C357" t="str">
            <v>NO</v>
          </cell>
          <cell r="D357" t="str">
            <v>NO</v>
          </cell>
          <cell r="E357" t="str">
            <v>SI</v>
          </cell>
          <cell r="F357" t="str">
            <v>NO</v>
          </cell>
        </row>
        <row r="358">
          <cell r="B358" t="str">
            <v>San Pedro</v>
          </cell>
          <cell r="C358" t="str">
            <v>SI</v>
          </cell>
          <cell r="D358" t="str">
            <v>SI</v>
          </cell>
          <cell r="E358" t="str">
            <v>NO</v>
          </cell>
          <cell r="F358" t="str">
            <v>NO</v>
          </cell>
        </row>
        <row r="359">
          <cell r="B359" t="str">
            <v>Santiago de Tolú</v>
          </cell>
          <cell r="C359" t="str">
            <v>SI</v>
          </cell>
          <cell r="D359" t="str">
            <v>NO</v>
          </cell>
          <cell r="E359" t="str">
            <v>NO</v>
          </cell>
          <cell r="F359" t="str">
            <v>NO</v>
          </cell>
        </row>
        <row r="360">
          <cell r="B360" t="str">
            <v>Cerro de San Antonio</v>
          </cell>
          <cell r="C360" t="str">
            <v>NO</v>
          </cell>
          <cell r="D360" t="str">
            <v>NO</v>
          </cell>
          <cell r="E360" t="str">
            <v>NO</v>
          </cell>
          <cell r="F360" t="str">
            <v>NO</v>
          </cell>
        </row>
        <row r="361">
          <cell r="B361" t="str">
            <v>El Piñón</v>
          </cell>
          <cell r="C361" t="str">
            <v>NO</v>
          </cell>
          <cell r="D361" t="str">
            <v>NO</v>
          </cell>
          <cell r="E361" t="str">
            <v>NO</v>
          </cell>
          <cell r="F361" t="str">
            <v>SI</v>
          </cell>
        </row>
        <row r="362">
          <cell r="B362" t="str">
            <v>Pedraza</v>
          </cell>
          <cell r="C362" t="str">
            <v>NO</v>
          </cell>
          <cell r="D362" t="str">
            <v>SI</v>
          </cell>
          <cell r="E362" t="str">
            <v>NO</v>
          </cell>
          <cell r="F362" t="str">
            <v>NO</v>
          </cell>
        </row>
        <row r="363">
          <cell r="B363" t="str">
            <v>Pivijay</v>
          </cell>
          <cell r="C363" t="str">
            <v>NO</v>
          </cell>
          <cell r="D363" t="str">
            <v>NO</v>
          </cell>
          <cell r="E363" t="str">
            <v>NO</v>
          </cell>
          <cell r="F363" t="str">
            <v>NO</v>
          </cell>
        </row>
        <row r="364">
          <cell r="B364" t="str">
            <v>Salamina</v>
          </cell>
          <cell r="C364" t="str">
            <v>NO</v>
          </cell>
          <cell r="D364" t="str">
            <v>NO</v>
          </cell>
          <cell r="E364" t="str">
            <v>NO</v>
          </cell>
          <cell r="F364" t="str">
            <v>SI</v>
          </cell>
        </row>
        <row r="393">
          <cell r="B393" t="str">
            <v>LOCALIDAD</v>
          </cell>
          <cell r="C393" t="str">
            <v>TEMPERATURA PROMEDIO (°C)</v>
          </cell>
        </row>
        <row r="394">
          <cell r="B394" t="str">
            <v>Majagual</v>
          </cell>
          <cell r="C394">
            <v>28.7</v>
          </cell>
        </row>
        <row r="395">
          <cell r="B395" t="str">
            <v>San Benito Abad</v>
          </cell>
          <cell r="C395">
            <v>28</v>
          </cell>
        </row>
        <row r="396">
          <cell r="B396" t="str">
            <v>San Marcos</v>
          </cell>
          <cell r="C396">
            <v>28</v>
          </cell>
        </row>
        <row r="397">
          <cell r="B397" t="str">
            <v>San Onofre</v>
          </cell>
          <cell r="C397">
            <v>28</v>
          </cell>
        </row>
        <row r="398">
          <cell r="B398" t="str">
            <v>San Pedro</v>
          </cell>
          <cell r="C398">
            <v>27.2</v>
          </cell>
        </row>
        <row r="399">
          <cell r="B399" t="str">
            <v>Santiago de Tolú</v>
          </cell>
          <cell r="C399">
            <v>28</v>
          </cell>
        </row>
        <row r="400">
          <cell r="B400" t="str">
            <v>Cerro de San Antonio</v>
          </cell>
          <cell r="C400">
            <v>28</v>
          </cell>
        </row>
        <row r="401">
          <cell r="B401" t="str">
            <v>El Piñón</v>
          </cell>
          <cell r="C401">
            <v>28</v>
          </cell>
        </row>
        <row r="402">
          <cell r="B402" t="str">
            <v>Pedraza</v>
          </cell>
          <cell r="C402">
            <v>28</v>
          </cell>
        </row>
        <row r="403">
          <cell r="B403" t="str">
            <v>Pivijay</v>
          </cell>
          <cell r="C403">
            <v>28</v>
          </cell>
        </row>
        <row r="404">
          <cell r="B404" t="str">
            <v>Salamina</v>
          </cell>
          <cell r="C404">
            <v>28</v>
          </cell>
        </row>
        <row r="415">
          <cell r="B415" t="str">
            <v>LOCALIDAD</v>
          </cell>
          <cell r="C415" t="str">
            <v>AREA CON PROBLEMAS DE DRENAJE (Ha)</v>
          </cell>
          <cell r="D415" t="str">
            <v>AREA CON PROBLEMAS DE DRENAJE (m2)</v>
          </cell>
          <cell r="E415" t="str">
            <v>LONGITUD TUBERÍA DE IMPULSIÓN (m)</v>
          </cell>
          <cell r="F415" t="str">
            <v>DIFERENCIA DE NIVEL ENTRE LA E.B Y ELCOLECTOR(m)</v>
          </cell>
          <cell r="G415" t="str">
            <v>CAPACIDAD DE BOMBEO ACTUAL DE LA PLANTA MAYOR (kW)</v>
          </cell>
          <cell r="H415" t="str">
            <v>CAPACIDAD DE BOMBEO ACTUAL DE LA PLANTA MAYOR (lps)</v>
          </cell>
          <cell r="I415" t="str">
            <v>CAPACIDAD DE BOMBEO ACTUAL DE LA PLANTA MAYOR (RESPALDO) (kW)</v>
          </cell>
          <cell r="J415" t="str">
            <v>CAPACIDAD DE BOMBEO ACTUAL DE LA PLANTA MAYOR (RESPALDO) (lps)</v>
          </cell>
          <cell r="K415" t="str">
            <v>PORCENTAJE DE HECTAREAS QUE APORTAN A.R AL SISTEMA</v>
          </cell>
          <cell r="L415" t="str">
            <v>LA ESTACIÓN MENOR REQUIERE TUBERÍA DE IMPULSIÓN</v>
          </cell>
          <cell r="M415" t="str">
            <v>LONGITUD TUBERIA DE IMPULSIÓN ESTACIÓN MENOR (kmL)</v>
          </cell>
          <cell r="N415" t="str">
            <v>LA ESTACIÓN MENOR BOMBEA EL CAUDAL DIRECTAMENTE A LA PTAR</v>
          </cell>
        </row>
        <row r="416">
          <cell r="B416" t="str">
            <v>Majagual</v>
          </cell>
          <cell r="C416">
            <v>17.579999999999998</v>
          </cell>
          <cell r="D416">
            <v>175799.99999999997</v>
          </cell>
          <cell r="E416">
            <v>1680</v>
          </cell>
          <cell r="F416">
            <v>10</v>
          </cell>
          <cell r="G416">
            <v>12</v>
          </cell>
          <cell r="H416">
            <v>20</v>
          </cell>
          <cell r="I416">
            <v>0</v>
          </cell>
          <cell r="J416">
            <v>0</v>
          </cell>
          <cell r="K416">
            <v>0.85</v>
          </cell>
          <cell r="L416" t="str">
            <v>NO</v>
          </cell>
          <cell r="M416">
            <v>0</v>
          </cell>
          <cell r="N416" t="str">
            <v>NO</v>
          </cell>
        </row>
        <row r="417">
          <cell r="B417" t="str">
            <v>San Benito Abad</v>
          </cell>
          <cell r="C417">
            <v>25</v>
          </cell>
          <cell r="D417">
            <v>250000</v>
          </cell>
          <cell r="E417">
            <v>500</v>
          </cell>
          <cell r="F417">
            <v>10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0.85</v>
          </cell>
          <cell r="L417" t="str">
            <v>si</v>
          </cell>
          <cell r="M417">
            <v>0.5</v>
          </cell>
          <cell r="N417" t="str">
            <v>SI</v>
          </cell>
        </row>
        <row r="418">
          <cell r="B418" t="str">
            <v>San Marcos</v>
          </cell>
          <cell r="C418">
            <v>13</v>
          </cell>
          <cell r="D418">
            <v>130000</v>
          </cell>
          <cell r="E418">
            <v>2000</v>
          </cell>
          <cell r="F418">
            <v>10</v>
          </cell>
          <cell r="G418">
            <v>119.36</v>
          </cell>
          <cell r="H418">
            <v>440</v>
          </cell>
          <cell r="I418">
            <v>59.68</v>
          </cell>
          <cell r="J418">
            <v>220</v>
          </cell>
          <cell r="K418">
            <v>0.85</v>
          </cell>
          <cell r="L418" t="str">
            <v>SI</v>
          </cell>
          <cell r="M418">
            <v>0.5</v>
          </cell>
          <cell r="N418" t="str">
            <v>NO</v>
          </cell>
        </row>
        <row r="419">
          <cell r="B419" t="str">
            <v>San Onofre</v>
          </cell>
          <cell r="C419">
            <v>97</v>
          </cell>
          <cell r="D419">
            <v>970000</v>
          </cell>
          <cell r="E419">
            <v>2500</v>
          </cell>
          <cell r="F419">
            <v>10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0.85</v>
          </cell>
          <cell r="L419" t="str">
            <v>SI</v>
          </cell>
          <cell r="M419">
            <v>2</v>
          </cell>
          <cell r="N419" t="str">
            <v>SI</v>
          </cell>
        </row>
        <row r="420">
          <cell r="B420" t="str">
            <v>San Pedro</v>
          </cell>
          <cell r="C420">
            <v>46</v>
          </cell>
          <cell r="D420">
            <v>460000</v>
          </cell>
          <cell r="E420">
            <v>1500</v>
          </cell>
          <cell r="F420">
            <v>10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0.85</v>
          </cell>
          <cell r="L420" t="str">
            <v>SI</v>
          </cell>
          <cell r="M420">
            <v>1.5</v>
          </cell>
          <cell r="N420" t="str">
            <v>SI</v>
          </cell>
        </row>
        <row r="421">
          <cell r="B421" t="str">
            <v>Santiago de Tolú</v>
          </cell>
          <cell r="C421">
            <v>17</v>
          </cell>
          <cell r="D421">
            <v>170000</v>
          </cell>
          <cell r="E421">
            <v>1100</v>
          </cell>
          <cell r="F421">
            <v>10</v>
          </cell>
          <cell r="G421">
            <v>44.76</v>
          </cell>
          <cell r="H421">
            <v>60</v>
          </cell>
          <cell r="I421">
            <v>22.38</v>
          </cell>
          <cell r="J421">
            <v>30</v>
          </cell>
          <cell r="K421">
            <v>0.85</v>
          </cell>
          <cell r="L421" t="str">
            <v>SI</v>
          </cell>
          <cell r="M421">
            <v>1.1000000000000001</v>
          </cell>
          <cell r="N421" t="str">
            <v>SI</v>
          </cell>
        </row>
        <row r="422">
          <cell r="B422" t="str">
            <v>Cerro de San Antonio</v>
          </cell>
          <cell r="C422">
            <v>0</v>
          </cell>
          <cell r="D422">
            <v>0</v>
          </cell>
          <cell r="E422">
            <v>0</v>
          </cell>
          <cell r="F422">
            <v>10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0.85</v>
          </cell>
          <cell r="L422" t="str">
            <v>NO</v>
          </cell>
          <cell r="M422">
            <v>0</v>
          </cell>
          <cell r="N422" t="str">
            <v>NO</v>
          </cell>
        </row>
        <row r="423">
          <cell r="B423" t="str">
            <v>El Piñón</v>
          </cell>
          <cell r="C423">
            <v>0</v>
          </cell>
          <cell r="D423">
            <v>0</v>
          </cell>
          <cell r="E423">
            <v>2000</v>
          </cell>
          <cell r="F423">
            <v>10</v>
          </cell>
          <cell r="G423">
            <v>12</v>
          </cell>
          <cell r="H423">
            <v>49</v>
          </cell>
          <cell r="I423">
            <v>0</v>
          </cell>
          <cell r="J423">
            <v>0</v>
          </cell>
          <cell r="K423">
            <v>0.85</v>
          </cell>
          <cell r="L423" t="str">
            <v>NO</v>
          </cell>
          <cell r="M423">
            <v>0</v>
          </cell>
          <cell r="N423" t="str">
            <v>NO</v>
          </cell>
        </row>
        <row r="424">
          <cell r="B424" t="str">
            <v>Pedraza</v>
          </cell>
          <cell r="C424">
            <v>15</v>
          </cell>
          <cell r="D424">
            <v>150000</v>
          </cell>
          <cell r="E424">
            <v>1350</v>
          </cell>
          <cell r="F424">
            <v>5</v>
          </cell>
          <cell r="G424">
            <v>20.887999999999998</v>
          </cell>
          <cell r="H424">
            <v>69</v>
          </cell>
          <cell r="I424">
            <v>0</v>
          </cell>
          <cell r="J424">
            <v>0</v>
          </cell>
          <cell r="K424">
            <v>0.85</v>
          </cell>
          <cell r="L424" t="str">
            <v>SI</v>
          </cell>
          <cell r="M424">
            <v>0.15</v>
          </cell>
          <cell r="N424" t="str">
            <v>NO</v>
          </cell>
        </row>
        <row r="425">
          <cell r="B425" t="str">
            <v>Pivijay</v>
          </cell>
          <cell r="C425">
            <v>0</v>
          </cell>
          <cell r="D425">
            <v>0</v>
          </cell>
          <cell r="E425">
            <v>500</v>
          </cell>
          <cell r="F425">
            <v>10</v>
          </cell>
          <cell r="G425">
            <v>55.95</v>
          </cell>
          <cell r="H425">
            <v>90</v>
          </cell>
          <cell r="K425">
            <v>0.85</v>
          </cell>
          <cell r="L425" t="str">
            <v>NO</v>
          </cell>
          <cell r="M425">
            <v>0</v>
          </cell>
          <cell r="N425" t="str">
            <v>NO</v>
          </cell>
        </row>
        <row r="426">
          <cell r="B426" t="str">
            <v>Salamina</v>
          </cell>
          <cell r="C426">
            <v>0</v>
          </cell>
          <cell r="D426">
            <v>0</v>
          </cell>
          <cell r="E426">
            <v>1250</v>
          </cell>
          <cell r="F426">
            <v>10</v>
          </cell>
          <cell r="G426">
            <v>22.38</v>
          </cell>
          <cell r="H426">
            <v>205</v>
          </cell>
          <cell r="I426">
            <v>0</v>
          </cell>
          <cell r="J426">
            <v>0</v>
          </cell>
          <cell r="K426">
            <v>0.85</v>
          </cell>
          <cell r="L426" t="str">
            <v>NO</v>
          </cell>
          <cell r="M426">
            <v>0</v>
          </cell>
          <cell r="N426" t="str">
            <v>NO</v>
          </cell>
        </row>
        <row r="441">
          <cell r="B441" t="str">
            <v>LOCALIDAD</v>
          </cell>
          <cell r="C441" t="str">
            <v>LONGITUD TUBERÍA DE IMPULSIÓN (m)</v>
          </cell>
          <cell r="D441" t="str">
            <v>CAPACIDAD ACTUAL TUBERÍA DE IMPULSIÓN (lps)</v>
          </cell>
          <cell r="E441" t="str">
            <v>CAPACIDAD ACTUAL EMSARIO FINAL (lps)</v>
          </cell>
          <cell r="F441" t="str">
            <v>Longitud emisario final a construir (m)</v>
          </cell>
        </row>
        <row r="442">
          <cell r="B442" t="str">
            <v>Majagual</v>
          </cell>
          <cell r="C442">
            <v>852</v>
          </cell>
          <cell r="D442">
            <v>250</v>
          </cell>
          <cell r="E442">
            <v>0</v>
          </cell>
          <cell r="F442">
            <v>1000</v>
          </cell>
        </row>
        <row r="443">
          <cell r="B443" t="str">
            <v>San Benito Abad</v>
          </cell>
          <cell r="C443">
            <v>2000</v>
          </cell>
          <cell r="D443">
            <v>0</v>
          </cell>
          <cell r="E443">
            <v>50</v>
          </cell>
          <cell r="F443">
            <v>1500</v>
          </cell>
        </row>
        <row r="444">
          <cell r="B444" t="str">
            <v>San Marcos</v>
          </cell>
          <cell r="C444">
            <v>555</v>
          </cell>
          <cell r="D444">
            <v>0</v>
          </cell>
          <cell r="E444">
            <v>178</v>
          </cell>
          <cell r="F444">
            <v>1600</v>
          </cell>
        </row>
        <row r="445">
          <cell r="B445" t="str">
            <v>San Onofre</v>
          </cell>
          <cell r="C445">
            <v>1980</v>
          </cell>
          <cell r="D445">
            <v>713</v>
          </cell>
          <cell r="E445">
            <v>0</v>
          </cell>
          <cell r="F445">
            <v>1500</v>
          </cell>
        </row>
        <row r="446">
          <cell r="B446" t="str">
            <v>San Pedro</v>
          </cell>
          <cell r="C446">
            <v>500</v>
          </cell>
          <cell r="D446">
            <v>600</v>
          </cell>
          <cell r="E446">
            <v>0</v>
          </cell>
          <cell r="F446">
            <v>1000</v>
          </cell>
        </row>
        <row r="447">
          <cell r="B447" t="str">
            <v>Santiago de Tolú</v>
          </cell>
          <cell r="C447">
            <v>2040</v>
          </cell>
          <cell r="D447">
            <v>720</v>
          </cell>
          <cell r="E447">
            <v>0</v>
          </cell>
          <cell r="F447">
            <v>0</v>
          </cell>
        </row>
        <row r="448">
          <cell r="B448" t="str">
            <v>Cerro de San Antonio</v>
          </cell>
          <cell r="C448">
            <v>1000</v>
          </cell>
          <cell r="D448">
            <v>0</v>
          </cell>
          <cell r="E448">
            <v>0</v>
          </cell>
          <cell r="F448">
            <v>1000</v>
          </cell>
        </row>
        <row r="449">
          <cell r="B449" t="str">
            <v>El Piñón</v>
          </cell>
          <cell r="C449">
            <v>2000</v>
          </cell>
          <cell r="D449">
            <v>278</v>
          </cell>
          <cell r="E449">
            <v>79</v>
          </cell>
          <cell r="F449">
            <v>1500</v>
          </cell>
        </row>
        <row r="450">
          <cell r="B450" t="str">
            <v>Pedraza</v>
          </cell>
          <cell r="C450">
            <v>1350</v>
          </cell>
          <cell r="D450">
            <v>69</v>
          </cell>
          <cell r="E450">
            <v>40</v>
          </cell>
          <cell r="F450">
            <v>500</v>
          </cell>
        </row>
        <row r="451">
          <cell r="B451" t="str">
            <v>Pivijay</v>
          </cell>
          <cell r="C451">
            <v>460</v>
          </cell>
          <cell r="D451">
            <v>150</v>
          </cell>
          <cell r="E451">
            <v>120</v>
          </cell>
          <cell r="F451">
            <v>240</v>
          </cell>
        </row>
        <row r="452">
          <cell r="B452" t="str">
            <v>Salamina</v>
          </cell>
          <cell r="C452">
            <v>1250</v>
          </cell>
          <cell r="D452">
            <v>205</v>
          </cell>
          <cell r="E452">
            <v>90</v>
          </cell>
          <cell r="F452">
            <v>400</v>
          </cell>
        </row>
        <row r="477">
          <cell r="C477" t="str">
            <v xml:space="preserve">  NUMERO DE EQUIPOS ELECTROMECÁNICOS</v>
          </cell>
          <cell r="E477" t="str">
            <v>TOTAL EQUIPOS ELECTROMECÁNICOS</v>
          </cell>
          <cell r="F477" t="str">
            <v>OPERARIOS DE S.B. ACTUALES</v>
          </cell>
        </row>
        <row r="478">
          <cell r="B478" t="str">
            <v>LOCALIDAD</v>
          </cell>
          <cell r="C478" t="str">
            <v xml:space="preserve">ACUEDUCTO </v>
          </cell>
          <cell r="D478" t="str">
            <v>ALCANTARILLADO</v>
          </cell>
          <cell r="F478" t="str">
            <v>NUMERO DE OPERARIOS POR UNIDAD CONSTRUCTIVA</v>
          </cell>
        </row>
        <row r="479">
          <cell r="B479" t="str">
            <v>Majagual</v>
          </cell>
          <cell r="C479">
            <v>2</v>
          </cell>
          <cell r="D479">
            <v>2</v>
          </cell>
          <cell r="E479">
            <v>4</v>
          </cell>
          <cell r="F479">
            <v>2</v>
          </cell>
        </row>
        <row r="480">
          <cell r="B480" t="str">
            <v>San Benito Abad</v>
          </cell>
          <cell r="C480">
            <v>2</v>
          </cell>
          <cell r="D480">
            <v>1</v>
          </cell>
          <cell r="E480">
            <v>3</v>
          </cell>
          <cell r="F480">
            <v>1</v>
          </cell>
        </row>
        <row r="481">
          <cell r="B481" t="str">
            <v>San Marcos</v>
          </cell>
          <cell r="C481">
            <v>9</v>
          </cell>
          <cell r="D481">
            <v>3</v>
          </cell>
          <cell r="E481">
            <v>12</v>
          </cell>
          <cell r="F481">
            <v>4</v>
          </cell>
        </row>
        <row r="482">
          <cell r="B482" t="str">
            <v>San Onofre</v>
          </cell>
          <cell r="C482">
            <v>6</v>
          </cell>
          <cell r="D482">
            <v>2</v>
          </cell>
          <cell r="E482">
            <v>8</v>
          </cell>
          <cell r="F482">
            <v>3</v>
          </cell>
        </row>
        <row r="483">
          <cell r="B483" t="str">
            <v>San Pedro</v>
          </cell>
          <cell r="C483">
            <v>3</v>
          </cell>
          <cell r="D483">
            <v>2</v>
          </cell>
          <cell r="E483">
            <v>5</v>
          </cell>
          <cell r="F483">
            <v>2</v>
          </cell>
        </row>
        <row r="484">
          <cell r="B484" t="str">
            <v>Santiago de Tolú</v>
          </cell>
          <cell r="C484">
            <v>6</v>
          </cell>
          <cell r="D484">
            <v>7</v>
          </cell>
          <cell r="E484">
            <v>13</v>
          </cell>
          <cell r="F484">
            <v>4</v>
          </cell>
        </row>
        <row r="485">
          <cell r="B485" t="str">
            <v>Cerro de San Antonio</v>
          </cell>
          <cell r="C485">
            <v>4</v>
          </cell>
          <cell r="D485">
            <v>2</v>
          </cell>
          <cell r="E485">
            <v>6</v>
          </cell>
          <cell r="F485">
            <v>0</v>
          </cell>
        </row>
        <row r="486">
          <cell r="B486" t="str">
            <v>El Piñón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</row>
        <row r="487">
          <cell r="B487" t="str">
            <v>Pedraza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</row>
        <row r="488">
          <cell r="B488" t="str">
            <v>Pivijay</v>
          </cell>
          <cell r="C488">
            <v>4</v>
          </cell>
          <cell r="D488">
            <v>2</v>
          </cell>
          <cell r="E488">
            <v>6</v>
          </cell>
          <cell r="F488">
            <v>0</v>
          </cell>
        </row>
        <row r="489">
          <cell r="B489" t="str">
            <v>Salamina</v>
          </cell>
          <cell r="C489">
            <v>6</v>
          </cell>
          <cell r="D489">
            <v>2</v>
          </cell>
          <cell r="E489">
            <v>8</v>
          </cell>
          <cell r="F489">
            <v>0</v>
          </cell>
        </row>
        <row r="494">
          <cell r="C494" t="str">
            <v xml:space="preserve">              LONGITUD ACTUAL DE RED (km)</v>
          </cell>
          <cell r="E494" t="str">
            <v xml:space="preserve">TOTAL RED ACTUAL </v>
          </cell>
          <cell r="F494" t="str">
            <v>OPERARIOS DE REDES ACTUALES</v>
          </cell>
        </row>
        <row r="495">
          <cell r="B495" t="str">
            <v>LOCALIDAD</v>
          </cell>
          <cell r="C495" t="str">
            <v>ACUEDUCTO  *</v>
          </cell>
          <cell r="D495" t="str">
            <v>ALCANTARILLADO</v>
          </cell>
          <cell r="F495" t="str">
            <v>NUMERO DE OPERARIOS POR UNIDAD CONSTRUCTIVA</v>
          </cell>
        </row>
        <row r="496">
          <cell r="B496" t="str">
            <v>Majagual</v>
          </cell>
          <cell r="C496">
            <v>14.6</v>
          </cell>
          <cell r="D496">
            <v>7.9</v>
          </cell>
          <cell r="E496">
            <v>22.5</v>
          </cell>
          <cell r="F496">
            <v>2</v>
          </cell>
        </row>
        <row r="497">
          <cell r="B497" t="str">
            <v>San Benito Abad</v>
          </cell>
          <cell r="C497">
            <v>15</v>
          </cell>
          <cell r="D497">
            <v>1.5</v>
          </cell>
          <cell r="E497">
            <v>16.5</v>
          </cell>
          <cell r="F497">
            <v>1</v>
          </cell>
        </row>
        <row r="498">
          <cell r="B498" t="str">
            <v>San Marcos</v>
          </cell>
          <cell r="C498">
            <v>33.5</v>
          </cell>
          <cell r="D498">
            <v>12</v>
          </cell>
          <cell r="E498">
            <v>45.5</v>
          </cell>
          <cell r="F498">
            <v>4</v>
          </cell>
        </row>
        <row r="499">
          <cell r="B499" t="str">
            <v>San Onofre</v>
          </cell>
          <cell r="C499">
            <v>16.7</v>
          </cell>
          <cell r="D499">
            <v>11</v>
          </cell>
          <cell r="E499">
            <v>27.7</v>
          </cell>
          <cell r="F499">
            <v>2</v>
          </cell>
        </row>
        <row r="500">
          <cell r="B500" t="str">
            <v>San Pedro</v>
          </cell>
          <cell r="C500">
            <v>22.5</v>
          </cell>
          <cell r="D500">
            <v>20.5</v>
          </cell>
          <cell r="E500">
            <v>43</v>
          </cell>
          <cell r="F500">
            <v>5</v>
          </cell>
        </row>
        <row r="501">
          <cell r="B501" t="str">
            <v>Santiago de Tolú</v>
          </cell>
          <cell r="C501">
            <v>33</v>
          </cell>
          <cell r="D501">
            <v>27.5</v>
          </cell>
          <cell r="E501">
            <v>60.5</v>
          </cell>
          <cell r="F501">
            <v>5</v>
          </cell>
        </row>
        <row r="502">
          <cell r="B502" t="str">
            <v>Cerro de San Antonio</v>
          </cell>
          <cell r="C502">
            <v>9.0370000000000008</v>
          </cell>
          <cell r="D502">
            <v>0</v>
          </cell>
          <cell r="E502">
            <v>9.0370000000000008</v>
          </cell>
          <cell r="F502">
            <v>0</v>
          </cell>
        </row>
        <row r="503">
          <cell r="B503" t="str">
            <v>El Piñón</v>
          </cell>
          <cell r="C503">
            <v>16.812000000000001</v>
          </cell>
          <cell r="D503">
            <v>19.809999999999999</v>
          </cell>
          <cell r="E503">
            <v>36.622</v>
          </cell>
          <cell r="F503">
            <v>0</v>
          </cell>
        </row>
        <row r="504">
          <cell r="B504" t="str">
            <v>Pedraza</v>
          </cell>
          <cell r="C504">
            <v>9.2200000000000006</v>
          </cell>
          <cell r="D504">
            <v>11.192</v>
          </cell>
          <cell r="E504">
            <v>20.411999999999999</v>
          </cell>
          <cell r="F504">
            <v>0</v>
          </cell>
        </row>
        <row r="505">
          <cell r="B505" t="str">
            <v>Pivijay</v>
          </cell>
          <cell r="C505">
            <v>29.3</v>
          </cell>
          <cell r="D505">
            <v>10</v>
          </cell>
          <cell r="E505">
            <v>39.299999999999997</v>
          </cell>
          <cell r="F505">
            <v>0</v>
          </cell>
        </row>
        <row r="506">
          <cell r="B506" t="str">
            <v>Salamina</v>
          </cell>
          <cell r="C506">
            <v>26.779</v>
          </cell>
          <cell r="D506">
            <v>6.15</v>
          </cell>
          <cell r="E506">
            <v>32.929000000000002</v>
          </cell>
          <cell r="F506">
            <v>0</v>
          </cell>
        </row>
        <row r="542">
          <cell r="B542" t="str">
            <v>NUMERO DE OPERARIOS</v>
          </cell>
          <cell r="C542" t="str">
            <v>CATEGORIAS</v>
          </cell>
          <cell r="D542" t="str">
            <v>CANTIDAD</v>
          </cell>
          <cell r="E542" t="str">
            <v>SUELDO/OPERARIO (SMLV)</v>
          </cell>
          <cell r="F542" t="str">
            <v>TOTAL (SMLV) POR CATEGORÍA</v>
          </cell>
        </row>
        <row r="543">
          <cell r="B543">
            <v>1</v>
          </cell>
          <cell r="C543" t="str">
            <v>Planta de tratamiento</v>
          </cell>
          <cell r="D543">
            <v>1</v>
          </cell>
          <cell r="E543">
            <v>2</v>
          </cell>
          <cell r="F543">
            <v>2</v>
          </cell>
        </row>
        <row r="544">
          <cell r="B544">
            <v>1</v>
          </cell>
          <cell r="C544" t="str">
            <v>Tanques de almacenamiento</v>
          </cell>
          <cell r="D544">
            <v>1</v>
          </cell>
          <cell r="E544">
            <v>1.5</v>
          </cell>
          <cell r="F544">
            <v>1.5</v>
          </cell>
        </row>
        <row r="545">
          <cell r="B545">
            <v>1</v>
          </cell>
          <cell r="C545" t="str">
            <v>Planta de tratamiento de AN</v>
          </cell>
          <cell r="D545">
            <v>1</v>
          </cell>
          <cell r="E545">
            <v>1.5</v>
          </cell>
          <cell r="F545">
            <v>1.5</v>
          </cell>
        </row>
        <row r="549">
          <cell r="B549" t="str">
            <v>NUMERO DE OPERARIOS</v>
          </cell>
          <cell r="C549" t="str">
            <v>CATEGORIAS</v>
          </cell>
          <cell r="D549" t="str">
            <v>CANTIDAD</v>
          </cell>
          <cell r="E549" t="str">
            <v>SUELDO/OPERARIO (SMLV)</v>
          </cell>
          <cell r="F549" t="str">
            <v>TOTAL (SMLV) POR CATEGORÍA</v>
          </cell>
          <cell r="G549" t="str">
            <v>TOTAL (SMLV) POR CANTIDAD DE OPERARIOS</v>
          </cell>
        </row>
        <row r="550">
          <cell r="B550">
            <v>1</v>
          </cell>
          <cell r="C550" t="str">
            <v>Técnico</v>
          </cell>
          <cell r="D550">
            <v>1</v>
          </cell>
          <cell r="E550">
            <v>1.5</v>
          </cell>
          <cell r="F550">
            <v>1.5</v>
          </cell>
          <cell r="G550">
            <v>1.5</v>
          </cell>
        </row>
        <row r="551">
          <cell r="B551">
            <v>2</v>
          </cell>
          <cell r="C551" t="str">
            <v>Jefe de equipos electromecánicos</v>
          </cell>
          <cell r="D551">
            <v>1</v>
          </cell>
          <cell r="E551">
            <v>2.5</v>
          </cell>
          <cell r="F551">
            <v>2.5</v>
          </cell>
          <cell r="G551">
            <v>4</v>
          </cell>
        </row>
        <row r="552">
          <cell r="C552" t="str">
            <v>Técnico</v>
          </cell>
          <cell r="D552">
            <v>1</v>
          </cell>
          <cell r="E552">
            <v>1.5</v>
          </cell>
          <cell r="F552">
            <v>1.5</v>
          </cell>
        </row>
        <row r="553">
          <cell r="B553">
            <v>3</v>
          </cell>
          <cell r="C553" t="str">
            <v>Jefe de equipos electromecánicos</v>
          </cell>
          <cell r="D553">
            <v>1</v>
          </cell>
          <cell r="E553">
            <v>2.5</v>
          </cell>
          <cell r="F553">
            <v>2.5</v>
          </cell>
          <cell r="G553">
            <v>5.5</v>
          </cell>
        </row>
        <row r="554">
          <cell r="C554" t="str">
            <v>Técnico</v>
          </cell>
          <cell r="D554">
            <v>2</v>
          </cell>
          <cell r="E554">
            <v>1.5</v>
          </cell>
          <cell r="F554">
            <v>3</v>
          </cell>
        </row>
        <row r="555">
          <cell r="B555">
            <v>4</v>
          </cell>
          <cell r="C555" t="str">
            <v>Jefe de equipos electromecánicos</v>
          </cell>
          <cell r="D555">
            <v>1</v>
          </cell>
          <cell r="E555">
            <v>2.5</v>
          </cell>
          <cell r="F555">
            <v>2.5</v>
          </cell>
          <cell r="G555">
            <v>7</v>
          </cell>
        </row>
        <row r="556">
          <cell r="C556" t="str">
            <v>Técnico</v>
          </cell>
          <cell r="D556">
            <v>3</v>
          </cell>
          <cell r="E556">
            <v>1.5</v>
          </cell>
          <cell r="F556">
            <v>4.5</v>
          </cell>
        </row>
        <row r="557">
          <cell r="B557">
            <v>5</v>
          </cell>
          <cell r="C557" t="str">
            <v>Jefe de equipos electromecánicos</v>
          </cell>
          <cell r="D557">
            <v>1</v>
          </cell>
          <cell r="E557">
            <v>2.5</v>
          </cell>
          <cell r="F557">
            <v>2.5</v>
          </cell>
          <cell r="G557">
            <v>8.5</v>
          </cell>
        </row>
        <row r="558">
          <cell r="C558" t="str">
            <v>Técnico</v>
          </cell>
          <cell r="D558">
            <v>4</v>
          </cell>
          <cell r="E558">
            <v>1.5</v>
          </cell>
          <cell r="F558">
            <v>6</v>
          </cell>
        </row>
        <row r="559">
          <cell r="B559">
            <v>6</v>
          </cell>
          <cell r="C559" t="str">
            <v>Jefe de equipos electromecánicos</v>
          </cell>
          <cell r="D559">
            <v>1</v>
          </cell>
          <cell r="E559">
            <v>2.5</v>
          </cell>
          <cell r="F559">
            <v>2.5</v>
          </cell>
          <cell r="G559">
            <v>10</v>
          </cell>
        </row>
        <row r="560">
          <cell r="C560" t="str">
            <v>Técnico</v>
          </cell>
          <cell r="D560">
            <v>5</v>
          </cell>
          <cell r="E560">
            <v>1.5</v>
          </cell>
          <cell r="F560">
            <v>7.5</v>
          </cell>
        </row>
        <row r="564">
          <cell r="B564" t="str">
            <v>NUMERO DE OPERARIOS</v>
          </cell>
          <cell r="C564" t="str">
            <v>CATEGORIAS</v>
          </cell>
          <cell r="D564" t="str">
            <v>CANTIDAD</v>
          </cell>
          <cell r="E564" t="str">
            <v>SUELDO/OPERARIO (SMLV)</v>
          </cell>
          <cell r="F564" t="str">
            <v>TOTAL (SMLV) POR CATEGORÍA</v>
          </cell>
          <cell r="G564" t="str">
            <v>TOTAL (SMLV) POR CANTIDAD DE OPERARIOS</v>
          </cell>
        </row>
        <row r="565">
          <cell r="B565">
            <v>1</v>
          </cell>
          <cell r="C565" t="str">
            <v>Fontanero</v>
          </cell>
          <cell r="D565">
            <v>1</v>
          </cell>
          <cell r="E565">
            <v>1.5</v>
          </cell>
          <cell r="F565">
            <v>1.5</v>
          </cell>
          <cell r="G565">
            <v>1.5</v>
          </cell>
        </row>
        <row r="566">
          <cell r="B566">
            <v>2</v>
          </cell>
          <cell r="C566" t="str">
            <v>Fontanero</v>
          </cell>
          <cell r="D566">
            <v>1</v>
          </cell>
          <cell r="E566">
            <v>1.5</v>
          </cell>
          <cell r="F566">
            <v>1.5</v>
          </cell>
          <cell r="G566">
            <v>2.5</v>
          </cell>
        </row>
        <row r="567">
          <cell r="C567" t="str">
            <v>Auxiliar</v>
          </cell>
          <cell r="D567">
            <v>1</v>
          </cell>
          <cell r="E567">
            <v>1</v>
          </cell>
          <cell r="F567">
            <v>1</v>
          </cell>
        </row>
        <row r="568">
          <cell r="B568">
            <v>3</v>
          </cell>
          <cell r="C568" t="str">
            <v>Jefe de fontanero</v>
          </cell>
          <cell r="D568">
            <v>1</v>
          </cell>
          <cell r="E568">
            <v>2.5</v>
          </cell>
          <cell r="F568">
            <v>2.5</v>
          </cell>
          <cell r="G568">
            <v>5</v>
          </cell>
        </row>
        <row r="569">
          <cell r="C569" t="str">
            <v>Fontanero</v>
          </cell>
          <cell r="D569">
            <v>1</v>
          </cell>
          <cell r="E569">
            <v>1.5</v>
          </cell>
          <cell r="F569">
            <v>1.5</v>
          </cell>
        </row>
        <row r="570">
          <cell r="C570" t="str">
            <v>Auxiliar</v>
          </cell>
          <cell r="D570">
            <v>1</v>
          </cell>
          <cell r="E570">
            <v>1</v>
          </cell>
          <cell r="F570">
            <v>1</v>
          </cell>
        </row>
        <row r="571">
          <cell r="B571">
            <v>4</v>
          </cell>
          <cell r="C571" t="str">
            <v>Jefe de fontanero</v>
          </cell>
          <cell r="D571">
            <v>1</v>
          </cell>
          <cell r="E571">
            <v>2.5</v>
          </cell>
          <cell r="F571">
            <v>2.5</v>
          </cell>
          <cell r="G571">
            <v>6</v>
          </cell>
        </row>
        <row r="572">
          <cell r="C572" t="str">
            <v>Fontanero</v>
          </cell>
          <cell r="D572">
            <v>1</v>
          </cell>
          <cell r="E572">
            <v>1.5</v>
          </cell>
          <cell r="F572">
            <v>1.5</v>
          </cell>
        </row>
        <row r="573">
          <cell r="C573" t="str">
            <v>Auxiliar</v>
          </cell>
          <cell r="D573">
            <v>2</v>
          </cell>
          <cell r="E573">
            <v>1</v>
          </cell>
          <cell r="F573">
            <v>2</v>
          </cell>
        </row>
        <row r="574">
          <cell r="B574">
            <v>5</v>
          </cell>
          <cell r="C574" t="str">
            <v>Jefe de fontanero</v>
          </cell>
          <cell r="D574">
            <v>1</v>
          </cell>
          <cell r="E574">
            <v>2.5</v>
          </cell>
          <cell r="F574">
            <v>2.5</v>
          </cell>
          <cell r="G574">
            <v>7.5</v>
          </cell>
        </row>
        <row r="575">
          <cell r="C575" t="str">
            <v>Fontanero</v>
          </cell>
          <cell r="D575">
            <v>2</v>
          </cell>
          <cell r="E575">
            <v>1.5</v>
          </cell>
          <cell r="F575">
            <v>3</v>
          </cell>
        </row>
        <row r="576">
          <cell r="C576" t="str">
            <v>Auxiliar</v>
          </cell>
          <cell r="D576">
            <v>2</v>
          </cell>
          <cell r="E576">
            <v>1</v>
          </cell>
          <cell r="F576">
            <v>2</v>
          </cell>
        </row>
        <row r="577">
          <cell r="B577">
            <v>6</v>
          </cell>
          <cell r="C577" t="str">
            <v>Jefe de fontanero</v>
          </cell>
          <cell r="D577">
            <v>1</v>
          </cell>
          <cell r="E577">
            <v>2.5</v>
          </cell>
          <cell r="F577">
            <v>2.5</v>
          </cell>
          <cell r="G577">
            <v>8.5</v>
          </cell>
        </row>
        <row r="578">
          <cell r="C578" t="str">
            <v>Fontanero</v>
          </cell>
          <cell r="D578">
            <v>2</v>
          </cell>
          <cell r="E578">
            <v>1.5</v>
          </cell>
          <cell r="F578">
            <v>3</v>
          </cell>
        </row>
        <row r="579">
          <cell r="C579" t="str">
            <v>Auxiliar</v>
          </cell>
          <cell r="D579">
            <v>3</v>
          </cell>
          <cell r="E579">
            <v>1</v>
          </cell>
          <cell r="F579">
            <v>3</v>
          </cell>
        </row>
        <row r="580">
          <cell r="B580">
            <v>7</v>
          </cell>
          <cell r="C580" t="str">
            <v>Jefe de fontanero</v>
          </cell>
          <cell r="D580">
            <v>1</v>
          </cell>
          <cell r="E580">
            <v>2.5</v>
          </cell>
          <cell r="F580">
            <v>2.5</v>
          </cell>
          <cell r="G580">
            <v>9.5</v>
          </cell>
        </row>
        <row r="581">
          <cell r="C581" t="str">
            <v>Fontanero</v>
          </cell>
          <cell r="D581">
            <v>2</v>
          </cell>
          <cell r="E581">
            <v>1.5</v>
          </cell>
          <cell r="F581">
            <v>3</v>
          </cell>
        </row>
        <row r="582">
          <cell r="C582" t="str">
            <v>Auxiliar</v>
          </cell>
          <cell r="D582">
            <v>4</v>
          </cell>
          <cell r="E582">
            <v>1</v>
          </cell>
          <cell r="F582">
            <v>4</v>
          </cell>
        </row>
        <row r="583">
          <cell r="B583">
            <v>8</v>
          </cell>
          <cell r="C583" t="str">
            <v>Jefe de fontanero</v>
          </cell>
          <cell r="D583">
            <v>1</v>
          </cell>
          <cell r="E583">
            <v>2.5</v>
          </cell>
          <cell r="F583">
            <v>2.5</v>
          </cell>
          <cell r="G583">
            <v>11</v>
          </cell>
        </row>
        <row r="584">
          <cell r="C584" t="str">
            <v>Fontanero</v>
          </cell>
          <cell r="D584">
            <v>3</v>
          </cell>
          <cell r="E584">
            <v>1.5</v>
          </cell>
          <cell r="F584">
            <v>4.5</v>
          </cell>
        </row>
        <row r="585">
          <cell r="C585" t="str">
            <v>Auxiliar</v>
          </cell>
          <cell r="D585">
            <v>4</v>
          </cell>
          <cell r="E585">
            <v>1</v>
          </cell>
          <cell r="F585">
            <v>4</v>
          </cell>
        </row>
        <row r="586">
          <cell r="B586">
            <v>9</v>
          </cell>
          <cell r="C586" t="str">
            <v>Jefe de fontanero</v>
          </cell>
          <cell r="D586">
            <v>1</v>
          </cell>
          <cell r="E586">
            <v>2.5</v>
          </cell>
          <cell r="F586">
            <v>2.5</v>
          </cell>
          <cell r="G586">
            <v>12</v>
          </cell>
        </row>
        <row r="587">
          <cell r="C587" t="str">
            <v>Fontanero</v>
          </cell>
          <cell r="D587">
            <v>3</v>
          </cell>
          <cell r="E587">
            <v>1.5</v>
          </cell>
          <cell r="F587">
            <v>4.5</v>
          </cell>
        </row>
        <row r="588">
          <cell r="C588" t="str">
            <v>Auxiliar</v>
          </cell>
          <cell r="D588">
            <v>5</v>
          </cell>
          <cell r="E588">
            <v>1</v>
          </cell>
          <cell r="F588">
            <v>5</v>
          </cell>
        </row>
        <row r="589">
          <cell r="B589">
            <v>10</v>
          </cell>
          <cell r="C589" t="str">
            <v>Jefe de fontanero</v>
          </cell>
          <cell r="D589">
            <v>1</v>
          </cell>
          <cell r="E589">
            <v>2.5</v>
          </cell>
          <cell r="F589">
            <v>2.5</v>
          </cell>
          <cell r="G589">
            <v>13</v>
          </cell>
        </row>
        <row r="590">
          <cell r="C590" t="str">
            <v>Fontanero</v>
          </cell>
          <cell r="D590">
            <v>3</v>
          </cell>
          <cell r="E590">
            <v>1.5</v>
          </cell>
          <cell r="F590">
            <v>4.5</v>
          </cell>
        </row>
        <row r="591">
          <cell r="C591" t="str">
            <v>Auxiliar</v>
          </cell>
          <cell r="D591">
            <v>6</v>
          </cell>
          <cell r="E591">
            <v>1</v>
          </cell>
          <cell r="F591">
            <v>6</v>
          </cell>
        </row>
        <row r="592">
          <cell r="B592">
            <v>11</v>
          </cell>
          <cell r="C592" t="str">
            <v>Jefe de fontanero</v>
          </cell>
          <cell r="D592">
            <v>1</v>
          </cell>
          <cell r="E592">
            <v>2.5</v>
          </cell>
          <cell r="F592">
            <v>2.5</v>
          </cell>
          <cell r="G592">
            <v>14</v>
          </cell>
        </row>
        <row r="593">
          <cell r="C593" t="str">
            <v>Fontanero</v>
          </cell>
          <cell r="D593">
            <v>3</v>
          </cell>
          <cell r="E593">
            <v>1.5</v>
          </cell>
          <cell r="F593">
            <v>4.5</v>
          </cell>
        </row>
        <row r="594">
          <cell r="C594" t="str">
            <v>Auxiliar</v>
          </cell>
          <cell r="D594">
            <v>7</v>
          </cell>
          <cell r="E594">
            <v>1</v>
          </cell>
          <cell r="F594">
            <v>7</v>
          </cell>
        </row>
        <row r="595">
          <cell r="B595">
            <v>12</v>
          </cell>
          <cell r="C595" t="str">
            <v>Jefe de fontanero</v>
          </cell>
          <cell r="D595">
            <v>1</v>
          </cell>
          <cell r="E595">
            <v>2.5</v>
          </cell>
          <cell r="F595">
            <v>2.5</v>
          </cell>
          <cell r="G595">
            <v>15</v>
          </cell>
        </row>
        <row r="596">
          <cell r="C596" t="str">
            <v>Fontanero</v>
          </cell>
          <cell r="D596">
            <v>3</v>
          </cell>
          <cell r="E596">
            <v>1.5</v>
          </cell>
          <cell r="F596">
            <v>4.5</v>
          </cell>
        </row>
        <row r="597">
          <cell r="C597" t="str">
            <v>Auxiliar</v>
          </cell>
          <cell r="D597">
            <v>8</v>
          </cell>
          <cell r="E597">
            <v>1</v>
          </cell>
          <cell r="F597">
            <v>8</v>
          </cell>
        </row>
        <row r="598">
          <cell r="B598">
            <v>13</v>
          </cell>
          <cell r="C598" t="str">
            <v>Jefe de fontanero</v>
          </cell>
          <cell r="D598">
            <v>1</v>
          </cell>
          <cell r="E598">
            <v>2.5</v>
          </cell>
          <cell r="F598">
            <v>2.5</v>
          </cell>
          <cell r="G598">
            <v>16.5</v>
          </cell>
        </row>
        <row r="599">
          <cell r="C599" t="str">
            <v>Fontanero</v>
          </cell>
          <cell r="D599">
            <v>4</v>
          </cell>
          <cell r="E599">
            <v>1.5</v>
          </cell>
          <cell r="F599">
            <v>6</v>
          </cell>
        </row>
        <row r="600">
          <cell r="C600" t="str">
            <v>Auxiliar</v>
          </cell>
          <cell r="D600">
            <v>8</v>
          </cell>
          <cell r="E600">
            <v>1</v>
          </cell>
          <cell r="F600">
            <v>8</v>
          </cell>
        </row>
        <row r="601">
          <cell r="B601">
            <v>14</v>
          </cell>
          <cell r="C601" t="str">
            <v>Jefe de fontanero</v>
          </cell>
          <cell r="D601">
            <v>1</v>
          </cell>
          <cell r="E601">
            <v>2.5</v>
          </cell>
          <cell r="F601">
            <v>2.5</v>
          </cell>
          <cell r="G601">
            <v>17.5</v>
          </cell>
        </row>
        <row r="602">
          <cell r="C602" t="str">
            <v>Fontanero</v>
          </cell>
          <cell r="D602">
            <v>4</v>
          </cell>
          <cell r="E602">
            <v>1.5</v>
          </cell>
          <cell r="F602">
            <v>6</v>
          </cell>
        </row>
        <row r="603">
          <cell r="C603" t="str">
            <v>Auxiliar</v>
          </cell>
          <cell r="D603">
            <v>9</v>
          </cell>
          <cell r="E603">
            <v>1</v>
          </cell>
          <cell r="F603">
            <v>9</v>
          </cell>
        </row>
        <row r="604">
          <cell r="B604">
            <v>15</v>
          </cell>
          <cell r="C604" t="str">
            <v>Jefe de fontanero</v>
          </cell>
          <cell r="D604">
            <v>1</v>
          </cell>
          <cell r="E604">
            <v>2.5</v>
          </cell>
          <cell r="F604">
            <v>2.5</v>
          </cell>
          <cell r="G604">
            <v>18.5</v>
          </cell>
        </row>
        <row r="605">
          <cell r="C605" t="str">
            <v>Fontanero</v>
          </cell>
          <cell r="D605">
            <v>4</v>
          </cell>
          <cell r="E605">
            <v>1.5</v>
          </cell>
          <cell r="F605">
            <v>6</v>
          </cell>
        </row>
        <row r="606">
          <cell r="C606" t="str">
            <v>Auxiliar</v>
          </cell>
          <cell r="D606">
            <v>10</v>
          </cell>
          <cell r="E606">
            <v>1</v>
          </cell>
          <cell r="F606">
            <v>10</v>
          </cell>
        </row>
        <row r="607">
          <cell r="B607">
            <v>16</v>
          </cell>
          <cell r="C607" t="str">
            <v>Jefe de fontanero</v>
          </cell>
          <cell r="D607">
            <v>1</v>
          </cell>
          <cell r="E607">
            <v>2.5</v>
          </cell>
          <cell r="F607">
            <v>2.5</v>
          </cell>
          <cell r="G607">
            <v>20</v>
          </cell>
        </row>
        <row r="608">
          <cell r="C608" t="str">
            <v>Fontanero</v>
          </cell>
          <cell r="D608">
            <v>5</v>
          </cell>
          <cell r="E608">
            <v>1.5</v>
          </cell>
          <cell r="F608">
            <v>7.5</v>
          </cell>
        </row>
        <row r="609">
          <cell r="C609" t="str">
            <v>Auxiliar</v>
          </cell>
          <cell r="D609">
            <v>10</v>
          </cell>
          <cell r="E609">
            <v>1</v>
          </cell>
          <cell r="F609">
            <v>10</v>
          </cell>
        </row>
        <row r="610">
          <cell r="B610">
            <v>17</v>
          </cell>
          <cell r="C610" t="str">
            <v>Jefe de fontanero</v>
          </cell>
          <cell r="D610">
            <v>1</v>
          </cell>
          <cell r="E610">
            <v>2.5</v>
          </cell>
          <cell r="F610">
            <v>2.5</v>
          </cell>
          <cell r="G610">
            <v>21</v>
          </cell>
        </row>
        <row r="611">
          <cell r="C611" t="str">
            <v>Fontanero</v>
          </cell>
          <cell r="D611">
            <v>5</v>
          </cell>
          <cell r="E611">
            <v>1.5</v>
          </cell>
          <cell r="F611">
            <v>7.5</v>
          </cell>
        </row>
        <row r="612">
          <cell r="C612" t="str">
            <v>Auxiliar</v>
          </cell>
          <cell r="D612">
            <v>11</v>
          </cell>
          <cell r="E612">
            <v>1</v>
          </cell>
          <cell r="F612">
            <v>11</v>
          </cell>
        </row>
        <row r="613">
          <cell r="B613">
            <v>18</v>
          </cell>
          <cell r="C613" t="str">
            <v>Jefe de fontanero</v>
          </cell>
          <cell r="D613">
            <v>1</v>
          </cell>
          <cell r="E613">
            <v>2.5</v>
          </cell>
          <cell r="F613">
            <v>2.5</v>
          </cell>
          <cell r="G613">
            <v>22</v>
          </cell>
        </row>
        <row r="614">
          <cell r="C614" t="str">
            <v>Fontanero</v>
          </cell>
          <cell r="D614">
            <v>5</v>
          </cell>
          <cell r="E614">
            <v>1.5</v>
          </cell>
          <cell r="F614">
            <v>7.5</v>
          </cell>
        </row>
        <row r="615">
          <cell r="C615" t="str">
            <v>Auxiliar</v>
          </cell>
          <cell r="D615">
            <v>12</v>
          </cell>
          <cell r="E615">
            <v>1</v>
          </cell>
          <cell r="F615">
            <v>12</v>
          </cell>
        </row>
        <row r="616">
          <cell r="B616">
            <v>19</v>
          </cell>
          <cell r="C616" t="str">
            <v>Jefe de fontanero</v>
          </cell>
          <cell r="D616">
            <v>1</v>
          </cell>
          <cell r="E616">
            <v>2.5</v>
          </cell>
          <cell r="F616">
            <v>2.5</v>
          </cell>
          <cell r="G616">
            <v>23</v>
          </cell>
        </row>
        <row r="617">
          <cell r="C617" t="str">
            <v>Fontanero</v>
          </cell>
          <cell r="D617">
            <v>5</v>
          </cell>
          <cell r="E617">
            <v>1.5</v>
          </cell>
          <cell r="F617">
            <v>7.5</v>
          </cell>
        </row>
        <row r="618">
          <cell r="C618" t="str">
            <v>Auxiliar</v>
          </cell>
          <cell r="D618">
            <v>13</v>
          </cell>
          <cell r="E618">
            <v>1</v>
          </cell>
          <cell r="F618">
            <v>13</v>
          </cell>
        </row>
        <row r="619">
          <cell r="B619">
            <v>20</v>
          </cell>
          <cell r="C619" t="str">
            <v>Jefe de fontanero</v>
          </cell>
          <cell r="D619">
            <v>1</v>
          </cell>
          <cell r="E619">
            <v>2.5</v>
          </cell>
          <cell r="F619">
            <v>2.5</v>
          </cell>
          <cell r="G619">
            <v>24.5</v>
          </cell>
        </row>
        <row r="620">
          <cell r="C620" t="str">
            <v>Fontanero</v>
          </cell>
          <cell r="D620">
            <v>6</v>
          </cell>
          <cell r="E620">
            <v>1.5</v>
          </cell>
          <cell r="F620">
            <v>9</v>
          </cell>
        </row>
        <row r="621">
          <cell r="C621" t="str">
            <v>Auxiliar</v>
          </cell>
          <cell r="D621">
            <v>13</v>
          </cell>
          <cell r="E621">
            <v>1</v>
          </cell>
          <cell r="F621">
            <v>13</v>
          </cell>
        </row>
        <row r="674">
          <cell r="B674" t="str">
            <v>MUNICIPIO</v>
          </cell>
          <cell r="C674" t="str">
            <v>CAPTACIÓN</v>
          </cell>
          <cell r="D674" t="str">
            <v>SISTEMA DE BOMBEO</v>
          </cell>
          <cell r="E674" t="str">
            <v>PLANTAS DE TRATAMIENTO</v>
          </cell>
          <cell r="F674" t="str">
            <v>TANQUES DE ALMACENAMIENTO</v>
          </cell>
          <cell r="G674" t="str">
            <v>MACROMEDIDORES</v>
          </cell>
          <cell r="H674" t="str">
            <v>REBOMBEO</v>
          </cell>
        </row>
        <row r="675">
          <cell r="B675" t="str">
            <v>Majagual</v>
          </cell>
          <cell r="C675">
            <v>1</v>
          </cell>
          <cell r="D675">
            <v>31.265999999999998</v>
          </cell>
          <cell r="E675">
            <v>0</v>
          </cell>
          <cell r="F675">
            <v>175</v>
          </cell>
          <cell r="G675">
            <v>0</v>
          </cell>
          <cell r="H675">
            <v>0</v>
          </cell>
        </row>
        <row r="676">
          <cell r="B676" t="str">
            <v>San Benito Abad</v>
          </cell>
          <cell r="C676">
            <v>1</v>
          </cell>
          <cell r="D676">
            <v>51.354999999999997</v>
          </cell>
          <cell r="E676">
            <v>0</v>
          </cell>
          <cell r="F676">
            <v>418</v>
          </cell>
          <cell r="G676">
            <v>0</v>
          </cell>
        </row>
        <row r="677">
          <cell r="B677" t="str">
            <v>San Marcos</v>
          </cell>
          <cell r="C677">
            <v>4</v>
          </cell>
          <cell r="D677">
            <v>124.94197999999997</v>
          </cell>
          <cell r="E677">
            <v>0</v>
          </cell>
          <cell r="F677">
            <v>500</v>
          </cell>
          <cell r="G677">
            <v>6</v>
          </cell>
        </row>
        <row r="678">
          <cell r="B678" t="str">
            <v>San Onofre</v>
          </cell>
          <cell r="C678">
            <v>10</v>
          </cell>
          <cell r="D678">
            <v>97.4</v>
          </cell>
          <cell r="E678">
            <v>0</v>
          </cell>
          <cell r="F678">
            <v>1152</v>
          </cell>
          <cell r="G678">
            <v>0</v>
          </cell>
          <cell r="H678">
            <v>72</v>
          </cell>
        </row>
        <row r="679">
          <cell r="B679" t="str">
            <v>San Pedro</v>
          </cell>
          <cell r="C679">
            <v>2</v>
          </cell>
          <cell r="D679">
            <v>37.299999999999997</v>
          </cell>
          <cell r="E679">
            <v>0</v>
          </cell>
          <cell r="F679">
            <v>1072</v>
          </cell>
          <cell r="G679">
            <v>0</v>
          </cell>
          <cell r="H679">
            <v>0</v>
          </cell>
        </row>
        <row r="680">
          <cell r="B680" t="str">
            <v>Santiago de Tolú</v>
          </cell>
          <cell r="C680">
            <v>4</v>
          </cell>
          <cell r="D680">
            <v>53.813999999999993</v>
          </cell>
          <cell r="E680">
            <v>0</v>
          </cell>
          <cell r="F680">
            <v>215</v>
          </cell>
          <cell r="G680">
            <v>1</v>
          </cell>
          <cell r="H680">
            <v>0</v>
          </cell>
        </row>
        <row r="681">
          <cell r="B681" t="str">
            <v>Cerro de San Antonio</v>
          </cell>
          <cell r="C681">
            <v>1</v>
          </cell>
          <cell r="D681">
            <v>171.58</v>
          </cell>
          <cell r="E681">
            <v>60</v>
          </cell>
          <cell r="F681">
            <v>750</v>
          </cell>
          <cell r="G681">
            <v>0</v>
          </cell>
          <cell r="H681">
            <v>0</v>
          </cell>
        </row>
        <row r="682">
          <cell r="B682" t="str">
            <v>El Piñón</v>
          </cell>
          <cell r="C682">
            <v>2</v>
          </cell>
          <cell r="D682">
            <v>82.06</v>
          </cell>
          <cell r="E682">
            <v>30</v>
          </cell>
          <cell r="F682">
            <v>590</v>
          </cell>
          <cell r="G682">
            <v>0</v>
          </cell>
          <cell r="H682">
            <v>22.38</v>
          </cell>
        </row>
        <row r="683">
          <cell r="B683" t="str">
            <v>Pedraza</v>
          </cell>
          <cell r="C683">
            <v>1</v>
          </cell>
          <cell r="D683">
            <v>26.856000000000002</v>
          </cell>
          <cell r="E683">
            <v>10</v>
          </cell>
          <cell r="F683">
            <v>160</v>
          </cell>
          <cell r="G683">
            <v>0</v>
          </cell>
          <cell r="H683">
            <v>0</v>
          </cell>
        </row>
        <row r="684">
          <cell r="B684" t="str">
            <v>Pivijay</v>
          </cell>
          <cell r="D684">
            <v>63.41</v>
          </cell>
          <cell r="E684">
            <v>65</v>
          </cell>
          <cell r="F684">
            <v>600</v>
          </cell>
          <cell r="G684">
            <v>0</v>
          </cell>
        </row>
        <row r="685">
          <cell r="B685" t="str">
            <v>Salamina</v>
          </cell>
          <cell r="C685">
            <v>1</v>
          </cell>
          <cell r="D685">
            <v>41.776000000000003</v>
          </cell>
          <cell r="E685">
            <v>16</v>
          </cell>
          <cell r="F685">
            <v>230</v>
          </cell>
          <cell r="G685">
            <v>0</v>
          </cell>
          <cell r="H685">
            <v>29.84</v>
          </cell>
        </row>
        <row r="688">
          <cell r="B688" t="str">
            <v>MUNICIPIO</v>
          </cell>
          <cell r="C688" t="str">
            <v>LONGITUD REDES DE DISTRIBUCIÓN (AC +PVC) (km)</v>
          </cell>
          <cell r="D688" t="str">
            <v>PORCENTAJE 2 - 4"</v>
          </cell>
        </row>
        <row r="689">
          <cell r="B689" t="str">
            <v>Majagual</v>
          </cell>
          <cell r="C689">
            <v>14.06</v>
          </cell>
          <cell r="D689">
            <v>0.04</v>
          </cell>
        </row>
        <row r="690">
          <cell r="B690" t="str">
            <v>San Benito Abad</v>
          </cell>
          <cell r="C690">
            <v>14.4</v>
          </cell>
          <cell r="D690">
            <v>1</v>
          </cell>
        </row>
        <row r="691">
          <cell r="B691" t="str">
            <v>San Marcos</v>
          </cell>
          <cell r="C691">
            <v>32.770000000000003</v>
          </cell>
          <cell r="D691">
            <v>0.74399999999999999</v>
          </cell>
        </row>
        <row r="692">
          <cell r="B692" t="str">
            <v>San Onofre</v>
          </cell>
          <cell r="C692">
            <v>14.128</v>
          </cell>
          <cell r="D692">
            <v>0.71</v>
          </cell>
        </row>
        <row r="693">
          <cell r="B693" t="str">
            <v>San Pedro</v>
          </cell>
          <cell r="C693">
            <v>21.5</v>
          </cell>
          <cell r="D693">
            <v>0.91</v>
          </cell>
        </row>
        <row r="694">
          <cell r="B694" t="str">
            <v>Santiago de Tolú</v>
          </cell>
          <cell r="C694">
            <v>29.93</v>
          </cell>
          <cell r="D694">
            <v>0.98699999999999999</v>
          </cell>
        </row>
        <row r="695">
          <cell r="B695" t="str">
            <v>Cerro de San Antonio</v>
          </cell>
          <cell r="C695">
            <v>8.2070000000000007</v>
          </cell>
          <cell r="D695">
            <v>0.6</v>
          </cell>
        </row>
        <row r="696">
          <cell r="B696" t="str">
            <v>El Piñón</v>
          </cell>
          <cell r="C696">
            <v>16.312000000000001</v>
          </cell>
          <cell r="D696">
            <v>0.87</v>
          </cell>
        </row>
        <row r="697">
          <cell r="B697" t="str">
            <v>Pedraza</v>
          </cell>
          <cell r="C697">
            <v>8.32</v>
          </cell>
          <cell r="D697">
            <v>0.8</v>
          </cell>
        </row>
        <row r="698">
          <cell r="B698" t="str">
            <v>Pivijay</v>
          </cell>
          <cell r="C698">
            <v>46</v>
          </cell>
          <cell r="D698">
            <v>0.8</v>
          </cell>
        </row>
        <row r="699">
          <cell r="B699" t="str">
            <v>Salamina</v>
          </cell>
          <cell r="C699">
            <v>25.24</v>
          </cell>
          <cell r="D699">
            <v>0.97</v>
          </cell>
        </row>
        <row r="704">
          <cell r="B704" t="str">
            <v>MUNICIPIO</v>
          </cell>
          <cell r="C704" t="str">
            <v xml:space="preserve">SISTEMA DE BOMBEO </v>
          </cell>
          <cell r="D704" t="str">
            <v xml:space="preserve">PLANTA DE TRATAMIENTO </v>
          </cell>
        </row>
        <row r="705">
          <cell r="B705" t="str">
            <v>Majagual</v>
          </cell>
          <cell r="C705">
            <v>0</v>
          </cell>
          <cell r="D705">
            <v>33750</v>
          </cell>
        </row>
        <row r="706">
          <cell r="B706" t="str">
            <v>San Benito Abad</v>
          </cell>
          <cell r="C706">
            <v>0</v>
          </cell>
          <cell r="D706">
            <v>0</v>
          </cell>
        </row>
        <row r="707">
          <cell r="B707" t="str">
            <v>San Marcos</v>
          </cell>
          <cell r="C707">
            <v>179.04</v>
          </cell>
          <cell r="D707">
            <v>86400</v>
          </cell>
        </row>
        <row r="708">
          <cell r="B708" t="str">
            <v>San Onofre</v>
          </cell>
          <cell r="C708">
            <v>0</v>
          </cell>
          <cell r="D708">
            <v>0</v>
          </cell>
        </row>
        <row r="709">
          <cell r="B709" t="str">
            <v>San Pedro</v>
          </cell>
          <cell r="C709">
            <v>0</v>
          </cell>
          <cell r="D709">
            <v>2800</v>
          </cell>
        </row>
        <row r="710">
          <cell r="B710" t="str">
            <v>Santiago de Tolú</v>
          </cell>
          <cell r="C710">
            <v>67.14</v>
          </cell>
          <cell r="D710">
            <v>126000</v>
          </cell>
        </row>
        <row r="711">
          <cell r="B711" t="str">
            <v>Cerro de San Antonio</v>
          </cell>
          <cell r="C711">
            <v>0</v>
          </cell>
          <cell r="D711">
            <v>0</v>
          </cell>
        </row>
        <row r="712">
          <cell r="B712" t="str">
            <v>El Piñón</v>
          </cell>
          <cell r="C712">
            <v>12</v>
          </cell>
          <cell r="D712">
            <v>27000</v>
          </cell>
        </row>
        <row r="713">
          <cell r="B713" t="str">
            <v>Pedraza</v>
          </cell>
          <cell r="C713">
            <v>20.887999999999998</v>
          </cell>
          <cell r="D713">
            <v>6604</v>
          </cell>
        </row>
        <row r="714">
          <cell r="B714" t="str">
            <v>Pivijay</v>
          </cell>
          <cell r="C714">
            <v>28.223666666666666</v>
          </cell>
          <cell r="D714">
            <v>8250</v>
          </cell>
        </row>
        <row r="715">
          <cell r="B715" t="str">
            <v>Salamina</v>
          </cell>
          <cell r="C715">
            <v>22.38</v>
          </cell>
          <cell r="D715">
            <v>10395</v>
          </cell>
        </row>
        <row r="718">
          <cell r="B718" t="str">
            <v>MUNICIPIO</v>
          </cell>
          <cell r="C718" t="str">
            <v>LONGITUD REDES DE ALCANTARILLADO (km)</v>
          </cell>
          <cell r="D718" t="str">
            <v>LONGITUD DE REDES DE 8"</v>
          </cell>
          <cell r="E718" t="str">
            <v>LONGITUD DE REDES DE 10"</v>
          </cell>
          <cell r="F718" t="str">
            <v>LONGITUD DE REDES DE 12"</v>
          </cell>
          <cell r="G718" t="str">
            <v>LONGITUD DE REDES &gt; 20"</v>
          </cell>
          <cell r="H718" t="str">
            <v>LONGITUD DE 12"</v>
          </cell>
          <cell r="I718" t="str">
            <v>LONGITUD DE 18"</v>
          </cell>
          <cell r="J718" t="str">
            <v>LONGITUD DE 20"</v>
          </cell>
          <cell r="K718" t="str">
            <v>LONGITUD DE 24"</v>
          </cell>
          <cell r="L718" t="str">
            <v>LONGITUD DE 16"</v>
          </cell>
          <cell r="M718" t="str">
            <v>LONGITUD DE 20"</v>
          </cell>
          <cell r="N718" t="str">
            <v>LONGITUD DE 24"</v>
          </cell>
          <cell r="O718" t="str">
            <v>LONGITUD DE 27"</v>
          </cell>
        </row>
        <row r="719">
          <cell r="B719" t="str">
            <v>Majagual</v>
          </cell>
          <cell r="C719">
            <v>7.9</v>
          </cell>
          <cell r="D719">
            <v>3.8220200000000002</v>
          </cell>
          <cell r="E719">
            <v>0.25596000000000002</v>
          </cell>
          <cell r="F719">
            <v>3.8220200000000002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B720" t="str">
            <v>San Benito Abad</v>
          </cell>
          <cell r="C720">
            <v>0.8</v>
          </cell>
          <cell r="D720">
            <v>0.52</v>
          </cell>
          <cell r="E720">
            <v>9.6000000000000002E-2</v>
          </cell>
          <cell r="F720">
            <v>0.12</v>
          </cell>
          <cell r="G720">
            <v>6.4000000000000001E-2</v>
          </cell>
        </row>
        <row r="721">
          <cell r="B721" t="str">
            <v>San Marcos</v>
          </cell>
          <cell r="C721">
            <v>19.899999999999999</v>
          </cell>
          <cell r="D721">
            <v>12.934999999999999</v>
          </cell>
          <cell r="E721">
            <v>1.5919999999999999</v>
          </cell>
          <cell r="F721">
            <v>2.3879999999999999</v>
          </cell>
          <cell r="G721">
            <v>2.9849999999999999</v>
          </cell>
          <cell r="J721">
            <v>0.56000000000000005</v>
          </cell>
          <cell r="L721">
            <v>0</v>
          </cell>
          <cell r="M721">
            <v>0</v>
          </cell>
          <cell r="N721">
            <v>0</v>
          </cell>
          <cell r="O721">
            <v>1.6</v>
          </cell>
        </row>
        <row r="722">
          <cell r="B722" t="str">
            <v>San Onofre</v>
          </cell>
          <cell r="C722">
            <v>10.9</v>
          </cell>
          <cell r="D722">
            <v>8.9380000000000006</v>
          </cell>
          <cell r="E722">
            <v>0.872</v>
          </cell>
          <cell r="F722">
            <v>1.08782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1.7</v>
          </cell>
          <cell r="M722">
            <v>0</v>
          </cell>
          <cell r="N722">
            <v>0</v>
          </cell>
          <cell r="O722">
            <v>0</v>
          </cell>
        </row>
        <row r="723">
          <cell r="B723" t="str">
            <v>San Pedro</v>
          </cell>
          <cell r="C723">
            <v>17.5</v>
          </cell>
          <cell r="D723">
            <v>16.275000000000002</v>
          </cell>
          <cell r="E723">
            <v>0</v>
          </cell>
          <cell r="F723">
            <v>1.2250000000000001</v>
          </cell>
          <cell r="G723">
            <v>0</v>
          </cell>
          <cell r="H723">
            <v>0.5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B724" t="str">
            <v>Santiago de Tolú</v>
          </cell>
          <cell r="C724">
            <v>30</v>
          </cell>
          <cell r="D724">
            <v>19.5</v>
          </cell>
          <cell r="E724">
            <v>2.4</v>
          </cell>
          <cell r="F724">
            <v>3.5999999999999996</v>
          </cell>
          <cell r="G724">
            <v>4.5</v>
          </cell>
          <cell r="H724">
            <v>2.04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</row>
        <row r="725">
          <cell r="B725" t="str">
            <v>Cerro de San Antonio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B726" t="str">
            <v>El Piñón</v>
          </cell>
          <cell r="C726">
            <v>16.309999999999999</v>
          </cell>
          <cell r="D726">
            <v>11.416999999999998</v>
          </cell>
          <cell r="E726">
            <v>3.262</v>
          </cell>
          <cell r="F726">
            <v>1.631</v>
          </cell>
          <cell r="G726">
            <v>0</v>
          </cell>
          <cell r="H726">
            <v>2</v>
          </cell>
          <cell r="I726">
            <v>0</v>
          </cell>
          <cell r="J726">
            <v>0</v>
          </cell>
          <cell r="K726">
            <v>0</v>
          </cell>
          <cell r="L726">
            <v>1.5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Pedraza</v>
          </cell>
          <cell r="C727">
            <v>8.3420000000000005</v>
          </cell>
          <cell r="D727">
            <v>8.0083199999999994</v>
          </cell>
          <cell r="E727">
            <v>0.33368000000000003</v>
          </cell>
          <cell r="F727">
            <v>0</v>
          </cell>
          <cell r="G727">
            <v>0</v>
          </cell>
          <cell r="H727">
            <v>1.35</v>
          </cell>
          <cell r="I727">
            <v>0</v>
          </cell>
          <cell r="J727">
            <v>0</v>
          </cell>
          <cell r="K727">
            <v>0</v>
          </cell>
          <cell r="L727">
            <v>1.5</v>
          </cell>
          <cell r="M727">
            <v>0</v>
          </cell>
          <cell r="N727">
            <v>0</v>
          </cell>
          <cell r="O727">
            <v>0</v>
          </cell>
        </row>
        <row r="728">
          <cell r="B728" t="str">
            <v>Pivijay</v>
          </cell>
          <cell r="C728">
            <v>10.038</v>
          </cell>
          <cell r="D728">
            <v>7.9300200000000007</v>
          </cell>
          <cell r="E728">
            <v>0.90342</v>
          </cell>
          <cell r="F728">
            <v>0</v>
          </cell>
          <cell r="G728">
            <v>1.2045600000000001</v>
          </cell>
        </row>
        <row r="729">
          <cell r="B729" t="str">
            <v>Salamina</v>
          </cell>
          <cell r="C729">
            <v>4.5</v>
          </cell>
          <cell r="D729">
            <v>4.0949999999999998</v>
          </cell>
          <cell r="E729">
            <v>0.31500000000000006</v>
          </cell>
          <cell r="F729">
            <v>0.09</v>
          </cell>
          <cell r="G729">
            <v>0</v>
          </cell>
          <cell r="H729">
            <v>1.25</v>
          </cell>
          <cell r="I729">
            <v>0</v>
          </cell>
          <cell r="J729">
            <v>0</v>
          </cell>
          <cell r="K729">
            <v>0</v>
          </cell>
          <cell r="L729">
            <v>0.4</v>
          </cell>
          <cell r="M729">
            <v>0</v>
          </cell>
          <cell r="N729">
            <v>0</v>
          </cell>
          <cell r="O729">
            <v>0</v>
          </cell>
        </row>
      </sheetData>
      <sheetData sheetId="4" refreshError="1">
        <row r="34">
          <cell r="B34" t="str">
            <v>CONDUCCIÓN</v>
          </cell>
          <cell r="C34" t="str">
            <v>PROYECTO</v>
          </cell>
          <cell r="D34" t="str">
            <v>FECHA</v>
          </cell>
          <cell r="E34" t="str">
            <v>UNIDAD</v>
          </cell>
          <cell r="F34" t="str">
            <v>CANTIDAD</v>
          </cell>
          <cell r="G34" t="str">
            <v>COSTO TOTAL</v>
          </cell>
          <cell r="H34" t="str">
            <v>COSTO UNITARIO</v>
          </cell>
          <cell r="I34" t="str">
            <v>COSTO UNITARIO</v>
          </cell>
          <cell r="J34" t="str">
            <v xml:space="preserve">COSTO PROMEDIO </v>
          </cell>
        </row>
        <row r="35">
          <cell r="B35" t="str">
            <v>Descripción</v>
          </cell>
          <cell r="G35" t="str">
            <v>COP (Fecha Estudio)</v>
          </cell>
          <cell r="H35" t="str">
            <v>COP/kML (Fecha Estudio)</v>
          </cell>
          <cell r="I35" t="str">
            <v>COP/kML (Dic 2000)</v>
          </cell>
          <cell r="J35" t="str">
            <v>COP/kML (Dic 2000)</v>
          </cell>
        </row>
        <row r="36">
          <cell r="B36" t="str">
            <v>6 AC</v>
          </cell>
          <cell r="C36">
            <v>11</v>
          </cell>
          <cell r="D36">
            <v>35034</v>
          </cell>
          <cell r="E36" t="str">
            <v>kML</v>
          </cell>
          <cell r="F36">
            <v>1.5</v>
          </cell>
          <cell r="G36">
            <v>105520320</v>
          </cell>
          <cell r="H36">
            <v>70346880</v>
          </cell>
          <cell r="I36">
            <v>139818635.80375692</v>
          </cell>
        </row>
        <row r="37">
          <cell r="B37" t="str">
            <v>8 AC</v>
          </cell>
          <cell r="C37">
            <v>11</v>
          </cell>
          <cell r="D37">
            <v>35034</v>
          </cell>
          <cell r="E37" t="str">
            <v>kML</v>
          </cell>
          <cell r="F37">
            <v>1.5</v>
          </cell>
          <cell r="G37">
            <v>140693760</v>
          </cell>
          <cell r="H37">
            <v>93795840</v>
          </cell>
          <cell r="I37">
            <v>186424847.73834258</v>
          </cell>
        </row>
        <row r="38">
          <cell r="B38">
            <v>2</v>
          </cell>
          <cell r="C38">
            <v>14</v>
          </cell>
          <cell r="D38">
            <v>36100</v>
          </cell>
          <cell r="E38" t="str">
            <v>kML</v>
          </cell>
          <cell r="H38">
            <v>50000000</v>
          </cell>
          <cell r="I38">
            <v>59953326.163263142</v>
          </cell>
        </row>
        <row r="39">
          <cell r="B39" t="str">
            <v>Tuberia PVC 3" RDE 32.5*</v>
          </cell>
          <cell r="C39">
            <v>1</v>
          </cell>
          <cell r="D39">
            <v>35004</v>
          </cell>
          <cell r="E39" t="str">
            <v>kML</v>
          </cell>
          <cell r="F39">
            <v>0.68799999999999994</v>
          </cell>
          <cell r="G39">
            <v>13124701</v>
          </cell>
          <cell r="H39">
            <v>19076600.290697675</v>
          </cell>
          <cell r="I39">
            <v>38264711.37483789</v>
          </cell>
        </row>
        <row r="40">
          <cell r="B40">
            <v>4</v>
          </cell>
          <cell r="C40">
            <v>14</v>
          </cell>
          <cell r="D40">
            <v>36100</v>
          </cell>
          <cell r="E40" t="str">
            <v>kML</v>
          </cell>
          <cell r="H40">
            <v>50000000</v>
          </cell>
          <cell r="I40">
            <v>59953326.163263142</v>
          </cell>
        </row>
        <row r="41">
          <cell r="B41" t="str">
            <v>Tuberia PVC 6" RDE 32.5*</v>
          </cell>
          <cell r="C41">
            <v>13</v>
          </cell>
          <cell r="D41">
            <v>35186</v>
          </cell>
          <cell r="E41" t="str">
            <v>kML</v>
          </cell>
          <cell r="F41">
            <v>1.35</v>
          </cell>
          <cell r="G41">
            <v>19148000</v>
          </cell>
          <cell r="H41">
            <v>14183703.703703703</v>
          </cell>
          <cell r="I41">
            <v>25008661.669014465</v>
          </cell>
        </row>
        <row r="42">
          <cell r="B42">
            <v>6</v>
          </cell>
          <cell r="C42">
            <v>14</v>
          </cell>
          <cell r="D42">
            <v>36100</v>
          </cell>
          <cell r="E42" t="str">
            <v>kML</v>
          </cell>
          <cell r="H42">
            <v>84000000</v>
          </cell>
          <cell r="I42">
            <v>100721587.95428208</v>
          </cell>
        </row>
        <row r="43">
          <cell r="B43">
            <v>8</v>
          </cell>
          <cell r="C43">
            <v>14</v>
          </cell>
          <cell r="D43">
            <v>36100</v>
          </cell>
          <cell r="E43" t="str">
            <v>kML</v>
          </cell>
          <cell r="H43">
            <v>84000000</v>
          </cell>
          <cell r="I43">
            <v>100721587.95428208</v>
          </cell>
        </row>
        <row r="44">
          <cell r="B44">
            <v>10</v>
          </cell>
          <cell r="C44">
            <v>14</v>
          </cell>
          <cell r="D44">
            <v>36100</v>
          </cell>
          <cell r="E44" t="str">
            <v>kML</v>
          </cell>
          <cell r="H44">
            <v>84000000</v>
          </cell>
          <cell r="I44">
            <v>100721587.95428208</v>
          </cell>
        </row>
        <row r="45">
          <cell r="B45" t="str">
            <v>Tuberia PVC 12" RDE 41*</v>
          </cell>
          <cell r="C45">
            <v>10</v>
          </cell>
          <cell r="D45">
            <v>35490</v>
          </cell>
          <cell r="E45" t="str">
            <v>kML</v>
          </cell>
          <cell r="F45">
            <v>0.97199999999999998</v>
          </cell>
          <cell r="G45">
            <v>93893000</v>
          </cell>
          <cell r="H45">
            <v>96597736.625514403</v>
          </cell>
          <cell r="I45">
            <v>148360056.15945169</v>
          </cell>
        </row>
        <row r="46">
          <cell r="B46">
            <v>12</v>
          </cell>
          <cell r="C46">
            <v>14</v>
          </cell>
          <cell r="D46">
            <v>36100</v>
          </cell>
          <cell r="E46" t="str">
            <v>kML</v>
          </cell>
          <cell r="H46">
            <v>150000000</v>
          </cell>
          <cell r="I46">
            <v>179859978.48978943</v>
          </cell>
        </row>
        <row r="47">
          <cell r="B47">
            <v>16</v>
          </cell>
          <cell r="C47">
            <v>14</v>
          </cell>
          <cell r="D47">
            <v>36100</v>
          </cell>
          <cell r="E47" t="str">
            <v>kML</v>
          </cell>
          <cell r="H47">
            <v>150000000</v>
          </cell>
          <cell r="I47">
            <v>179859978.48978943</v>
          </cell>
        </row>
        <row r="48">
          <cell r="B48">
            <v>24</v>
          </cell>
          <cell r="C48">
            <v>14</v>
          </cell>
          <cell r="D48">
            <v>36100</v>
          </cell>
          <cell r="E48" t="str">
            <v>kML</v>
          </cell>
          <cell r="H48">
            <v>150000000</v>
          </cell>
          <cell r="I48">
            <v>179859978.48978943</v>
          </cell>
        </row>
      </sheetData>
      <sheetData sheetId="5" refreshError="1">
        <row r="6">
          <cell r="B6" t="str">
            <v>Año</v>
          </cell>
          <cell r="C6" t="str">
            <v>ENERGÍA CAPTACIÓN ($/año)</v>
          </cell>
          <cell r="D6" t="str">
            <v>ENERGÍA REBOMBEO ($/año)</v>
          </cell>
          <cell r="E6" t="str">
            <v>ENERGÍA TRATAMIENTO ($/año)</v>
          </cell>
          <cell r="F6" t="str">
            <v>ENERGÍA BOMBEO AGUAS NEGRAS ($/año)</v>
          </cell>
          <cell r="G6" t="str">
            <v>COSTO TOTAL ENERGÍA BOMBEO ($/año)</v>
          </cell>
          <cell r="H6" t="str">
            <v>CLORACIÓN  ($/año)</v>
          </cell>
          <cell r="I6" t="str">
            <v>COAGULANTES ($/año)</v>
          </cell>
          <cell r="J6" t="str">
            <v>COSTO TOTAL INSUMOS  ($/año)</v>
          </cell>
          <cell r="K6" t="str">
            <v>COSTOS PERSONAL ACUEDUCTO ($/año)</v>
          </cell>
          <cell r="L6" t="str">
            <v>COSTOS PERSONAL ALCANTARILLADO ($/año)</v>
          </cell>
          <cell r="M6" t="str">
            <v>COSTO TOTAL PERSONAL  ($/año)</v>
          </cell>
          <cell r="N6" t="str">
            <v>COSTO DE  MANTENIMIENTO DE REDES ACU ($/año)</v>
          </cell>
          <cell r="O6" t="str">
            <v>COSTO DE  MANTENIMIENTO DE REDES ALC ($/año)</v>
          </cell>
          <cell r="P6" t="str">
            <v>TOTAL COSTOS OPERACIÓN ($/año)</v>
          </cell>
          <cell r="Q6" t="str">
            <v>TOTAL COSTOS OPERACIÓN ($/mes)</v>
          </cell>
        </row>
        <row r="7">
          <cell r="B7">
            <v>2002</v>
          </cell>
          <cell r="C7">
            <v>69827983.500789553</v>
          </cell>
          <cell r="D7">
            <v>33496664.148606844</v>
          </cell>
          <cell r="E7">
            <v>82150.568824458256</v>
          </cell>
          <cell r="F7">
            <v>1241796.4845966417</v>
          </cell>
          <cell r="G7">
            <v>104648594.70281748</v>
          </cell>
          <cell r="H7">
            <v>2118834.8410499725</v>
          </cell>
          <cell r="I7">
            <v>832399.40184106061</v>
          </cell>
          <cell r="J7">
            <v>6533765.1678757221</v>
          </cell>
          <cell r="K7">
            <v>88447328.748629913</v>
          </cell>
          <cell r="L7">
            <v>25403031.251370091</v>
          </cell>
          <cell r="M7">
            <v>113850360</v>
          </cell>
          <cell r="N7">
            <v>16778272.626535878</v>
          </cell>
          <cell r="O7">
            <v>4533281.7823459953</v>
          </cell>
          <cell r="P7">
            <v>244553008.81708276</v>
          </cell>
          <cell r="Q7">
            <v>20379417.401423562</v>
          </cell>
        </row>
        <row r="8">
          <cell r="B8">
            <v>2003</v>
          </cell>
          <cell r="C8">
            <v>69605709.852174535</v>
          </cell>
          <cell r="D8">
            <v>33390038.90492272</v>
          </cell>
          <cell r="E8">
            <v>81889.070414322981</v>
          </cell>
          <cell r="F8">
            <v>1237843.6476159564</v>
          </cell>
          <cell r="G8">
            <v>104315481.47512753</v>
          </cell>
          <cell r="H8">
            <v>2112090.2505960972</v>
          </cell>
          <cell r="I8">
            <v>829749.74130560958</v>
          </cell>
          <cell r="J8">
            <v>6512967.1475084145</v>
          </cell>
          <cell r="K8">
            <v>88890174.555052206</v>
          </cell>
          <cell r="L8">
            <v>30798665.44494779</v>
          </cell>
          <cell r="M8">
            <v>119688840</v>
          </cell>
          <cell r="N8">
            <v>16778272.626535878</v>
          </cell>
          <cell r="O8">
            <v>4459978.1653992394</v>
          </cell>
          <cell r="P8">
            <v>249969975.83676773</v>
          </cell>
          <cell r="Q8">
            <v>20830831.319730643</v>
          </cell>
        </row>
        <row r="9">
          <cell r="B9">
            <v>2004</v>
          </cell>
          <cell r="C9">
            <v>69582704.836811855</v>
          </cell>
          <cell r="D9">
            <v>33379003.339599133</v>
          </cell>
          <cell r="E9">
            <v>81862.005690366903</v>
          </cell>
          <cell r="F9">
            <v>1237434.53445282</v>
          </cell>
          <cell r="G9">
            <v>104281004.71655418</v>
          </cell>
          <cell r="H9">
            <v>2111392.1948077786</v>
          </cell>
          <cell r="I9">
            <v>829475.50510305597</v>
          </cell>
          <cell r="J9">
            <v>6510814.5811513849</v>
          </cell>
          <cell r="K9">
            <v>89637659.61633186</v>
          </cell>
          <cell r="L9">
            <v>35889660.383668147</v>
          </cell>
          <cell r="M9">
            <v>125527320</v>
          </cell>
          <cell r="N9">
            <v>22592626.135617357</v>
          </cell>
          <cell r="O9">
            <v>4459978.1653992394</v>
          </cell>
          <cell r="P9">
            <v>261586770.15810189</v>
          </cell>
          <cell r="Q9">
            <v>21798897.513175156</v>
          </cell>
        </row>
        <row r="10">
          <cell r="B10">
            <v>2005</v>
          </cell>
          <cell r="C10">
            <v>69727379.073435217</v>
          </cell>
          <cell r="D10">
            <v>33448403.944803122</v>
          </cell>
          <cell r="E10">
            <v>82032.210674629649</v>
          </cell>
          <cell r="F10">
            <v>1240007.3705773021</v>
          </cell>
          <cell r="G10">
            <v>104497822.59949027</v>
          </cell>
          <cell r="H10">
            <v>2115782.1370313922</v>
          </cell>
          <cell r="I10">
            <v>831200.1252623325</v>
          </cell>
          <cell r="J10">
            <v>6524351.668155022</v>
          </cell>
          <cell r="K10">
            <v>89416612.811679438</v>
          </cell>
          <cell r="L10">
            <v>36110707.188320562</v>
          </cell>
          <cell r="M10">
            <v>125527320</v>
          </cell>
          <cell r="N10">
            <v>22592626.135617357</v>
          </cell>
          <cell r="O10">
            <v>4459978.1653992394</v>
          </cell>
          <cell r="P10">
            <v>261813413.86573124</v>
          </cell>
          <cell r="Q10">
            <v>21817784.488810938</v>
          </cell>
        </row>
        <row r="11">
          <cell r="B11">
            <v>2006</v>
          </cell>
          <cell r="C11">
            <v>73198142.450240776</v>
          </cell>
          <cell r="D11">
            <v>35113338.106489554</v>
          </cell>
          <cell r="E11">
            <v>86115.461706165632</v>
          </cell>
          <cell r="F11">
            <v>1301730.2149744222</v>
          </cell>
          <cell r="G11">
            <v>109699326.23341091</v>
          </cell>
          <cell r="H11">
            <v>2221097.713955258</v>
          </cell>
          <cell r="I11">
            <v>872574.10191099427</v>
          </cell>
          <cell r="J11">
            <v>6849109.0465068454</v>
          </cell>
          <cell r="K11">
            <v>90269535.780058339</v>
          </cell>
          <cell r="L11">
            <v>35257784.219941661</v>
          </cell>
          <cell r="M11">
            <v>125527320</v>
          </cell>
          <cell r="N11">
            <v>22592626.135617357</v>
          </cell>
          <cell r="O11">
            <v>4459978.1653992394</v>
          </cell>
          <cell r="P11">
            <v>267250640.96561408</v>
          </cell>
          <cell r="Q11">
            <v>22270886.747134507</v>
          </cell>
        </row>
        <row r="12">
          <cell r="B12">
            <v>2007</v>
          </cell>
          <cell r="C12">
            <v>76735771.124367446</v>
          </cell>
          <cell r="D12">
            <v>36810347.724107422</v>
          </cell>
          <cell r="E12">
            <v>90277.377793373467</v>
          </cell>
          <cell r="F12">
            <v>1364642.1684792673</v>
          </cell>
          <cell r="G12">
            <v>115001038.3947475</v>
          </cell>
          <cell r="H12">
            <v>2328442.2270522495</v>
          </cell>
          <cell r="I12">
            <v>914745.16062766954</v>
          </cell>
          <cell r="J12">
            <v>7180122.9731459524</v>
          </cell>
          <cell r="K12">
            <v>91062097.505957484</v>
          </cell>
          <cell r="L12">
            <v>34465222.494042516</v>
          </cell>
          <cell r="M12">
            <v>125527320</v>
          </cell>
          <cell r="N12">
            <v>16778272.626535878</v>
          </cell>
          <cell r="O12">
            <v>4459978.1653992394</v>
          </cell>
          <cell r="P12">
            <v>266978264.36709559</v>
          </cell>
          <cell r="Q12">
            <v>22248188.697257966</v>
          </cell>
        </row>
        <row r="13">
          <cell r="B13">
            <v>2008</v>
          </cell>
          <cell r="C13">
            <v>80342742.46759218</v>
          </cell>
          <cell r="D13">
            <v>38540621.199300684</v>
          </cell>
          <cell r="E13">
            <v>94520.873491284932</v>
          </cell>
          <cell r="F13">
            <v>1428787.2878067745</v>
          </cell>
          <cell r="G13">
            <v>120406671.82819092</v>
          </cell>
          <cell r="H13">
            <v>2437890.8487872169</v>
          </cell>
          <cell r="I13">
            <v>957742.83345212077</v>
          </cell>
          <cell r="J13">
            <v>7517625.2543570586</v>
          </cell>
          <cell r="K13">
            <v>96462420.06521976</v>
          </cell>
          <cell r="L13">
            <v>37822619.934780225</v>
          </cell>
          <cell r="M13">
            <v>134285040</v>
          </cell>
          <cell r="N13">
            <v>16778272.626535878</v>
          </cell>
          <cell r="O13">
            <v>4459978.1653992394</v>
          </cell>
          <cell r="P13">
            <v>281386592.08842427</v>
          </cell>
          <cell r="Q13">
            <v>23448882.674035355</v>
          </cell>
        </row>
        <row r="14">
          <cell r="B14">
            <v>2009</v>
          </cell>
          <cell r="C14">
            <v>84021549.293775469</v>
          </cell>
          <cell r="D14">
            <v>40305354.341320604</v>
          </cell>
          <cell r="E14">
            <v>98848.881522088821</v>
          </cell>
          <cell r="F14">
            <v>1494209.9042885019</v>
          </cell>
          <cell r="G14">
            <v>125919962.42090666</v>
          </cell>
          <cell r="H14">
            <v>2549519.2201939528</v>
          </cell>
          <cell r="I14">
            <v>1001596.8365047672</v>
          </cell>
          <cell r="J14">
            <v>7861849.14133194</v>
          </cell>
          <cell r="K14">
            <v>98646988.798265457</v>
          </cell>
          <cell r="L14">
            <v>35638051.201734543</v>
          </cell>
          <cell r="M14">
            <v>134285040</v>
          </cell>
          <cell r="N14">
            <v>16778272.626535878</v>
          </cell>
          <cell r="O14">
            <v>4459978.1653992394</v>
          </cell>
          <cell r="P14">
            <v>287149735.8118571</v>
          </cell>
          <cell r="Q14">
            <v>23929144.650988091</v>
          </cell>
        </row>
        <row r="15">
          <cell r="B15">
            <v>2010</v>
          </cell>
          <cell r="C15">
            <v>87774703.192391858</v>
          </cell>
          <cell r="D15">
            <v>42105751.966129087</v>
          </cell>
          <cell r="E15">
            <v>103264.3566969316</v>
          </cell>
          <cell r="F15">
            <v>1560954.6831549755</v>
          </cell>
          <cell r="G15">
            <v>131544674.19837284</v>
          </cell>
          <cell r="H15">
            <v>2663403.5520266341</v>
          </cell>
          <cell r="I15">
            <v>1046337.1097247492</v>
          </cell>
          <cell r="J15">
            <v>8213029.6420860458</v>
          </cell>
          <cell r="K15">
            <v>99370225.793197587</v>
          </cell>
          <cell r="L15">
            <v>34914814.206802405</v>
          </cell>
          <cell r="M15">
            <v>134285040</v>
          </cell>
          <cell r="N15">
            <v>16778272.626535878</v>
          </cell>
          <cell r="O15">
            <v>4459978.1653992394</v>
          </cell>
          <cell r="P15">
            <v>293029350.1422267</v>
          </cell>
          <cell r="Q15">
            <v>24419112.511852223</v>
          </cell>
        </row>
        <row r="16">
          <cell r="B16">
            <v>2011</v>
          </cell>
          <cell r="C16">
            <v>92913376.810099155</v>
          </cell>
          <cell r="D16">
            <v>44570786.980919421</v>
          </cell>
          <cell r="E16">
            <v>109309.85507070489</v>
          </cell>
          <cell r="F16">
            <v>1652339.0610797126</v>
          </cell>
          <cell r="G16">
            <v>139245812.707169</v>
          </cell>
          <cell r="H16">
            <v>2819329.5884395204</v>
          </cell>
          <cell r="I16">
            <v>1107593.7668869542</v>
          </cell>
          <cell r="J16">
            <v>8693852.4441948608</v>
          </cell>
          <cell r="K16">
            <v>100050582.77170764</v>
          </cell>
          <cell r="L16">
            <v>34234457.228292361</v>
          </cell>
          <cell r="M16">
            <v>134285040</v>
          </cell>
          <cell r="N16">
            <v>16778272.626535878</v>
          </cell>
          <cell r="O16">
            <v>4459978.1653992394</v>
          </cell>
          <cell r="P16">
            <v>301079491.39886481</v>
          </cell>
          <cell r="Q16">
            <v>25089957.616572067</v>
          </cell>
        </row>
        <row r="17">
          <cell r="B17">
            <v>2012</v>
          </cell>
          <cell r="C17">
            <v>95250111.446550265</v>
          </cell>
          <cell r="D17">
            <v>45691724.625076585</v>
          </cell>
          <cell r="E17">
            <v>112058.9546430003</v>
          </cell>
          <cell r="F17">
            <v>1693894.7341996066</v>
          </cell>
          <cell r="G17">
            <v>142747789.76046947</v>
          </cell>
          <cell r="H17">
            <v>2890234.6112366472</v>
          </cell>
          <cell r="I17">
            <v>1135449.3115572541</v>
          </cell>
          <cell r="J17">
            <v>8912499.3907165304</v>
          </cell>
          <cell r="K17">
            <v>100092799.4628296</v>
          </cell>
          <cell r="L17">
            <v>34192240.537170395</v>
          </cell>
          <cell r="M17">
            <v>134285040</v>
          </cell>
          <cell r="N17">
            <v>16778272.626535878</v>
          </cell>
          <cell r="O17">
            <v>4459978.1653992394</v>
          </cell>
          <cell r="P17">
            <v>304740172.20915979</v>
          </cell>
          <cell r="Q17">
            <v>25395014.350763317</v>
          </cell>
        </row>
        <row r="18">
          <cell r="B18">
            <v>2013</v>
          </cell>
          <cell r="C18">
            <v>97459112.292138606</v>
          </cell>
          <cell r="D18">
            <v>46751388.039641947</v>
          </cell>
          <cell r="E18">
            <v>114657.77916722189</v>
          </cell>
          <cell r="F18">
            <v>1733178.834169236</v>
          </cell>
          <cell r="G18">
            <v>146058336.94511703</v>
          </cell>
          <cell r="H18">
            <v>2957263.7265123087</v>
          </cell>
          <cell r="I18">
            <v>1161782.1782726927</v>
          </cell>
          <cell r="J18">
            <v>9119194.3582226429</v>
          </cell>
          <cell r="K18">
            <v>100097365.1101418</v>
          </cell>
          <cell r="L18">
            <v>34187674.889858201</v>
          </cell>
          <cell r="M18">
            <v>134285040</v>
          </cell>
          <cell r="N18">
            <v>16778272.626535878</v>
          </cell>
          <cell r="O18">
            <v>4459978.1653992394</v>
          </cell>
          <cell r="P18">
            <v>308200747.86855596</v>
          </cell>
          <cell r="Q18">
            <v>25683395.655712996</v>
          </cell>
        </row>
        <row r="19">
          <cell r="B19">
            <v>2014</v>
          </cell>
          <cell r="C19">
            <v>99719343.363725603</v>
          </cell>
          <cell r="D19">
            <v>47835626.726018146</v>
          </cell>
          <cell r="E19">
            <v>117316.87454555953</v>
          </cell>
          <cell r="F19">
            <v>1773373.9945957302</v>
          </cell>
          <cell r="G19">
            <v>149445660.95888504</v>
          </cell>
          <cell r="H19">
            <v>3025847.3530643787</v>
          </cell>
          <cell r="I19">
            <v>1188725.7458467204</v>
          </cell>
          <cell r="J19">
            <v>9330682.9091804214</v>
          </cell>
          <cell r="K19">
            <v>100101780.82359603</v>
          </cell>
          <cell r="L19">
            <v>34183259.176403977</v>
          </cell>
          <cell r="M19">
            <v>134285040</v>
          </cell>
          <cell r="N19">
            <v>16778272.626535878</v>
          </cell>
          <cell r="O19">
            <v>4459978.1653992394</v>
          </cell>
          <cell r="P19">
            <v>311741579.75486594</v>
          </cell>
          <cell r="Q19">
            <v>25978464.979572162</v>
          </cell>
        </row>
        <row r="20">
          <cell r="B20">
            <v>2015</v>
          </cell>
          <cell r="C20">
            <v>102031992.77133903</v>
          </cell>
          <cell r="D20">
            <v>48945010.623656079</v>
          </cell>
          <cell r="E20">
            <v>120037.63855451654</v>
          </cell>
          <cell r="F20">
            <v>1814501.3444131054</v>
          </cell>
          <cell r="G20">
            <v>152911542.37796271</v>
          </cell>
          <cell r="H20">
            <v>3096021.542469827</v>
          </cell>
          <cell r="I20">
            <v>1216294.1773988607</v>
          </cell>
          <cell r="J20">
            <v>9547076.2143773586</v>
          </cell>
          <cell r="K20">
            <v>103449780.07915972</v>
          </cell>
          <cell r="L20">
            <v>36673739.920840286</v>
          </cell>
          <cell r="M20">
            <v>140123520</v>
          </cell>
          <cell r="N20">
            <v>16778272.626535878</v>
          </cell>
          <cell r="O20">
            <v>4459978.1653992394</v>
          </cell>
          <cell r="P20">
            <v>321203009.13702089</v>
          </cell>
          <cell r="Q20">
            <v>26766917.428085074</v>
          </cell>
        </row>
        <row r="21">
          <cell r="B21">
            <v>2016</v>
          </cell>
          <cell r="C21">
            <v>104398276.17915875</v>
          </cell>
          <cell r="D21">
            <v>50080122.889804497</v>
          </cell>
          <cell r="E21">
            <v>122821.50138724557</v>
          </cell>
          <cell r="F21">
            <v>1856582.5025687986</v>
          </cell>
          <cell r="G21">
            <v>156457803.07291928</v>
          </cell>
          <cell r="H21">
            <v>3167823.1823987551</v>
          </cell>
          <cell r="I21">
            <v>1244501.9645137964</v>
          </cell>
          <cell r="J21">
            <v>9768488.0228274725</v>
          </cell>
          <cell r="K21">
            <v>104619384.31322387</v>
          </cell>
          <cell r="L21">
            <v>35504135.686776131</v>
          </cell>
          <cell r="M21">
            <v>140123520</v>
          </cell>
          <cell r="N21">
            <v>16778272.626535878</v>
          </cell>
          <cell r="O21">
            <v>4459978.1653992394</v>
          </cell>
          <cell r="P21">
            <v>324909980.44972444</v>
          </cell>
          <cell r="Q21">
            <v>27075831.704143703</v>
          </cell>
        </row>
        <row r="22">
          <cell r="B22">
            <v>2017</v>
          </cell>
          <cell r="C22">
            <v>106819437.44454089</v>
          </cell>
          <cell r="D22">
            <v>51241560.206051879</v>
          </cell>
          <cell r="E22">
            <v>125669.92640534221</v>
          </cell>
          <cell r="F22">
            <v>1899639.5893878553</v>
          </cell>
          <cell r="G22">
            <v>160086307.16638598</v>
          </cell>
          <cell r="H22">
            <v>3241290.0160047174</v>
          </cell>
          <cell r="I22">
            <v>1273363.9348589962</v>
          </cell>
          <cell r="J22">
            <v>9995034.7215644494</v>
          </cell>
          <cell r="K22">
            <v>104616491.70262805</v>
          </cell>
          <cell r="L22">
            <v>35507028.297371954</v>
          </cell>
          <cell r="M22">
            <v>140123520</v>
          </cell>
          <cell r="N22">
            <v>16778272.626535878</v>
          </cell>
          <cell r="O22">
            <v>4459978.1653992394</v>
          </cell>
          <cell r="P22">
            <v>328702922.29453522</v>
          </cell>
          <cell r="Q22">
            <v>27391910.191211268</v>
          </cell>
        </row>
        <row r="23">
          <cell r="B23">
            <v>2018</v>
          </cell>
          <cell r="C23">
            <v>109296749.27186266</v>
          </cell>
          <cell r="D23">
            <v>52429933.091977067</v>
          </cell>
          <cell r="E23">
            <v>128584.41090807377</v>
          </cell>
          <cell r="F23">
            <v>1943695.2382006706</v>
          </cell>
          <cell r="G23">
            <v>163798962.01294845</v>
          </cell>
          <cell r="H23">
            <v>3316460.66176474</v>
          </cell>
          <cell r="I23">
            <v>1302895.259979005</v>
          </cell>
          <cell r="J23">
            <v>10226835.396821506</v>
          </cell>
          <cell r="K23">
            <v>104613689.65139112</v>
          </cell>
          <cell r="L23">
            <v>35509830.348608881</v>
          </cell>
          <cell r="M23">
            <v>140123520</v>
          </cell>
          <cell r="N23">
            <v>16778272.626535878</v>
          </cell>
          <cell r="O23">
            <v>4459978.1653992394</v>
          </cell>
          <cell r="P23">
            <v>332583828.46416622</v>
          </cell>
          <cell r="Q23">
            <v>27715319.03868052</v>
          </cell>
        </row>
        <row r="24">
          <cell r="B24">
            <v>2019</v>
          </cell>
          <cell r="C24">
            <v>111831513.88153011</v>
          </cell>
          <cell r="D24">
            <v>53645866.226074278</v>
          </cell>
          <cell r="E24">
            <v>131566.4869194472</v>
          </cell>
          <cell r="F24">
            <v>1988772.6072403968</v>
          </cell>
          <cell r="G24">
            <v>167597719.20176423</v>
          </cell>
          <cell r="H24">
            <v>3393374.633779455</v>
          </cell>
          <cell r="I24">
            <v>1333111.4632705003</v>
          </cell>
          <cell r="J24">
            <v>10464011.896630093</v>
          </cell>
          <cell r="K24">
            <v>104610974.6749036</v>
          </cell>
          <cell r="L24">
            <v>35512545.325096413</v>
          </cell>
          <cell r="M24">
            <v>140123520</v>
          </cell>
          <cell r="N24">
            <v>16778272.626535878</v>
          </cell>
          <cell r="O24">
            <v>4459978.1653992394</v>
          </cell>
          <cell r="P24">
            <v>336554738.99053937</v>
          </cell>
          <cell r="Q24">
            <v>28046228.249211613</v>
          </cell>
        </row>
        <row r="25">
          <cell r="B25">
            <v>2020</v>
          </cell>
          <cell r="C25">
            <v>114425063.69450167</v>
          </cell>
          <cell r="D25">
            <v>54889998.774120823</v>
          </cell>
          <cell r="E25">
            <v>134617.72199353133</v>
          </cell>
          <cell r="F25">
            <v>2034895.3918162668</v>
          </cell>
          <cell r="G25">
            <v>171484575.5824323</v>
          </cell>
          <cell r="H25">
            <v>3472072.3625440365</v>
          </cell>
          <cell r="I25">
            <v>1364028.4281423001</v>
          </cell>
          <cell r="J25">
            <v>10706688.894870382</v>
          </cell>
          <cell r="K25">
            <v>104608343.45742673</v>
          </cell>
          <cell r="L25">
            <v>35515176.542573266</v>
          </cell>
          <cell r="M25">
            <v>140123520</v>
          </cell>
          <cell r="N25">
            <v>16778272.626535878</v>
          </cell>
          <cell r="O25">
            <v>4459978.1653992394</v>
          </cell>
          <cell r="P25">
            <v>340617741.21714586</v>
          </cell>
          <cell r="Q25">
            <v>28384811.76809549</v>
          </cell>
        </row>
        <row r="26">
          <cell r="B26">
            <v>2021</v>
          </cell>
          <cell r="C26">
            <v>117078762.0326867</v>
          </cell>
          <cell r="D26">
            <v>56162984.72516001</v>
          </cell>
          <cell r="E26">
            <v>137739.72003845498</v>
          </cell>
          <cell r="F26">
            <v>2082087.8367692402</v>
          </cell>
          <cell r="G26">
            <v>175461574.31465441</v>
          </cell>
          <cell r="H26">
            <v>3552595.2162008281</v>
          </cell>
          <cell r="I26">
            <v>1395662.4063646111</v>
          </cell>
          <cell r="J26">
            <v>10954993.956807151</v>
          </cell>
          <cell r="K26">
            <v>104605792.84199435</v>
          </cell>
          <cell r="L26">
            <v>35517727.158005655</v>
          </cell>
          <cell r="M26">
            <v>140123520</v>
          </cell>
          <cell r="N26">
            <v>16778272.626535878</v>
          </cell>
          <cell r="O26">
            <v>4459978.1653992394</v>
          </cell>
          <cell r="P26">
            <v>344774970.89627582</v>
          </cell>
          <cell r="Q26">
            <v>28731247.574689653</v>
          </cell>
        </row>
        <row r="27">
          <cell r="B27">
            <v>2022</v>
          </cell>
          <cell r="C27">
            <v>119794003.83558744</v>
          </cell>
          <cell r="D27">
            <v>57465493.235276118</v>
          </cell>
          <cell r="E27">
            <v>140934.12215951469</v>
          </cell>
          <cell r="F27">
            <v>2130374.74921651</v>
          </cell>
          <cell r="G27">
            <v>179530805.94223955</v>
          </cell>
          <cell r="H27">
            <v>3634985.5222848705</v>
          </cell>
          <cell r="I27">
            <v>1428030.0266119132</v>
          </cell>
          <cell r="J27">
            <v>11209057.606145566</v>
          </cell>
          <cell r="K27">
            <v>104603319.82103254</v>
          </cell>
          <cell r="L27">
            <v>35520200.178967468</v>
          </cell>
          <cell r="M27">
            <v>140123520</v>
          </cell>
          <cell r="N27">
            <v>16778272.626535878</v>
          </cell>
          <cell r="O27">
            <v>4459978.1653992394</v>
          </cell>
          <cell r="P27">
            <v>349028613.31169587</v>
          </cell>
          <cell r="Q27">
            <v>29085717.775974657</v>
          </cell>
        </row>
        <row r="28">
          <cell r="B28">
            <v>2023</v>
          </cell>
          <cell r="C28">
            <v>122572216.39356145</v>
          </cell>
          <cell r="D28">
            <v>58798208.979342319</v>
          </cell>
          <cell r="E28">
            <v>144202.60752183702</v>
          </cell>
          <cell r="F28">
            <v>2179781.5115915881</v>
          </cell>
          <cell r="G28">
            <v>183694409.49201718</v>
          </cell>
          <cell r="H28">
            <v>3719286.5899737473</v>
          </cell>
          <cell r="I28">
            <v>1461148.3032039721</v>
          </cell>
          <cell r="J28">
            <v>11469013.393642137</v>
          </cell>
          <cell r="K28">
            <v>104600921.52763903</v>
          </cell>
          <cell r="L28">
            <v>35522598.472360969</v>
          </cell>
          <cell r="M28">
            <v>140123520</v>
          </cell>
          <cell r="N28">
            <v>16778272.626535878</v>
          </cell>
          <cell r="O28">
            <v>4459978.1653992394</v>
          </cell>
          <cell r="P28">
            <v>353380904.42736226</v>
          </cell>
          <cell r="Q28">
            <v>29448408.70228019</v>
          </cell>
        </row>
        <row r="29">
          <cell r="B29">
            <v>2024</v>
          </cell>
          <cell r="C29">
            <v>125414860.09808819</v>
          </cell>
          <cell r="D29">
            <v>60161832.510925546</v>
          </cell>
          <cell r="E29">
            <v>147546.89423304491</v>
          </cell>
          <cell r="F29">
            <v>2230334.0949867838</v>
          </cell>
          <cell r="G29">
            <v>187954573.59823358</v>
          </cell>
          <cell r="H29">
            <v>3805542.7328534056</v>
          </cell>
          <cell r="I29">
            <v>1495034.6450495524</v>
          </cell>
          <cell r="J29">
            <v>11734997.967306759</v>
          </cell>
          <cell r="K29">
            <v>105588747.36012827</v>
          </cell>
          <cell r="L29">
            <v>34534772.639871731</v>
          </cell>
          <cell r="M29">
            <v>140123520</v>
          </cell>
          <cell r="N29">
            <v>16778272.626535878</v>
          </cell>
          <cell r="O29">
            <v>4459978.1653992394</v>
          </cell>
          <cell r="P29">
            <v>357834132.06277359</v>
          </cell>
          <cell r="Q29">
            <v>29819511.005231131</v>
          </cell>
        </row>
        <row r="30">
          <cell r="B30">
            <v>2025</v>
          </cell>
          <cell r="C30">
            <v>128323429.20943749</v>
          </cell>
          <cell r="D30">
            <v>61557080.630539075</v>
          </cell>
          <cell r="E30">
            <v>150968.74024639706</v>
          </cell>
          <cell r="F30">
            <v>2282059.072805156</v>
          </cell>
          <cell r="G30">
            <v>192313537.6530281</v>
          </cell>
          <cell r="H30">
            <v>3893799.2922120052</v>
          </cell>
          <cell r="I30">
            <v>1529706.8647975735</v>
          </cell>
          <cell r="J30">
            <v>12007151.144233009</v>
          </cell>
          <cell r="K30">
            <v>105580997.39000832</v>
          </cell>
          <cell r="L30">
            <v>34542522.609991692</v>
          </cell>
          <cell r="M30">
            <v>140123520</v>
          </cell>
          <cell r="N30">
            <v>16778272.626535878</v>
          </cell>
          <cell r="O30">
            <v>4459978.1653992394</v>
          </cell>
          <cell r="P30">
            <v>362390637.09558457</v>
          </cell>
          <cell r="Q30">
            <v>30199219.757965382</v>
          </cell>
        </row>
        <row r="31">
          <cell r="B31">
            <v>2026</v>
          </cell>
          <cell r="C31">
            <v>131299452.64213979</v>
          </cell>
          <cell r="D31">
            <v>62984686.762434378</v>
          </cell>
          <cell r="E31">
            <v>154469.94428487032</v>
          </cell>
          <cell r="F31">
            <v>2334983.6347290315</v>
          </cell>
          <cell r="G31">
            <v>196773592.98358804</v>
          </cell>
          <cell r="H31">
            <v>3984102.6608739314</v>
          </cell>
          <cell r="I31">
            <v>1565183.1882004731</v>
          </cell>
          <cell r="J31">
            <v>12285615.984094124</v>
          </cell>
          <cell r="K31">
            <v>107677458.31174573</v>
          </cell>
          <cell r="L31">
            <v>38284541.688254282</v>
          </cell>
          <cell r="M31">
            <v>145962000</v>
          </cell>
          <cell r="N31">
            <v>16778272.626535878</v>
          </cell>
          <cell r="O31">
            <v>4459978.1653992394</v>
          </cell>
          <cell r="P31">
            <v>372891294.69210744</v>
          </cell>
          <cell r="Q31">
            <v>31074274.557675619</v>
          </cell>
        </row>
        <row r="32">
          <cell r="B32">
            <v>2027</v>
          </cell>
          <cell r="C32">
            <v>134344494.76867336</v>
          </cell>
          <cell r="D32">
            <v>64445401.340132326</v>
          </cell>
          <cell r="E32">
            <v>158052.34678667455</v>
          </cell>
          <cell r="F32">
            <v>2389135.6010125102</v>
          </cell>
          <cell r="G32">
            <v>201337084.05660486</v>
          </cell>
          <cell r="H32">
            <v>4076500.3075866029</v>
          </cell>
          <cell r="I32">
            <v>1601482.2636947369</v>
          </cell>
          <cell r="J32">
            <v>12570538.864343621</v>
          </cell>
          <cell r="K32">
            <v>107367071.55332991</v>
          </cell>
          <cell r="L32">
            <v>38594928.446670078</v>
          </cell>
          <cell r="M32">
            <v>145962000</v>
          </cell>
          <cell r="N32">
            <v>16778272.626535878</v>
          </cell>
          <cell r="O32">
            <v>4459978.1653992394</v>
          </cell>
          <cell r="P32">
            <v>377661595.56635249</v>
          </cell>
          <cell r="Q32">
            <v>31471799.630529374</v>
          </cell>
        </row>
        <row r="33">
          <cell r="B33">
            <v>2028</v>
          </cell>
          <cell r="C33">
            <v>137460156.2417905</v>
          </cell>
          <cell r="D33">
            <v>65939992.200894892</v>
          </cell>
          <cell r="E33">
            <v>161717.83087269473</v>
          </cell>
          <cell r="F33">
            <v>2444543.4371054191</v>
          </cell>
          <cell r="G33">
            <v>206006409.7106635</v>
          </cell>
          <cell r="H33">
            <v>4171040.8019728269</v>
          </cell>
          <cell r="I33">
            <v>1638623.1722036104</v>
          </cell>
          <cell r="J33">
            <v>12862069.557159849</v>
          </cell>
          <cell r="K33">
            <v>107364498.64395766</v>
          </cell>
          <cell r="L33">
            <v>38597501.35604234</v>
          </cell>
          <cell r="M33">
            <v>145962000</v>
          </cell>
          <cell r="N33">
            <v>16778272.626535878</v>
          </cell>
          <cell r="O33">
            <v>4459978.1653992394</v>
          </cell>
          <cell r="P33">
            <v>382542527.2682668</v>
          </cell>
          <cell r="Q33">
            <v>31878543.939022232</v>
          </cell>
        </row>
        <row r="34">
          <cell r="B34">
            <v>2029</v>
          </cell>
          <cell r="C34">
            <v>140648074.83591425</v>
          </cell>
          <cell r="D34">
            <v>67469244.989345461</v>
          </cell>
          <cell r="E34">
            <v>165468.32333636974</v>
          </cell>
          <cell r="F34">
            <v>2501236.2686164184</v>
          </cell>
          <cell r="G34">
            <v>210784024.41721249</v>
          </cell>
          <cell r="H34">
            <v>4267773.8400618341</v>
          </cell>
          <cell r="I34">
            <v>1676625.437167149</v>
          </cell>
          <cell r="J34">
            <v>13160361.30817502</v>
          </cell>
          <cell r="K34">
            <v>107361999.2286171</v>
          </cell>
          <cell r="L34">
            <v>38600000.771382913</v>
          </cell>
          <cell r="M34">
            <v>145962000</v>
          </cell>
          <cell r="N34">
            <v>16778272.626535878</v>
          </cell>
          <cell r="O34">
            <v>4459978.1653992394</v>
          </cell>
          <cell r="P34">
            <v>387536655.50184965</v>
          </cell>
          <cell r="Q34">
            <v>32294721.291820806</v>
          </cell>
        </row>
        <row r="35">
          <cell r="B35">
            <v>2030</v>
          </cell>
          <cell r="C35">
            <v>143909926.30804873</v>
          </cell>
          <cell r="D35">
            <v>69033963.570449695</v>
          </cell>
          <cell r="E35">
            <v>169305.79565652792</v>
          </cell>
          <cell r="F35">
            <v>2559243.8966231351</v>
          </cell>
          <cell r="G35">
            <v>215672439.5707781</v>
          </cell>
          <cell r="H35">
            <v>4366750.270412433</v>
          </cell>
          <cell r="I35">
            <v>1715509.0348048843</v>
          </cell>
          <cell r="J35">
            <v>13465570.917030118</v>
          </cell>
          <cell r="K35">
            <v>107359570.83192885</v>
          </cell>
          <cell r="L35">
            <v>38602429.168071166</v>
          </cell>
          <cell r="M35">
            <v>145962000</v>
          </cell>
          <cell r="N35">
            <v>16778272.626535878</v>
          </cell>
          <cell r="O35">
            <v>4459978.1653992394</v>
          </cell>
          <cell r="P35">
            <v>392646605.47383696</v>
          </cell>
          <cell r="Q35">
            <v>32720550.45615308</v>
          </cell>
        </row>
        <row r="36">
          <cell r="B36">
            <v>2031</v>
          </cell>
          <cell r="C36">
            <v>147247425.27865547</v>
          </cell>
          <cell r="D36">
            <v>70634970.452074319</v>
          </cell>
          <cell r="E36">
            <v>173232.26503371226</v>
          </cell>
          <cell r="F36">
            <v>2618596.8133373568</v>
          </cell>
          <cell r="G36">
            <v>220674224.80910087</v>
          </cell>
          <cell r="H36">
            <v>4468022.120841994</v>
          </cell>
          <cell r="I36">
            <v>1755294.4046164979</v>
          </cell>
          <cell r="J36">
            <v>13777858.819797991</v>
          </cell>
          <cell r="K36">
            <v>108229437.60699728</v>
          </cell>
          <cell r="L36">
            <v>37732562.393002719</v>
          </cell>
          <cell r="M36">
            <v>145962000</v>
          </cell>
          <cell r="N36">
            <v>16778272.626535878</v>
          </cell>
          <cell r="O36">
            <v>4459978.1653992394</v>
          </cell>
          <cell r="P36">
            <v>397875063.27366424</v>
          </cell>
          <cell r="Q36">
            <v>33156255.272805352</v>
          </cell>
        </row>
        <row r="37">
          <cell r="B37">
            <v>2032</v>
          </cell>
          <cell r="C37">
            <v>150662326.13295808</v>
          </cell>
          <cell r="D37">
            <v>72273107.217345119</v>
          </cell>
          <cell r="E37">
            <v>177249.79545053892</v>
          </cell>
          <cell r="F37">
            <v>2679326.2181335166</v>
          </cell>
          <cell r="G37">
            <v>225792009.36388725</v>
          </cell>
          <cell r="H37">
            <v>4571642.6257753214</v>
          </cell>
          <cell r="I37">
            <v>1796002.4601260189</v>
          </cell>
          <cell r="J37">
            <v>14097389.173317928</v>
          </cell>
          <cell r="K37">
            <v>108222337.44576749</v>
          </cell>
          <cell r="L37">
            <v>37739662.554232493</v>
          </cell>
          <cell r="M37">
            <v>145962000</v>
          </cell>
          <cell r="N37">
            <v>16778272.626535878</v>
          </cell>
          <cell r="O37">
            <v>4459978.1653992394</v>
          </cell>
          <cell r="P37">
            <v>403224777.28543204</v>
          </cell>
          <cell r="Q37">
            <v>33602064.773786001</v>
          </cell>
        </row>
        <row r="38">
          <cell r="B38">
            <v>2033</v>
          </cell>
          <cell r="C38">
            <v>154156423.94315085</v>
          </cell>
          <cell r="D38">
            <v>73949234.96703282</v>
          </cell>
          <cell r="E38">
            <v>181360.4987566481</v>
          </cell>
          <cell r="F38">
            <v>2741464.0339489356</v>
          </cell>
          <cell r="G38">
            <v>231028483.44288924</v>
          </cell>
          <cell r="H38">
            <v>4677666.2542277882</v>
          </cell>
          <cell r="I38">
            <v>1837654.5998752026</v>
          </cell>
          <cell r="J38">
            <v>14424329.94148618</v>
          </cell>
          <cell r="K38">
            <v>108215434.03484365</v>
          </cell>
          <cell r="L38">
            <v>37746565.965156361</v>
          </cell>
          <cell r="M38">
            <v>145962000</v>
          </cell>
          <cell r="N38">
            <v>16778272.626535878</v>
          </cell>
          <cell r="O38">
            <v>4459978.1653992394</v>
          </cell>
          <cell r="P38">
            <v>408698559.63261896</v>
          </cell>
          <cell r="Q38">
            <v>34058213.302718244</v>
          </cell>
        </row>
        <row r="39">
          <cell r="B39">
            <v>2034</v>
          </cell>
          <cell r="C39">
            <v>157731555.41199297</v>
          </cell>
          <cell r="D39">
            <v>75664234.772197857</v>
          </cell>
          <cell r="E39">
            <v>185566.53577881528</v>
          </cell>
          <cell r="F39">
            <v>2805042.9240643694</v>
          </cell>
          <cell r="G39">
            <v>236386399.644034</v>
          </cell>
          <cell r="H39">
            <v>4786148.7384374505</v>
          </cell>
          <cell r="I39">
            <v>1880272.7186718557</v>
          </cell>
          <cell r="J39">
            <v>14758852.983547579</v>
          </cell>
          <cell r="K39">
            <v>108208721.04811823</v>
          </cell>
          <cell r="L39">
            <v>37753278.951881751</v>
          </cell>
          <cell r="M39">
            <v>145962000</v>
          </cell>
          <cell r="N39">
            <v>16778272.626535878</v>
          </cell>
          <cell r="O39">
            <v>4459978.1653992394</v>
          </cell>
          <cell r="P39">
            <v>414299287.65629756</v>
          </cell>
          <cell r="Q39">
            <v>34524940.6380248</v>
          </cell>
        </row>
        <row r="40">
          <cell r="B40">
            <v>2035</v>
          </cell>
          <cell r="C40">
            <v>161389599.83828819</v>
          </cell>
          <cell r="D40">
            <v>77419008.13733317</v>
          </cell>
          <cell r="E40">
            <v>189870.11745680962</v>
          </cell>
          <cell r="F40">
            <v>2870096.3092737589</v>
          </cell>
          <cell r="G40">
            <v>241868574.40235192</v>
          </cell>
          <cell r="H40">
            <v>4897147.1031611767</v>
          </cell>
          <cell r="I40">
            <v>1923879.2190990334</v>
          </cell>
          <cell r="J40">
            <v>15101134.14443488</v>
          </cell>
          <cell r="K40">
            <v>108679222.90743011</v>
          </cell>
          <cell r="L40">
            <v>37282777.09256988</v>
          </cell>
          <cell r="M40">
            <v>145962000</v>
          </cell>
          <cell r="N40">
            <v>16778272.626535878</v>
          </cell>
          <cell r="O40">
            <v>4459978.1653992394</v>
          </cell>
          <cell r="P40">
            <v>420029905.42763454</v>
          </cell>
          <cell r="Q40">
            <v>35002492.118969545</v>
          </cell>
        </row>
        <row r="41">
          <cell r="B41" t="str">
            <v xml:space="preserve">    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50">
          <cell r="B50" t="str">
            <v>Año</v>
          </cell>
          <cell r="C50" t="str">
            <v>Equipos Electromecánicos Acueducto</v>
          </cell>
          <cell r="D50" t="str">
            <v>Equipos Electromecánicos Alcantarillado</v>
          </cell>
          <cell r="E50" t="str">
            <v xml:space="preserve">Total Equipos Electromecánicos </v>
          </cell>
          <cell r="F50" t="str">
            <v>Número de empleados *</v>
          </cell>
          <cell r="G50" t="str">
            <v>Número de empleados **</v>
          </cell>
          <cell r="H50" t="str">
            <v>Costo mensual operarios * (SMLV/mes)</v>
          </cell>
          <cell r="I50" t="str">
            <v>Costo mensual operarios ** (SMLV/mes)</v>
          </cell>
          <cell r="J50" t="str">
            <v>Porcentaje Bombeo Acueducto</v>
          </cell>
          <cell r="K50" t="str">
            <v>Costo de operarios del Servicio de Acueducto Bombeo (SMLV)</v>
          </cell>
          <cell r="L50" t="str">
            <v>Longitud de red acueducto</v>
          </cell>
          <cell r="M50" t="str">
            <v>Longitud de red alcantarillado</v>
          </cell>
          <cell r="N50" t="str">
            <v xml:space="preserve">Longitud total de redes </v>
          </cell>
          <cell r="O50" t="str">
            <v>Número de empleados *</v>
          </cell>
          <cell r="P50" t="str">
            <v>Número de empleados **</v>
          </cell>
          <cell r="Q50" t="str">
            <v>Costo mensual operarios  (SMLV/mes)</v>
          </cell>
          <cell r="R50" t="str">
            <v>Costo mensual operarios ** (SMLV/mes)</v>
          </cell>
          <cell r="S50" t="str">
            <v>Porcentaje de redes de acueducto</v>
          </cell>
          <cell r="T50" t="str">
            <v>Operarios PTAP, Tanques y PTAR</v>
          </cell>
          <cell r="U50" t="str">
            <v>Porcentaje acueducto</v>
          </cell>
          <cell r="V50" t="str">
            <v>Porcentaje alcantarillado</v>
          </cell>
          <cell r="W50" t="str">
            <v>Costo mensual operarios tratamiento y tanques** (SMLV/mes)</v>
          </cell>
          <cell r="X50" t="str">
            <v>Costo de operarios del servicio de acueducto redes (SMLV)</v>
          </cell>
          <cell r="Y50" t="str">
            <v>Total Operarios*</v>
          </cell>
          <cell r="Z50" t="str">
            <v>Total Operarios**</v>
          </cell>
          <cell r="AA50" t="str">
            <v>Costo total mensual operarios * (SMLV/mes)</v>
          </cell>
          <cell r="AB50" t="str">
            <v>Costo total mensual operarios ** (SMLV/mes)</v>
          </cell>
          <cell r="AC50" t="str">
            <v>Costo total mensual operarios ** ($/mes)</v>
          </cell>
          <cell r="AD50" t="str">
            <v>Costo total operarios del servicio de acueducto (SMLV)</v>
          </cell>
          <cell r="AE50" t="str">
            <v>Costo total operarios del servicio de alcantarillado (SMLV)</v>
          </cell>
          <cell r="AF50" t="str">
            <v>Costo total operarios del servicio de acueducto ($)</v>
          </cell>
          <cell r="AG50" t="str">
            <v>Costo total operarios del servicio de alcantarillado ($)</v>
          </cell>
          <cell r="AH50" t="str">
            <v>Usuarios potenciales</v>
          </cell>
          <cell r="AI50" t="str">
            <v>Usuarios reales</v>
          </cell>
          <cell r="AJ50" t="str">
            <v>Indicador Operarios / miles de usuarios.</v>
          </cell>
        </row>
        <row r="51">
          <cell r="B51">
            <v>2002</v>
          </cell>
          <cell r="C51">
            <v>8</v>
          </cell>
          <cell r="D51">
            <v>4</v>
          </cell>
          <cell r="E51">
            <v>12</v>
          </cell>
          <cell r="F51">
            <v>3.8933100889616576</v>
          </cell>
          <cell r="G51">
            <v>4</v>
          </cell>
          <cell r="H51">
            <v>6.8399651334424867</v>
          </cell>
          <cell r="I51">
            <v>7</v>
          </cell>
          <cell r="J51">
            <v>0.66666666666666663</v>
          </cell>
          <cell r="K51">
            <v>4.6666666666666661</v>
          </cell>
          <cell r="L51">
            <v>36.748186579266253</v>
          </cell>
          <cell r="M51">
            <v>24.739731163426647</v>
          </cell>
          <cell r="N51">
            <v>61.4879177426929</v>
          </cell>
          <cell r="O51">
            <v>5.2867441582510626</v>
          </cell>
          <cell r="P51">
            <v>5</v>
          </cell>
          <cell r="Q51">
            <v>7.7867441582510626</v>
          </cell>
          <cell r="R51">
            <v>7.5</v>
          </cell>
          <cell r="S51">
            <v>0.59764890287951467</v>
          </cell>
          <cell r="T51">
            <v>3</v>
          </cell>
          <cell r="U51">
            <v>0.6</v>
          </cell>
          <cell r="V51">
            <v>0.4</v>
          </cell>
          <cell r="W51">
            <v>5</v>
          </cell>
          <cell r="X51">
            <v>4.48236677159636</v>
          </cell>
          <cell r="Y51">
            <v>13.18005424721272</v>
          </cell>
          <cell r="Z51">
            <v>13</v>
          </cell>
          <cell r="AA51">
            <v>19.626709291693551</v>
          </cell>
          <cell r="AB51">
            <v>19.5</v>
          </cell>
          <cell r="AC51">
            <v>9487530</v>
          </cell>
          <cell r="AD51">
            <v>15.149033438263025</v>
          </cell>
          <cell r="AE51">
            <v>4.3509665617369748</v>
          </cell>
          <cell r="AF51">
            <v>7370610.7290524924</v>
          </cell>
          <cell r="AG51">
            <v>2116919.2709475076</v>
          </cell>
          <cell r="AH51">
            <v>6233.7484224385325</v>
          </cell>
          <cell r="AI51">
            <v>3916.5457719510837</v>
          </cell>
          <cell r="AJ51">
            <v>3.3652241068146349</v>
          </cell>
        </row>
        <row r="52">
          <cell r="B52">
            <v>2003</v>
          </cell>
          <cell r="C52">
            <v>8</v>
          </cell>
          <cell r="D52">
            <v>4</v>
          </cell>
          <cell r="E52">
            <v>12</v>
          </cell>
          <cell r="F52">
            <v>3.8933100889616576</v>
          </cell>
          <cell r="G52">
            <v>4</v>
          </cell>
          <cell r="H52">
            <v>6.8399651334424867</v>
          </cell>
          <cell r="I52">
            <v>7</v>
          </cell>
          <cell r="J52">
            <v>0.66666666666666663</v>
          </cell>
          <cell r="K52">
            <v>4.6666666666666661</v>
          </cell>
          <cell r="L52">
            <v>40.980893524004429</v>
          </cell>
          <cell r="M52">
            <v>35.438822866693059</v>
          </cell>
          <cell r="N52">
            <v>76.419716390697488</v>
          </cell>
          <cell r="O52">
            <v>6.0158169148770746</v>
          </cell>
          <cell r="P52">
            <v>6</v>
          </cell>
          <cell r="Q52">
            <v>8.5158169148770746</v>
          </cell>
          <cell r="R52">
            <v>8.5</v>
          </cell>
          <cell r="S52">
            <v>0.53626073819076614</v>
          </cell>
          <cell r="T52">
            <v>3</v>
          </cell>
          <cell r="U52">
            <v>0.6</v>
          </cell>
          <cell r="V52">
            <v>0.4</v>
          </cell>
          <cell r="W52">
            <v>5</v>
          </cell>
          <cell r="X52">
            <v>4.558216274621512</v>
          </cell>
          <cell r="Y52">
            <v>13.909127003838732</v>
          </cell>
          <cell r="Z52">
            <v>14</v>
          </cell>
          <cell r="AA52">
            <v>20.355782048319561</v>
          </cell>
          <cell r="AB52">
            <v>20.5</v>
          </cell>
          <cell r="AC52">
            <v>9974070</v>
          </cell>
          <cell r="AD52">
            <v>15.224882941288179</v>
          </cell>
          <cell r="AE52">
            <v>5.275117058711821</v>
          </cell>
          <cell r="AF52">
            <v>7407514.5462543508</v>
          </cell>
          <cell r="AG52">
            <v>2566555.4537456492</v>
          </cell>
          <cell r="AH52">
            <v>6378.3189150838734</v>
          </cell>
          <cell r="AI52">
            <v>4198.7262349336288</v>
          </cell>
          <cell r="AJ52">
            <v>3.3127015731852305</v>
          </cell>
        </row>
        <row r="53">
          <cell r="B53">
            <v>2004</v>
          </cell>
          <cell r="C53">
            <v>8</v>
          </cell>
          <cell r="D53">
            <v>4</v>
          </cell>
          <cell r="E53">
            <v>12</v>
          </cell>
          <cell r="F53">
            <v>3.8933100889616576</v>
          </cell>
          <cell r="G53">
            <v>4</v>
          </cell>
          <cell r="H53">
            <v>6.8399651334424867</v>
          </cell>
          <cell r="I53">
            <v>7</v>
          </cell>
          <cell r="J53">
            <v>0.66666666666666663</v>
          </cell>
          <cell r="K53">
            <v>4.6666666666666661</v>
          </cell>
          <cell r="L53">
            <v>45.378329132324723</v>
          </cell>
          <cell r="M53">
            <v>46.613074271368156</v>
          </cell>
          <cell r="N53">
            <v>91.991403403692885</v>
          </cell>
          <cell r="O53">
            <v>6.6377567927265115</v>
          </cell>
          <cell r="P53">
            <v>7</v>
          </cell>
          <cell r="Q53">
            <v>9.1377567927265115</v>
          </cell>
          <cell r="R53">
            <v>9.5</v>
          </cell>
          <cell r="S53">
            <v>0.493288801489282</v>
          </cell>
          <cell r="T53">
            <v>3</v>
          </cell>
          <cell r="U53">
            <v>0.6</v>
          </cell>
          <cell r="V53">
            <v>0.4</v>
          </cell>
          <cell r="W53">
            <v>5</v>
          </cell>
          <cell r="X53">
            <v>4.6862436141481787</v>
          </cell>
          <cell r="Y53">
            <v>14.531066881688169</v>
          </cell>
          <cell r="Z53">
            <v>15</v>
          </cell>
          <cell r="AA53">
            <v>20.977721926168996</v>
          </cell>
          <cell r="AB53">
            <v>21.5</v>
          </cell>
          <cell r="AC53">
            <v>10460610</v>
          </cell>
          <cell r="AD53">
            <v>15.352910280814845</v>
          </cell>
          <cell r="AE53">
            <v>6.1470897191851552</v>
          </cell>
          <cell r="AF53">
            <v>7469804.968027655</v>
          </cell>
          <cell r="AG53">
            <v>2990805.0319723454</v>
          </cell>
          <cell r="AH53">
            <v>6526.2422262787231</v>
          </cell>
          <cell r="AI53">
            <v>4491.8886088216486</v>
          </cell>
          <cell r="AJ53">
            <v>3.2349570853450182</v>
          </cell>
        </row>
        <row r="54">
          <cell r="B54">
            <v>2005</v>
          </cell>
          <cell r="C54">
            <v>8</v>
          </cell>
          <cell r="D54">
            <v>4</v>
          </cell>
          <cell r="E54">
            <v>12</v>
          </cell>
          <cell r="F54">
            <v>3.8933100889616576</v>
          </cell>
          <cell r="G54">
            <v>4</v>
          </cell>
          <cell r="H54">
            <v>6.8399651334424867</v>
          </cell>
          <cell r="I54">
            <v>7</v>
          </cell>
          <cell r="J54">
            <v>0.66666666666666663</v>
          </cell>
          <cell r="K54">
            <v>4.6666666666666661</v>
          </cell>
          <cell r="L54">
            <v>49.945857481740163</v>
          </cell>
          <cell r="M54">
            <v>52.129556164631452</v>
          </cell>
          <cell r="N54">
            <v>102.07541364637162</v>
          </cell>
          <cell r="O54">
            <v>6.986587392876455</v>
          </cell>
          <cell r="P54">
            <v>7</v>
          </cell>
          <cell r="Q54">
            <v>9.486587392876455</v>
          </cell>
          <cell r="R54">
            <v>9.5</v>
          </cell>
          <cell r="S54">
            <v>0.48930350314103815</v>
          </cell>
          <cell r="T54">
            <v>3</v>
          </cell>
          <cell r="U54">
            <v>0.6</v>
          </cell>
          <cell r="V54">
            <v>0.4</v>
          </cell>
          <cell r="W54">
            <v>5</v>
          </cell>
          <cell r="X54">
            <v>4.6483832798398623</v>
          </cell>
          <cell r="Y54">
            <v>14.879897481838112</v>
          </cell>
          <cell r="Z54">
            <v>15</v>
          </cell>
          <cell r="AA54">
            <v>21.326552526318942</v>
          </cell>
          <cell r="AB54">
            <v>21.5</v>
          </cell>
          <cell r="AC54">
            <v>10460610</v>
          </cell>
          <cell r="AD54">
            <v>15.315049946506528</v>
          </cell>
          <cell r="AE54">
            <v>6.1849500534934716</v>
          </cell>
          <cell r="AF54">
            <v>7451384.4009732865</v>
          </cell>
          <cell r="AG54">
            <v>3009225.5990267135</v>
          </cell>
          <cell r="AH54">
            <v>6677.5961131920576</v>
          </cell>
          <cell r="AI54">
            <v>4796.3904987826782</v>
          </cell>
          <cell r="AJ54">
            <v>3.1023115164652721</v>
          </cell>
        </row>
        <row r="55">
          <cell r="B55">
            <v>2006</v>
          </cell>
          <cell r="C55">
            <v>8</v>
          </cell>
          <cell r="D55">
            <v>4</v>
          </cell>
          <cell r="E55">
            <v>12</v>
          </cell>
          <cell r="F55">
            <v>3.8933100889616576</v>
          </cell>
          <cell r="G55">
            <v>4</v>
          </cell>
          <cell r="H55">
            <v>6.8399651334424867</v>
          </cell>
          <cell r="I55">
            <v>7</v>
          </cell>
          <cell r="J55">
            <v>0.66666666666666663</v>
          </cell>
          <cell r="K55">
            <v>4.6666666666666661</v>
          </cell>
          <cell r="L55">
            <v>54.689002853427937</v>
          </cell>
          <cell r="M55">
            <v>53.674497922661772</v>
          </cell>
          <cell r="N55">
            <v>108.36350077608971</v>
          </cell>
          <cell r="O55">
            <v>7.1870637028208755</v>
          </cell>
          <cell r="P55">
            <v>7</v>
          </cell>
          <cell r="Q55">
            <v>9.6870637028208755</v>
          </cell>
          <cell r="R55">
            <v>9.5</v>
          </cell>
          <cell r="S55">
            <v>0.50468102693019501</v>
          </cell>
          <cell r="T55">
            <v>3</v>
          </cell>
          <cell r="U55">
            <v>0.6</v>
          </cell>
          <cell r="V55">
            <v>0.4</v>
          </cell>
          <cell r="W55">
            <v>5</v>
          </cell>
          <cell r="X55">
            <v>4.794469755836853</v>
          </cell>
          <cell r="Y55">
            <v>15.080373791782533</v>
          </cell>
          <cell r="Z55">
            <v>15</v>
          </cell>
          <cell r="AA55">
            <v>21.527028836263362</v>
          </cell>
          <cell r="AB55">
            <v>21.5</v>
          </cell>
          <cell r="AC55">
            <v>10460610</v>
          </cell>
          <cell r="AD55">
            <v>15.461136422503518</v>
          </cell>
          <cell r="AE55">
            <v>6.0388635774964818</v>
          </cell>
          <cell r="AF55">
            <v>7522461.3150048619</v>
          </cell>
          <cell r="AG55">
            <v>2938148.6849951381</v>
          </cell>
          <cell r="AH55">
            <v>6832.4601363046795</v>
          </cell>
          <cell r="AI55">
            <v>5112.6001902285298</v>
          </cell>
          <cell r="AJ55">
            <v>2.9496485605514269</v>
          </cell>
        </row>
        <row r="56">
          <cell r="B56">
            <v>2007</v>
          </cell>
          <cell r="C56">
            <v>8</v>
          </cell>
          <cell r="D56">
            <v>4</v>
          </cell>
          <cell r="E56">
            <v>12</v>
          </cell>
          <cell r="F56">
            <v>3.8933100889616576</v>
          </cell>
          <cell r="G56">
            <v>4</v>
          </cell>
          <cell r="H56">
            <v>6.8399651334424867</v>
          </cell>
          <cell r="I56">
            <v>7</v>
          </cell>
          <cell r="J56">
            <v>0.66666666666666663</v>
          </cell>
          <cell r="K56">
            <v>4.6666666666666661</v>
          </cell>
          <cell r="L56">
            <v>59.613454277915892</v>
          </cell>
          <cell r="M56">
            <v>55.255269325382734</v>
          </cell>
          <cell r="N56">
            <v>114.86872360329863</v>
          </cell>
          <cell r="O56">
            <v>7.382573950942696</v>
          </cell>
          <cell r="P56">
            <v>7</v>
          </cell>
          <cell r="Q56">
            <v>9.882573950942696</v>
          </cell>
          <cell r="R56">
            <v>9.5</v>
          </cell>
          <cell r="S56">
            <v>0.51897028545204449</v>
          </cell>
          <cell r="T56">
            <v>3</v>
          </cell>
          <cell r="U56">
            <v>0.6</v>
          </cell>
          <cell r="V56">
            <v>0.4</v>
          </cell>
          <cell r="W56">
            <v>5</v>
          </cell>
          <cell r="X56">
            <v>4.9302177117944224</v>
          </cell>
          <cell r="Y56">
            <v>15.275884039904353</v>
          </cell>
          <cell r="Z56">
            <v>15</v>
          </cell>
          <cell r="AA56">
            <v>21.722539084385183</v>
          </cell>
          <cell r="AB56">
            <v>21.5</v>
          </cell>
          <cell r="AC56">
            <v>10460610</v>
          </cell>
          <cell r="AD56">
            <v>15.596884378461088</v>
          </cell>
          <cell r="AE56">
            <v>5.9031156215389124</v>
          </cell>
          <cell r="AF56">
            <v>7588508.1254964573</v>
          </cell>
          <cell r="AG56">
            <v>2872101.8745035427</v>
          </cell>
          <cell r="AH56">
            <v>6990.915701230866</v>
          </cell>
          <cell r="AI56">
            <v>5440.8969518610602</v>
          </cell>
          <cell r="AJ56">
            <v>2.807603998947128</v>
          </cell>
        </row>
        <row r="57">
          <cell r="B57">
            <v>2008</v>
          </cell>
          <cell r="C57">
            <v>8</v>
          </cell>
          <cell r="D57">
            <v>4</v>
          </cell>
          <cell r="E57">
            <v>12</v>
          </cell>
          <cell r="F57">
            <v>3.8933100889616576</v>
          </cell>
          <cell r="G57">
            <v>4</v>
          </cell>
          <cell r="H57">
            <v>6.8399651334424867</v>
          </cell>
          <cell r="I57">
            <v>7</v>
          </cell>
          <cell r="J57">
            <v>0.66666666666666663</v>
          </cell>
          <cell r="K57">
            <v>4.6666666666666661</v>
          </cell>
          <cell r="L57">
            <v>64.725070205447082</v>
          </cell>
          <cell r="M57">
            <v>56.872701318965589</v>
          </cell>
          <cell r="N57">
            <v>121.59777152441268</v>
          </cell>
          <cell r="O57">
            <v>7.5734900414486397</v>
          </cell>
          <cell r="P57">
            <v>8</v>
          </cell>
          <cell r="Q57">
            <v>10.07349004144864</v>
          </cell>
          <cell r="R57">
            <v>11</v>
          </cell>
          <cell r="S57">
            <v>0.53228829273777023</v>
          </cell>
          <cell r="T57">
            <v>3</v>
          </cell>
          <cell r="U57">
            <v>0.6</v>
          </cell>
          <cell r="V57">
            <v>0.4</v>
          </cell>
          <cell r="W57">
            <v>5</v>
          </cell>
          <cell r="X57">
            <v>5.8551712201154729</v>
          </cell>
          <cell r="Y57">
            <v>15.466800130410297</v>
          </cell>
          <cell r="Z57">
            <v>16</v>
          </cell>
          <cell r="AA57">
            <v>21.913455174891126</v>
          </cell>
          <cell r="AB57">
            <v>23</v>
          </cell>
          <cell r="AC57">
            <v>11190420</v>
          </cell>
          <cell r="AD57">
            <v>16.521837886782137</v>
          </cell>
          <cell r="AE57">
            <v>6.4781621132178628</v>
          </cell>
          <cell r="AF57">
            <v>8038535.0054349806</v>
          </cell>
          <cell r="AG57">
            <v>3151884.9945650189</v>
          </cell>
          <cell r="AH57">
            <v>7153.046101509939</v>
          </cell>
          <cell r="AI57">
            <v>5781.6713470298064</v>
          </cell>
          <cell r="AJ57">
            <v>2.6751434320728023</v>
          </cell>
        </row>
        <row r="58">
          <cell r="B58">
            <v>2009</v>
          </cell>
          <cell r="C58">
            <v>9</v>
          </cell>
          <cell r="D58">
            <v>4</v>
          </cell>
          <cell r="E58">
            <v>13</v>
          </cell>
          <cell r="F58">
            <v>4.0531473719149425</v>
          </cell>
          <cell r="G58">
            <v>4</v>
          </cell>
          <cell r="H58">
            <v>7.0797210578724137</v>
          </cell>
          <cell r="I58">
            <v>7</v>
          </cell>
          <cell r="J58">
            <v>0.69230769230769229</v>
          </cell>
          <cell r="K58">
            <v>4.8461538461538458</v>
          </cell>
          <cell r="L58">
            <v>71.529883304360197</v>
          </cell>
          <cell r="M58">
            <v>58.52764412053854</v>
          </cell>
          <cell r="N58">
            <v>130.05752742489875</v>
          </cell>
          <cell r="O58">
            <v>7.7990472353440055</v>
          </cell>
          <cell r="P58">
            <v>8</v>
          </cell>
          <cell r="Q58">
            <v>10.299047235344005</v>
          </cell>
          <cell r="R58">
            <v>11</v>
          </cell>
          <cell r="S58">
            <v>0.549986492290228</v>
          </cell>
          <cell r="T58">
            <v>3</v>
          </cell>
          <cell r="U58">
            <v>0.6</v>
          </cell>
          <cell r="V58">
            <v>0.4</v>
          </cell>
          <cell r="W58">
            <v>5</v>
          </cell>
          <cell r="X58">
            <v>6.0498514151925082</v>
          </cell>
          <cell r="Y58">
            <v>15.852194607258948</v>
          </cell>
          <cell r="Z58">
            <v>16</v>
          </cell>
          <cell r="AA58">
            <v>22.378768293216417</v>
          </cell>
          <cell r="AB58">
            <v>23</v>
          </cell>
          <cell r="AC58">
            <v>11190420</v>
          </cell>
          <cell r="AD58">
            <v>16.896005261346353</v>
          </cell>
          <cell r="AE58">
            <v>6.1039947386536468</v>
          </cell>
          <cell r="AF58">
            <v>8220582.3998554545</v>
          </cell>
          <cell r="AG58">
            <v>2969837.6001445455</v>
          </cell>
          <cell r="AH58">
            <v>7318.9365623902322</v>
          </cell>
          <cell r="AI58">
            <v>6135.325553624014</v>
          </cell>
          <cell r="AJ58">
            <v>2.5837576944707314</v>
          </cell>
        </row>
        <row r="59">
          <cell r="B59">
            <v>2010</v>
          </cell>
          <cell r="C59">
            <v>9</v>
          </cell>
          <cell r="D59">
            <v>4</v>
          </cell>
          <cell r="E59">
            <v>13</v>
          </cell>
          <cell r="F59">
            <v>4.0531473719149425</v>
          </cell>
          <cell r="G59">
            <v>4</v>
          </cell>
          <cell r="H59">
            <v>7.0797210578724137</v>
          </cell>
          <cell r="I59">
            <v>7</v>
          </cell>
          <cell r="J59">
            <v>0.69230769230769229</v>
          </cell>
          <cell r="K59">
            <v>4.8461538461538458</v>
          </cell>
          <cell r="L59">
            <v>77.034105390911634</v>
          </cell>
          <cell r="M59">
            <v>60.220967665110685</v>
          </cell>
          <cell r="N59">
            <v>137.25507305602233</v>
          </cell>
          <cell r="O59">
            <v>7.9796861179929905</v>
          </cell>
          <cell r="P59">
            <v>8</v>
          </cell>
          <cell r="Q59">
            <v>10.479686117992991</v>
          </cell>
          <cell r="R59">
            <v>11</v>
          </cell>
          <cell r="S59">
            <v>0.56124778250978913</v>
          </cell>
          <cell r="T59">
            <v>3</v>
          </cell>
          <cell r="U59">
            <v>0.6</v>
          </cell>
          <cell r="V59">
            <v>0.4</v>
          </cell>
          <cell r="W59">
            <v>5</v>
          </cell>
          <cell r="X59">
            <v>6.1737256076076807</v>
          </cell>
          <cell r="Y59">
            <v>16.032833489907933</v>
          </cell>
          <cell r="Z59">
            <v>16</v>
          </cell>
          <cell r="AA59">
            <v>22.559407175865402</v>
          </cell>
          <cell r="AB59">
            <v>23</v>
          </cell>
          <cell r="AC59">
            <v>11190420</v>
          </cell>
          <cell r="AD59">
            <v>17.019879453761526</v>
          </cell>
          <cell r="AE59">
            <v>5.9801205462384743</v>
          </cell>
          <cell r="AF59">
            <v>8280852.1494331323</v>
          </cell>
          <cell r="AG59">
            <v>2909567.8505668673</v>
          </cell>
          <cell r="AH59">
            <v>7488.6742856284836</v>
          </cell>
          <cell r="AI59">
            <v>6502.2736927274427</v>
          </cell>
          <cell r="AJ59">
            <v>2.4657272590417216</v>
          </cell>
        </row>
        <row r="60">
          <cell r="B60">
            <v>2011</v>
          </cell>
          <cell r="C60">
            <v>9</v>
          </cell>
          <cell r="D60">
            <v>4</v>
          </cell>
          <cell r="E60">
            <v>13</v>
          </cell>
          <cell r="F60">
            <v>4.0531473719149425</v>
          </cell>
          <cell r="G60">
            <v>4</v>
          </cell>
          <cell r="H60">
            <v>7.0797210578724137</v>
          </cell>
          <cell r="I60">
            <v>7</v>
          </cell>
          <cell r="J60">
            <v>0.69230769230769229</v>
          </cell>
          <cell r="K60">
            <v>4.8461538461538458</v>
          </cell>
          <cell r="L60">
            <v>82.744132494055378</v>
          </cell>
          <cell r="M60">
            <v>61.953562062860918</v>
          </cell>
          <cell r="N60">
            <v>144.6976945569163</v>
          </cell>
          <cell r="O60">
            <v>8.1567751762693632</v>
          </cell>
          <cell r="P60">
            <v>8</v>
          </cell>
          <cell r="Q60">
            <v>10.656775176269363</v>
          </cell>
          <cell r="R60">
            <v>11</v>
          </cell>
          <cell r="S60">
            <v>0.57184140180967624</v>
          </cell>
          <cell r="T60">
            <v>3</v>
          </cell>
          <cell r="U60">
            <v>0.6</v>
          </cell>
          <cell r="V60">
            <v>0.4</v>
          </cell>
          <cell r="W60">
            <v>5</v>
          </cell>
          <cell r="X60">
            <v>6.2902554199064387</v>
          </cell>
          <cell r="Y60">
            <v>16.209922548184306</v>
          </cell>
          <cell r="Z60">
            <v>16</v>
          </cell>
          <cell r="AA60">
            <v>22.736496234141775</v>
          </cell>
          <cell r="AB60">
            <v>23</v>
          </cell>
          <cell r="AC60">
            <v>11190420</v>
          </cell>
          <cell r="AD60">
            <v>17.136409266060284</v>
          </cell>
          <cell r="AE60">
            <v>5.8635907339397164</v>
          </cell>
          <cell r="AF60">
            <v>8337548.5643089702</v>
          </cell>
          <cell r="AG60">
            <v>2852871.4356910298</v>
          </cell>
          <cell r="AH60">
            <v>7662.3484953281904</v>
          </cell>
          <cell r="AI60">
            <v>6882.9421662703589</v>
          </cell>
          <cell r="AJ60">
            <v>2.3550862634907088</v>
          </cell>
        </row>
        <row r="61">
          <cell r="B61">
            <v>2012</v>
          </cell>
          <cell r="C61">
            <v>9</v>
          </cell>
          <cell r="D61">
            <v>4</v>
          </cell>
          <cell r="E61">
            <v>13</v>
          </cell>
          <cell r="F61">
            <v>4.0531473719149425</v>
          </cell>
          <cell r="G61">
            <v>4</v>
          </cell>
          <cell r="H61">
            <v>7.0797210578724137</v>
          </cell>
          <cell r="I61">
            <v>7</v>
          </cell>
          <cell r="J61">
            <v>0.69230769230769229</v>
          </cell>
          <cell r="K61">
            <v>4.8461538461538458</v>
          </cell>
          <cell r="L61">
            <v>85.340681545353988</v>
          </cell>
          <cell r="M61">
            <v>63.726338067032053</v>
          </cell>
          <cell r="N61">
            <v>149.06701961238605</v>
          </cell>
          <cell r="O61">
            <v>8.256542428530441</v>
          </cell>
          <cell r="P61">
            <v>8</v>
          </cell>
          <cell r="Q61">
            <v>10.756542428530441</v>
          </cell>
          <cell r="R61">
            <v>11</v>
          </cell>
          <cell r="S61">
            <v>0.57249874430482672</v>
          </cell>
          <cell r="T61">
            <v>3</v>
          </cell>
          <cell r="U61">
            <v>0.6</v>
          </cell>
          <cell r="V61">
            <v>0.4</v>
          </cell>
          <cell r="W61">
            <v>5</v>
          </cell>
          <cell r="X61">
            <v>6.2974861873530941</v>
          </cell>
          <cell r="Y61">
            <v>16.309689800445383</v>
          </cell>
          <cell r="Z61">
            <v>16</v>
          </cell>
          <cell r="AA61">
            <v>22.836263486402856</v>
          </cell>
          <cell r="AB61">
            <v>23</v>
          </cell>
          <cell r="AC61">
            <v>11190420</v>
          </cell>
          <cell r="AD61">
            <v>17.143640033506941</v>
          </cell>
          <cell r="AE61">
            <v>5.8563599664930592</v>
          </cell>
          <cell r="AF61">
            <v>8341066.6219024668</v>
          </cell>
          <cell r="AG61">
            <v>2849353.3780975332</v>
          </cell>
          <cell r="AH61">
            <v>7840.0504848410355</v>
          </cell>
          <cell r="AI61">
            <v>7056.0454363569324</v>
          </cell>
          <cell r="AJ61">
            <v>2.3114490896569606</v>
          </cell>
        </row>
        <row r="62">
          <cell r="B62">
            <v>2013</v>
          </cell>
          <cell r="C62">
            <v>9</v>
          </cell>
          <cell r="D62">
            <v>4</v>
          </cell>
          <cell r="E62">
            <v>13</v>
          </cell>
          <cell r="F62">
            <v>4.0531473719149425</v>
          </cell>
          <cell r="G62">
            <v>4</v>
          </cell>
          <cell r="H62">
            <v>7.0797210578724137</v>
          </cell>
          <cell r="I62">
            <v>7</v>
          </cell>
          <cell r="J62">
            <v>0.69230769230769229</v>
          </cell>
          <cell r="K62">
            <v>4.8461538461538458</v>
          </cell>
          <cell r="L62">
            <v>87.795294474206315</v>
          </cell>
          <cell r="M62">
            <v>65.540227552676114</v>
          </cell>
          <cell r="N62">
            <v>153.33552202688242</v>
          </cell>
          <cell r="O62">
            <v>8.3512228530943808</v>
          </cell>
          <cell r="P62">
            <v>8</v>
          </cell>
          <cell r="Q62">
            <v>10.851222853094381</v>
          </cell>
          <cell r="R62">
            <v>11</v>
          </cell>
          <cell r="S62">
            <v>0.57256983452806365</v>
          </cell>
          <cell r="T62">
            <v>3</v>
          </cell>
          <cell r="U62">
            <v>0.6</v>
          </cell>
          <cell r="V62">
            <v>0.4</v>
          </cell>
          <cell r="W62">
            <v>5</v>
          </cell>
          <cell r="X62">
            <v>6.2982681798086997</v>
          </cell>
          <cell r="Y62">
            <v>16.404370225009323</v>
          </cell>
          <cell r="Z62">
            <v>16</v>
          </cell>
          <cell r="AA62">
            <v>22.930943910966796</v>
          </cell>
          <cell r="AB62">
            <v>23</v>
          </cell>
          <cell r="AC62">
            <v>11190420</v>
          </cell>
          <cell r="AD62">
            <v>17.144422025962545</v>
          </cell>
          <cell r="AE62">
            <v>5.8555779740374554</v>
          </cell>
          <cell r="AF62">
            <v>8341447.0925118169</v>
          </cell>
          <cell r="AG62">
            <v>2848972.9074881836</v>
          </cell>
          <cell r="AH62">
            <v>8021.8736647560236</v>
          </cell>
          <cell r="AI62">
            <v>7219.6862982804214</v>
          </cell>
          <cell r="AJ62">
            <v>2.2721721619561923</v>
          </cell>
        </row>
        <row r="63">
          <cell r="B63">
            <v>2014</v>
          </cell>
          <cell r="C63">
            <v>9</v>
          </cell>
          <cell r="D63">
            <v>4</v>
          </cell>
          <cell r="E63">
            <v>13</v>
          </cell>
          <cell r="F63">
            <v>4.0531473719149425</v>
          </cell>
          <cell r="G63">
            <v>4</v>
          </cell>
          <cell r="H63">
            <v>7.0797210578724137</v>
          </cell>
          <cell r="I63">
            <v>7</v>
          </cell>
          <cell r="J63">
            <v>0.69230769230769229</v>
          </cell>
          <cell r="K63">
            <v>4.8461538461538458</v>
          </cell>
          <cell r="L63">
            <v>90.306833762021171</v>
          </cell>
          <cell r="M63">
            <v>67.39618400650258</v>
          </cell>
          <cell r="N63">
            <v>157.70301776852375</v>
          </cell>
          <cell r="O63">
            <v>8.4454092293034542</v>
          </cell>
          <cell r="P63">
            <v>8</v>
          </cell>
          <cell r="Q63">
            <v>10.945409229303454</v>
          </cell>
          <cell r="R63">
            <v>11</v>
          </cell>
          <cell r="S63">
            <v>0.57263859017950691</v>
          </cell>
          <cell r="T63">
            <v>3</v>
          </cell>
          <cell r="U63">
            <v>0.6</v>
          </cell>
          <cell r="V63">
            <v>0.4</v>
          </cell>
          <cell r="W63">
            <v>5</v>
          </cell>
          <cell r="X63">
            <v>6.2990244919745759</v>
          </cell>
          <cell r="Y63">
            <v>16.498556601218397</v>
          </cell>
          <cell r="Z63">
            <v>16</v>
          </cell>
          <cell r="AA63">
            <v>23.02513028717587</v>
          </cell>
          <cell r="AB63">
            <v>23</v>
          </cell>
          <cell r="AC63">
            <v>11190420</v>
          </cell>
          <cell r="AD63">
            <v>17.145178338128421</v>
          </cell>
          <cell r="AE63">
            <v>5.8548216618715792</v>
          </cell>
          <cell r="AF63">
            <v>8341815.0686330022</v>
          </cell>
          <cell r="AG63">
            <v>2848604.9313669982</v>
          </cell>
          <cell r="AH63">
            <v>8207.9136120015683</v>
          </cell>
          <cell r="AI63">
            <v>7387.1222508014116</v>
          </cell>
          <cell r="AJ63">
            <v>2.2334213569334809</v>
          </cell>
        </row>
        <row r="64">
          <cell r="B64">
            <v>2015</v>
          </cell>
          <cell r="C64">
            <v>9</v>
          </cell>
          <cell r="D64">
            <v>4</v>
          </cell>
          <cell r="E64">
            <v>13</v>
          </cell>
          <cell r="F64">
            <v>4.0531473719149425</v>
          </cell>
          <cell r="G64">
            <v>4</v>
          </cell>
          <cell r="H64">
            <v>7.0797210578724137</v>
          </cell>
          <cell r="I64">
            <v>7</v>
          </cell>
          <cell r="J64">
            <v>0.69230769230769229</v>
          </cell>
          <cell r="K64">
            <v>4.8461538461538458</v>
          </cell>
          <cell r="L64">
            <v>92.876619621165503</v>
          </cell>
          <cell r="M64">
            <v>69.295183028086868</v>
          </cell>
          <cell r="N64">
            <v>162.17180264925236</v>
          </cell>
          <cell r="O64">
            <v>8.5391177122426321</v>
          </cell>
          <cell r="P64">
            <v>9</v>
          </cell>
          <cell r="Q64">
            <v>11.039117712242632</v>
          </cell>
          <cell r="R64">
            <v>12</v>
          </cell>
          <cell r="S64">
            <v>0.57270510720066714</v>
          </cell>
          <cell r="T64">
            <v>3</v>
          </cell>
          <cell r="U64">
            <v>0.6</v>
          </cell>
          <cell r="V64">
            <v>0.4</v>
          </cell>
          <cell r="W64">
            <v>5</v>
          </cell>
          <cell r="X64">
            <v>6.8724612864080061</v>
          </cell>
          <cell r="Y64">
            <v>16.592265084157575</v>
          </cell>
          <cell r="Z64">
            <v>17</v>
          </cell>
          <cell r="AA64">
            <v>23.118838770115048</v>
          </cell>
          <cell r="AB64">
            <v>24</v>
          </cell>
          <cell r="AC64">
            <v>11676960</v>
          </cell>
          <cell r="AD64">
            <v>17.718615132561851</v>
          </cell>
          <cell r="AE64">
            <v>6.2813848674381489</v>
          </cell>
          <cell r="AF64">
            <v>8620815.0065966435</v>
          </cell>
          <cell r="AG64">
            <v>3056144.993403357</v>
          </cell>
          <cell r="AH64">
            <v>8398.2681200863335</v>
          </cell>
          <cell r="AI64">
            <v>7558.4413080777003</v>
          </cell>
          <cell r="AJ64">
            <v>2.1951966560123228</v>
          </cell>
        </row>
        <row r="65">
          <cell r="B65">
            <v>2016</v>
          </cell>
          <cell r="C65">
            <v>10</v>
          </cell>
          <cell r="D65">
            <v>4</v>
          </cell>
          <cell r="E65">
            <v>14</v>
          </cell>
          <cell r="F65">
            <v>4.2011335815087101</v>
          </cell>
          <cell r="G65">
            <v>4</v>
          </cell>
          <cell r="H65">
            <v>7.3017003722630651</v>
          </cell>
          <cell r="I65">
            <v>7</v>
          </cell>
          <cell r="J65">
            <v>0.7142857142857143</v>
          </cell>
          <cell r="K65">
            <v>5</v>
          </cell>
          <cell r="L65">
            <v>97.006002881820677</v>
          </cell>
          <cell r="M65">
            <v>71.238222842702697</v>
          </cell>
          <cell r="N65">
            <v>168.24422572452337</v>
          </cell>
          <cell r="O65">
            <v>8.6623972718039504</v>
          </cell>
          <cell r="P65">
            <v>9</v>
          </cell>
          <cell r="Q65">
            <v>11.16239727180395</v>
          </cell>
          <cell r="R65">
            <v>12</v>
          </cell>
          <cell r="S65">
            <v>0.57657849750311541</v>
          </cell>
          <cell r="T65">
            <v>3</v>
          </cell>
          <cell r="U65">
            <v>0.6</v>
          </cell>
          <cell r="V65">
            <v>0.4</v>
          </cell>
          <cell r="W65">
            <v>5</v>
          </cell>
          <cell r="X65">
            <v>6.9189419700373849</v>
          </cell>
          <cell r="Y65">
            <v>16.86353085331266</v>
          </cell>
          <cell r="Z65">
            <v>17</v>
          </cell>
          <cell r="AA65">
            <v>23.464097644067017</v>
          </cell>
          <cell r="AB65">
            <v>24</v>
          </cell>
          <cell r="AC65">
            <v>11676960</v>
          </cell>
          <cell r="AD65">
            <v>17.918941970037384</v>
          </cell>
          <cell r="AE65">
            <v>6.081058029962616</v>
          </cell>
          <cell r="AF65">
            <v>8718282.0261019897</v>
          </cell>
          <cell r="AG65">
            <v>2958677.9738980113</v>
          </cell>
          <cell r="AH65">
            <v>8593.0372505052346</v>
          </cell>
          <cell r="AI65">
            <v>7733.7335254547115</v>
          </cell>
          <cell r="AJ65">
            <v>2.1805161501632102</v>
          </cell>
        </row>
        <row r="66">
          <cell r="B66">
            <v>2017</v>
          </cell>
          <cell r="C66">
            <v>10</v>
          </cell>
          <cell r="D66">
            <v>4</v>
          </cell>
          <cell r="E66">
            <v>14</v>
          </cell>
          <cell r="F66">
            <v>4.2011335815087101</v>
          </cell>
          <cell r="G66">
            <v>4</v>
          </cell>
          <cell r="H66">
            <v>7.3017003722630651</v>
          </cell>
          <cell r="I66">
            <v>7</v>
          </cell>
          <cell r="J66">
            <v>0.7142857142857143</v>
          </cell>
          <cell r="K66">
            <v>5</v>
          </cell>
          <cell r="L66">
            <v>99.696365702057989</v>
          </cell>
          <cell r="M66">
            <v>73.226324826047943</v>
          </cell>
          <cell r="N66">
            <v>172.92269052810593</v>
          </cell>
          <cell r="O66">
            <v>8.7543797144764604</v>
          </cell>
          <cell r="P66">
            <v>9</v>
          </cell>
          <cell r="Q66">
            <v>11.25437971447646</v>
          </cell>
          <cell r="R66">
            <v>12</v>
          </cell>
          <cell r="S66">
            <v>0.57653721092116517</v>
          </cell>
          <cell r="T66">
            <v>3</v>
          </cell>
          <cell r="U66">
            <v>0.6</v>
          </cell>
          <cell r="V66">
            <v>0.4</v>
          </cell>
          <cell r="W66">
            <v>5</v>
          </cell>
          <cell r="X66">
            <v>6.9184465310539824</v>
          </cell>
          <cell r="Y66">
            <v>16.95551329598517</v>
          </cell>
          <cell r="Z66">
            <v>17</v>
          </cell>
          <cell r="AA66">
            <v>23.556080086739527</v>
          </cell>
          <cell r="AB66">
            <v>24</v>
          </cell>
          <cell r="AC66">
            <v>11676960</v>
          </cell>
          <cell r="AD66">
            <v>17.918446531053981</v>
          </cell>
          <cell r="AE66">
            <v>6.0815534689460193</v>
          </cell>
          <cell r="AF66">
            <v>8718040.9752190039</v>
          </cell>
          <cell r="AG66">
            <v>2958919.0247809961</v>
          </cell>
          <cell r="AH66">
            <v>8792.3233853376278</v>
          </cell>
          <cell r="AI66">
            <v>7913.0910468038655</v>
          </cell>
          <cell r="AJ66">
            <v>2.1427168214920997</v>
          </cell>
        </row>
        <row r="67">
          <cell r="B67">
            <v>2018</v>
          </cell>
          <cell r="C67">
            <v>10</v>
          </cell>
          <cell r="D67">
            <v>4</v>
          </cell>
          <cell r="E67">
            <v>14</v>
          </cell>
          <cell r="F67">
            <v>4.2011335815087101</v>
          </cell>
          <cell r="G67">
            <v>4</v>
          </cell>
          <cell r="H67">
            <v>7.3017003722630651</v>
          </cell>
          <cell r="I67">
            <v>7</v>
          </cell>
          <cell r="J67">
            <v>0.7142857142857143</v>
          </cell>
          <cell r="K67">
            <v>5</v>
          </cell>
          <cell r="L67">
            <v>102.44912229438216</v>
          </cell>
          <cell r="M67">
            <v>75.260534041139465</v>
          </cell>
          <cell r="N67">
            <v>177.70965633552163</v>
          </cell>
          <cell r="O67">
            <v>8.8459546429252534</v>
          </cell>
          <cell r="P67">
            <v>9</v>
          </cell>
          <cell r="Q67">
            <v>11.345954642925253</v>
          </cell>
          <cell r="R67">
            <v>12</v>
          </cell>
          <cell r="S67">
            <v>0.57649721690393052</v>
          </cell>
          <cell r="T67">
            <v>3</v>
          </cell>
          <cell r="U67">
            <v>0.6</v>
          </cell>
          <cell r="V67">
            <v>0.4</v>
          </cell>
          <cell r="W67">
            <v>5</v>
          </cell>
          <cell r="X67">
            <v>6.9179666028471658</v>
          </cell>
          <cell r="Y67">
            <v>17.047088224433963</v>
          </cell>
          <cell r="Z67">
            <v>17</v>
          </cell>
          <cell r="AA67">
            <v>23.64765501518832</v>
          </cell>
          <cell r="AB67">
            <v>24</v>
          </cell>
          <cell r="AC67">
            <v>11676960</v>
          </cell>
          <cell r="AD67">
            <v>17.917966602847166</v>
          </cell>
          <cell r="AE67">
            <v>6.0820333971528342</v>
          </cell>
          <cell r="AF67">
            <v>8717807.4709492605</v>
          </cell>
          <cell r="AG67">
            <v>2959152.5290507399</v>
          </cell>
          <cell r="AH67">
            <v>8996.2312810653457</v>
          </cell>
          <cell r="AI67">
            <v>8096.6081529588109</v>
          </cell>
          <cell r="AJ67">
            <v>2.1054604474349303</v>
          </cell>
        </row>
        <row r="68">
          <cell r="B68">
            <v>2019</v>
          </cell>
          <cell r="C68">
            <v>10</v>
          </cell>
          <cell r="D68">
            <v>4</v>
          </cell>
          <cell r="E68">
            <v>14</v>
          </cell>
          <cell r="F68">
            <v>4.2011335815087101</v>
          </cell>
          <cell r="G68">
            <v>4</v>
          </cell>
          <cell r="H68">
            <v>7.3017003722630651</v>
          </cell>
          <cell r="I68">
            <v>7</v>
          </cell>
          <cell r="J68">
            <v>0.7142857142857143</v>
          </cell>
          <cell r="K68">
            <v>5</v>
          </cell>
          <cell r="L68">
            <v>105.26571966912428</v>
          </cell>
          <cell r="M68">
            <v>77.34191978765962</v>
          </cell>
          <cell r="N68">
            <v>182.60763945678389</v>
          </cell>
          <cell r="O68">
            <v>8.937134768030635</v>
          </cell>
          <cell r="P68">
            <v>9</v>
          </cell>
          <cell r="Q68">
            <v>11.437134768030635</v>
          </cell>
          <cell r="R68">
            <v>12</v>
          </cell>
          <cell r="S68">
            <v>0.57645846571515746</v>
          </cell>
          <cell r="T68">
            <v>3</v>
          </cell>
          <cell r="U68">
            <v>0.6</v>
          </cell>
          <cell r="V68">
            <v>0.4</v>
          </cell>
          <cell r="W68">
            <v>5</v>
          </cell>
          <cell r="X68">
            <v>6.9175015885818896</v>
          </cell>
          <cell r="Y68">
            <v>17.138268349539345</v>
          </cell>
          <cell r="Z68">
            <v>17</v>
          </cell>
          <cell r="AA68">
            <v>23.738835140293702</v>
          </cell>
          <cell r="AB68">
            <v>24</v>
          </cell>
          <cell r="AC68">
            <v>11676960</v>
          </cell>
          <cell r="AD68">
            <v>17.917501588581889</v>
          </cell>
          <cell r="AE68">
            <v>6.0824984114181113</v>
          </cell>
          <cell r="AF68">
            <v>8717581.2229086328</v>
          </cell>
          <cell r="AG68">
            <v>2959378.7770913681</v>
          </cell>
          <cell r="AH68">
            <v>9204.8681236388347</v>
          </cell>
          <cell r="AI68">
            <v>8284.3813112749522</v>
          </cell>
          <cell r="AJ68">
            <v>2.0687445091662244</v>
          </cell>
        </row>
        <row r="69">
          <cell r="B69">
            <v>2020</v>
          </cell>
          <cell r="C69">
            <v>10</v>
          </cell>
          <cell r="D69">
            <v>4</v>
          </cell>
          <cell r="E69">
            <v>14</v>
          </cell>
          <cell r="F69">
            <v>4.2011335815087101</v>
          </cell>
          <cell r="G69">
            <v>4</v>
          </cell>
          <cell r="H69">
            <v>7.3017003722630651</v>
          </cell>
          <cell r="I69">
            <v>7</v>
          </cell>
          <cell r="J69">
            <v>0.7142857142857143</v>
          </cell>
          <cell r="K69">
            <v>5</v>
          </cell>
          <cell r="L69">
            <v>108.14763839507525</v>
          </cell>
          <cell r="M69">
            <v>79.471576164042929</v>
          </cell>
          <cell r="N69">
            <v>187.61921455911818</v>
          </cell>
          <cell r="O69">
            <v>9.0279323141090408</v>
          </cell>
          <cell r="P69">
            <v>9</v>
          </cell>
          <cell r="Q69">
            <v>11.527932314109041</v>
          </cell>
          <cell r="R69">
            <v>12</v>
          </cell>
          <cell r="S69">
            <v>0.57642091002890483</v>
          </cell>
          <cell r="T69">
            <v>3</v>
          </cell>
          <cell r="U69">
            <v>0.6</v>
          </cell>
          <cell r="V69">
            <v>0.4</v>
          </cell>
          <cell r="W69">
            <v>5</v>
          </cell>
          <cell r="X69">
            <v>6.917050920346858</v>
          </cell>
          <cell r="Y69">
            <v>17.229065895617751</v>
          </cell>
          <cell r="Z69">
            <v>17</v>
          </cell>
          <cell r="AA69">
            <v>23.829632686372108</v>
          </cell>
          <cell r="AB69">
            <v>24</v>
          </cell>
          <cell r="AC69">
            <v>11676960</v>
          </cell>
          <cell r="AD69">
            <v>17.91705092034686</v>
          </cell>
          <cell r="AE69">
            <v>6.0829490796531402</v>
          </cell>
          <cell r="AF69">
            <v>8717361.9547855612</v>
          </cell>
          <cell r="AG69">
            <v>2959598.0452144388</v>
          </cell>
          <cell r="AH69">
            <v>9418.3435848203899</v>
          </cell>
          <cell r="AI69">
            <v>8476.5092263383503</v>
          </cell>
          <cell r="AJ69">
            <v>2.0325661702913398</v>
          </cell>
        </row>
        <row r="70">
          <cell r="B70">
            <v>2021</v>
          </cell>
          <cell r="C70">
            <v>10</v>
          </cell>
          <cell r="D70">
            <v>4</v>
          </cell>
          <cell r="E70">
            <v>14</v>
          </cell>
          <cell r="F70">
            <v>4.2011335815087101</v>
          </cell>
          <cell r="G70">
            <v>4</v>
          </cell>
          <cell r="H70">
            <v>7.3017003722630651</v>
          </cell>
          <cell r="I70">
            <v>7</v>
          </cell>
          <cell r="J70">
            <v>0.7142857142857143</v>
          </cell>
          <cell r="K70">
            <v>5</v>
          </cell>
          <cell r="L70">
            <v>111.09639337775984</v>
          </cell>
          <cell r="M70">
            <v>81.650622642598265</v>
          </cell>
          <cell r="N70">
            <v>192.7470160203581</v>
          </cell>
          <cell r="O70">
            <v>9.1183590423529495</v>
          </cell>
          <cell r="P70">
            <v>9</v>
          </cell>
          <cell r="Q70">
            <v>11.618359042352949</v>
          </cell>
          <cell r="R70">
            <v>12</v>
          </cell>
          <cell r="S70">
            <v>0.57638450478541126</v>
          </cell>
          <cell r="T70">
            <v>3</v>
          </cell>
          <cell r="U70">
            <v>0.6</v>
          </cell>
          <cell r="V70">
            <v>0.4</v>
          </cell>
          <cell r="W70">
            <v>5</v>
          </cell>
          <cell r="X70">
            <v>6.9166140574249351</v>
          </cell>
          <cell r="Y70">
            <v>17.31949262386166</v>
          </cell>
          <cell r="Z70">
            <v>17</v>
          </cell>
          <cell r="AA70">
            <v>23.920059414616013</v>
          </cell>
          <cell r="AB70">
            <v>24</v>
          </cell>
          <cell r="AC70">
            <v>11676960</v>
          </cell>
          <cell r="AD70">
            <v>17.916614057424937</v>
          </cell>
          <cell r="AE70">
            <v>6.0833859425750632</v>
          </cell>
          <cell r="AF70">
            <v>8717149.4034995288</v>
          </cell>
          <cell r="AG70">
            <v>2959810.5965004712</v>
          </cell>
          <cell r="AH70">
            <v>9636.7698798340625</v>
          </cell>
          <cell r="AI70">
            <v>8673.0928918506561</v>
          </cell>
          <cell r="AJ70">
            <v>1.9969223020930937</v>
          </cell>
        </row>
        <row r="71">
          <cell r="B71">
            <v>2022</v>
          </cell>
          <cell r="C71">
            <v>10</v>
          </cell>
          <cell r="D71">
            <v>4</v>
          </cell>
          <cell r="E71">
            <v>14</v>
          </cell>
          <cell r="F71">
            <v>4.2011335815087101</v>
          </cell>
          <cell r="G71">
            <v>4</v>
          </cell>
          <cell r="H71">
            <v>7.3017003722630651</v>
          </cell>
          <cell r="I71">
            <v>7</v>
          </cell>
          <cell r="J71">
            <v>0.7142857142857143</v>
          </cell>
          <cell r="K71">
            <v>5</v>
          </cell>
          <cell r="L71">
            <v>114.11353465575952</v>
          </cell>
          <cell r="M71">
            <v>83.880204657969287</v>
          </cell>
          <cell r="N71">
            <v>197.99373931372881</v>
          </cell>
          <cell r="O71">
            <v>9.2084262728774675</v>
          </cell>
          <cell r="P71">
            <v>9</v>
          </cell>
          <cell r="Q71">
            <v>11.708426272877468</v>
          </cell>
          <cell r="R71">
            <v>12</v>
          </cell>
          <cell r="S71">
            <v>0.57634920705720993</v>
          </cell>
          <cell r="T71">
            <v>3</v>
          </cell>
          <cell r="U71">
            <v>0.6</v>
          </cell>
          <cell r="V71">
            <v>0.4</v>
          </cell>
          <cell r="W71">
            <v>5</v>
          </cell>
          <cell r="X71">
            <v>6.9161904846865188</v>
          </cell>
          <cell r="Y71">
            <v>17.409559854386178</v>
          </cell>
          <cell r="Z71">
            <v>17</v>
          </cell>
          <cell r="AA71">
            <v>24.010126645140531</v>
          </cell>
          <cell r="AB71">
            <v>24</v>
          </cell>
          <cell r="AC71">
            <v>11676960</v>
          </cell>
          <cell r="AD71">
            <v>17.916190484686517</v>
          </cell>
          <cell r="AE71">
            <v>6.083809515313483</v>
          </cell>
          <cell r="AF71">
            <v>8716943.3184193783</v>
          </cell>
          <cell r="AG71">
            <v>2960016.6815806222</v>
          </cell>
          <cell r="AH71">
            <v>9860.2618263525583</v>
          </cell>
          <cell r="AI71">
            <v>8874.2356437173021</v>
          </cell>
          <cell r="AJ71">
            <v>1.9618095071333421</v>
          </cell>
        </row>
        <row r="72">
          <cell r="B72">
            <v>2023</v>
          </cell>
          <cell r="C72">
            <v>10</v>
          </cell>
          <cell r="D72">
            <v>4</v>
          </cell>
          <cell r="E72">
            <v>14</v>
          </cell>
          <cell r="F72">
            <v>4.2011335815087101</v>
          </cell>
          <cell r="G72">
            <v>4</v>
          </cell>
          <cell r="H72">
            <v>7.3017003722630651</v>
          </cell>
          <cell r="I72">
            <v>7</v>
          </cell>
          <cell r="J72">
            <v>0.7142857142857143</v>
          </cell>
          <cell r="K72">
            <v>5</v>
          </cell>
          <cell r="L72">
            <v>117.20064821550405</v>
          </cell>
          <cell r="M72">
            <v>86.161494209242036</v>
          </cell>
          <cell r="N72">
            <v>203.36214242474608</v>
          </cell>
          <cell r="O72">
            <v>9.2981449054721814</v>
          </cell>
          <cell r="P72">
            <v>9</v>
          </cell>
          <cell r="Q72">
            <v>11.798144905472181</v>
          </cell>
          <cell r="R72">
            <v>12</v>
          </cell>
          <cell r="S72">
            <v>0.57631497592465619</v>
          </cell>
          <cell r="T72">
            <v>3</v>
          </cell>
          <cell r="U72">
            <v>0.6</v>
          </cell>
          <cell r="V72">
            <v>0.4</v>
          </cell>
          <cell r="W72">
            <v>5</v>
          </cell>
          <cell r="X72">
            <v>6.9157797110958743</v>
          </cell>
          <cell r="Y72">
            <v>17.499278486980892</v>
          </cell>
          <cell r="Z72">
            <v>17</v>
          </cell>
          <cell r="AA72">
            <v>24.099845277735248</v>
          </cell>
          <cell r="AB72">
            <v>24</v>
          </cell>
          <cell r="AC72">
            <v>11676960</v>
          </cell>
          <cell r="AD72">
            <v>17.915779711095873</v>
          </cell>
          <cell r="AE72">
            <v>6.0842202889041275</v>
          </cell>
          <cell r="AF72">
            <v>8716743.460636586</v>
          </cell>
          <cell r="AG72">
            <v>2960216.539363414</v>
          </cell>
          <cell r="AH72">
            <v>10088.936904852151</v>
          </cell>
          <cell r="AI72">
            <v>9080.0432143669368</v>
          </cell>
          <cell r="AJ72">
            <v>1.9272241413226519</v>
          </cell>
        </row>
        <row r="73">
          <cell r="B73">
            <v>2024</v>
          </cell>
          <cell r="C73">
            <v>11</v>
          </cell>
          <cell r="D73">
            <v>4</v>
          </cell>
          <cell r="E73">
            <v>15</v>
          </cell>
          <cell r="F73">
            <v>4.3389054465810037</v>
          </cell>
          <cell r="G73">
            <v>4</v>
          </cell>
          <cell r="H73">
            <v>7.5083581698715056</v>
          </cell>
          <cell r="I73">
            <v>7</v>
          </cell>
          <cell r="J73">
            <v>0.73333333333333328</v>
          </cell>
          <cell r="K73">
            <v>5.1333333333333329</v>
          </cell>
          <cell r="L73">
            <v>121.8593568249586</v>
          </cell>
          <cell r="M73">
            <v>88.495690476016293</v>
          </cell>
          <cell r="N73">
            <v>210.35504730097489</v>
          </cell>
          <cell r="O73">
            <v>9.4115249636514022</v>
          </cell>
          <cell r="P73">
            <v>9</v>
          </cell>
          <cell r="Q73">
            <v>11.911524963651402</v>
          </cell>
          <cell r="R73">
            <v>12</v>
          </cell>
          <cell r="S73">
            <v>0.57930322275843882</v>
          </cell>
          <cell r="T73">
            <v>3</v>
          </cell>
          <cell r="U73">
            <v>0.6</v>
          </cell>
          <cell r="V73">
            <v>0.4</v>
          </cell>
          <cell r="W73">
            <v>5</v>
          </cell>
          <cell r="X73">
            <v>6.9516386731012663</v>
          </cell>
          <cell r="Y73">
            <v>17.750430410232404</v>
          </cell>
          <cell r="Z73">
            <v>17</v>
          </cell>
          <cell r="AA73">
            <v>24.419883133522909</v>
          </cell>
          <cell r="AB73">
            <v>24</v>
          </cell>
          <cell r="AC73">
            <v>11676960</v>
          </cell>
          <cell r="AD73">
            <v>18.084972006434597</v>
          </cell>
          <cell r="AE73">
            <v>5.9150279935654027</v>
          </cell>
          <cell r="AF73">
            <v>8799062.280010689</v>
          </cell>
          <cell r="AG73">
            <v>2877897.719989311</v>
          </cell>
          <cell r="AH73">
            <v>10322.915320367303</v>
          </cell>
          <cell r="AI73">
            <v>9290.623788330573</v>
          </cell>
          <cell r="AJ73">
            <v>1.9105746626537301</v>
          </cell>
        </row>
        <row r="74">
          <cell r="B74">
            <v>2025</v>
          </cell>
          <cell r="C74">
            <v>11</v>
          </cell>
          <cell r="D74">
            <v>4</v>
          </cell>
          <cell r="E74">
            <v>15</v>
          </cell>
          <cell r="F74">
            <v>4.3389054465810037</v>
          </cell>
          <cell r="G74">
            <v>4</v>
          </cell>
          <cell r="H74">
            <v>7.5083581698715056</v>
          </cell>
          <cell r="I74">
            <v>7</v>
          </cell>
          <cell r="J74">
            <v>0.73333333333333328</v>
          </cell>
          <cell r="K74">
            <v>5.1333333333333329</v>
          </cell>
          <cell r="L74">
            <v>125.09132088664603</v>
          </cell>
          <cell r="M74">
            <v>90.884020448764929</v>
          </cell>
          <cell r="N74">
            <v>215.97534133541097</v>
          </cell>
          <cell r="O74">
            <v>9.4999507975550195</v>
          </cell>
          <cell r="P74">
            <v>9</v>
          </cell>
          <cell r="Q74">
            <v>11.999950797555019</v>
          </cell>
          <cell r="R74">
            <v>12</v>
          </cell>
          <cell r="S74">
            <v>0.57919260649473159</v>
          </cell>
          <cell r="T74">
            <v>3</v>
          </cell>
          <cell r="U74">
            <v>0.6</v>
          </cell>
          <cell r="V74">
            <v>0.4</v>
          </cell>
          <cell r="W74">
            <v>5</v>
          </cell>
          <cell r="X74">
            <v>6.9503112779367786</v>
          </cell>
          <cell r="Y74">
            <v>17.838856244136025</v>
          </cell>
          <cell r="Z74">
            <v>17</v>
          </cell>
          <cell r="AA74">
            <v>24.508308967426526</v>
          </cell>
          <cell r="AB74">
            <v>24</v>
          </cell>
          <cell r="AC74">
            <v>11676960</v>
          </cell>
          <cell r="AD74">
            <v>18.08364461127011</v>
          </cell>
          <cell r="AE74">
            <v>5.9163553887298903</v>
          </cell>
          <cell r="AF74">
            <v>8798416.4491673596</v>
          </cell>
          <cell r="AG74">
            <v>2878543.5508326408</v>
          </cell>
          <cell r="AH74">
            <v>10562.320065677484</v>
          </cell>
          <cell r="AI74">
            <v>9506.0880591097357</v>
          </cell>
          <cell r="AJ74">
            <v>1.8765717436249658</v>
          </cell>
        </row>
        <row r="75">
          <cell r="B75">
            <v>2026</v>
          </cell>
          <cell r="C75">
            <v>11</v>
          </cell>
          <cell r="D75">
            <v>4</v>
          </cell>
          <cell r="E75">
            <v>15</v>
          </cell>
          <cell r="F75">
            <v>4.3389054465810037</v>
          </cell>
          <cell r="G75">
            <v>4</v>
          </cell>
          <cell r="H75">
            <v>7.5083581698715056</v>
          </cell>
          <cell r="I75">
            <v>7</v>
          </cell>
          <cell r="J75">
            <v>0.73333333333333328</v>
          </cell>
          <cell r="K75">
            <v>5.1333333333333329</v>
          </cell>
          <cell r="L75">
            <v>128.39823931045183</v>
          </cell>
          <cell r="M75">
            <v>99.962488480775022</v>
          </cell>
          <cell r="N75">
            <v>228.36072779122685</v>
          </cell>
          <cell r="O75">
            <v>9.6869551711860282</v>
          </cell>
          <cell r="P75">
            <v>10</v>
          </cell>
          <cell r="Q75">
            <v>12.186955171186028</v>
          </cell>
          <cell r="R75">
            <v>13</v>
          </cell>
          <cell r="S75">
            <v>0.56226059774970039</v>
          </cell>
          <cell r="T75">
            <v>3</v>
          </cell>
          <cell r="U75">
            <v>0.6</v>
          </cell>
          <cell r="V75">
            <v>0.4</v>
          </cell>
          <cell r="W75">
            <v>5</v>
          </cell>
          <cell r="X75">
            <v>7.3093877707461052</v>
          </cell>
          <cell r="Y75">
            <v>18.02586061776703</v>
          </cell>
          <cell r="Z75">
            <v>18</v>
          </cell>
          <cell r="AA75">
            <v>24.695313341057535</v>
          </cell>
          <cell r="AB75">
            <v>25</v>
          </cell>
          <cell r="AC75">
            <v>12163500</v>
          </cell>
          <cell r="AD75">
            <v>18.442721104079439</v>
          </cell>
          <cell r="AE75">
            <v>6.557278895920561</v>
          </cell>
          <cell r="AF75">
            <v>8973121.5259788111</v>
          </cell>
          <cell r="AG75">
            <v>3190378.4740211898</v>
          </cell>
          <cell r="AH75">
            <v>10807.276985959395</v>
          </cell>
          <cell r="AI75">
            <v>9726.5492873634557</v>
          </cell>
          <cell r="AJ75">
            <v>1.8532636894346362</v>
          </cell>
        </row>
        <row r="76">
          <cell r="B76">
            <v>2027</v>
          </cell>
          <cell r="C76">
            <v>11</v>
          </cell>
          <cell r="D76">
            <v>4</v>
          </cell>
          <cell r="E76">
            <v>15</v>
          </cell>
          <cell r="F76">
            <v>4.3389054465810037</v>
          </cell>
          <cell r="G76">
            <v>4</v>
          </cell>
          <cell r="H76">
            <v>7.5083581698715056</v>
          </cell>
          <cell r="I76">
            <v>7</v>
          </cell>
          <cell r="J76">
            <v>0.73333333333333328</v>
          </cell>
          <cell r="K76">
            <v>5.1333333333333329</v>
          </cell>
          <cell r="L76">
            <v>131.78185040667069</v>
          </cell>
          <cell r="M76">
            <v>104.31390645769983</v>
          </cell>
          <cell r="N76">
            <v>236.09575686437051</v>
          </cell>
          <cell r="O76">
            <v>9.798666786625283</v>
          </cell>
          <cell r="P76">
            <v>10</v>
          </cell>
          <cell r="Q76">
            <v>12.298666786625283</v>
          </cell>
          <cell r="R76">
            <v>13</v>
          </cell>
          <cell r="S76">
            <v>0.55817119357369538</v>
          </cell>
          <cell r="T76">
            <v>3</v>
          </cell>
          <cell r="U76">
            <v>0.6</v>
          </cell>
          <cell r="V76">
            <v>0.4</v>
          </cell>
          <cell r="W76">
            <v>5</v>
          </cell>
          <cell r="X76">
            <v>7.2562255164580396</v>
          </cell>
          <cell r="Y76">
            <v>18.137572233206285</v>
          </cell>
          <cell r="Z76">
            <v>18</v>
          </cell>
          <cell r="AA76">
            <v>24.80702495649679</v>
          </cell>
          <cell r="AB76">
            <v>25</v>
          </cell>
          <cell r="AC76">
            <v>12163500</v>
          </cell>
          <cell r="AD76">
            <v>18.389558849791371</v>
          </cell>
          <cell r="AE76">
            <v>6.6104411502086293</v>
          </cell>
          <cell r="AF76">
            <v>8947255.9627774935</v>
          </cell>
          <cell r="AG76">
            <v>3216244.0372225065</v>
          </cell>
          <cell r="AH76">
            <v>11057.91484493857</v>
          </cell>
          <cell r="AI76">
            <v>9952.1233604447134</v>
          </cell>
          <cell r="AJ76">
            <v>1.822482657851199</v>
          </cell>
        </row>
        <row r="77">
          <cell r="B77">
            <v>2028</v>
          </cell>
          <cell r="C77">
            <v>11</v>
          </cell>
          <cell r="D77">
            <v>4</v>
          </cell>
          <cell r="E77">
            <v>15</v>
          </cell>
          <cell r="F77">
            <v>4.3389054465810037</v>
          </cell>
          <cell r="G77">
            <v>4</v>
          </cell>
          <cell r="H77">
            <v>7.5083581698715056</v>
          </cell>
          <cell r="I77">
            <v>7</v>
          </cell>
          <cell r="J77">
            <v>0.73333333333333328</v>
          </cell>
          <cell r="K77">
            <v>5.1333333333333329</v>
          </cell>
          <cell r="L77">
            <v>135.24393279976445</v>
          </cell>
          <cell r="M77">
            <v>107.06908589601414</v>
          </cell>
          <cell r="N77">
            <v>242.3130186957786</v>
          </cell>
          <cell r="O77">
            <v>9.8858365220010889</v>
          </cell>
          <cell r="P77">
            <v>10</v>
          </cell>
          <cell r="Q77">
            <v>12.385836522001089</v>
          </cell>
          <cell r="R77">
            <v>13</v>
          </cell>
          <cell r="S77">
            <v>0.55813729500667797</v>
          </cell>
          <cell r="T77">
            <v>3</v>
          </cell>
          <cell r="U77">
            <v>0.6</v>
          </cell>
          <cell r="V77">
            <v>0.4</v>
          </cell>
          <cell r="W77">
            <v>5</v>
          </cell>
          <cell r="X77">
            <v>7.2557848350868133</v>
          </cell>
          <cell r="Y77">
            <v>18.224741968582094</v>
          </cell>
          <cell r="Z77">
            <v>18</v>
          </cell>
          <cell r="AA77">
            <v>24.894194691872595</v>
          </cell>
          <cell r="AB77">
            <v>25</v>
          </cell>
          <cell r="AC77">
            <v>12163500</v>
          </cell>
          <cell r="AD77">
            <v>18.389118168420147</v>
          </cell>
          <cell r="AE77">
            <v>6.610881831579853</v>
          </cell>
          <cell r="AF77">
            <v>8947041.5536631383</v>
          </cell>
          <cell r="AG77">
            <v>3216458.4463368617</v>
          </cell>
          <cell r="AH77">
            <v>11314.365392575146</v>
          </cell>
          <cell r="AI77">
            <v>10182.928853317631</v>
          </cell>
          <cell r="AJ77">
            <v>1.7897347836859738</v>
          </cell>
        </row>
        <row r="78">
          <cell r="B78">
            <v>2029</v>
          </cell>
          <cell r="C78">
            <v>11</v>
          </cell>
          <cell r="D78">
            <v>4</v>
          </cell>
          <cell r="E78">
            <v>15</v>
          </cell>
          <cell r="F78">
            <v>4.3389054465810037</v>
          </cell>
          <cell r="G78">
            <v>4</v>
          </cell>
          <cell r="H78">
            <v>7.5083581698715056</v>
          </cell>
          <cell r="I78">
            <v>7</v>
          </cell>
          <cell r="J78">
            <v>0.73333333333333328</v>
          </cell>
          <cell r="K78">
            <v>5.1333333333333329</v>
          </cell>
          <cell r="L78">
            <v>138.78630636331141</v>
          </cell>
          <cell r="M78">
            <v>109.88816230637974</v>
          </cell>
          <cell r="N78">
            <v>248.67446866969115</v>
          </cell>
          <cell r="O78">
            <v>9.9727428202799828</v>
          </cell>
          <cell r="P78">
            <v>10</v>
          </cell>
          <cell r="Q78">
            <v>12.472742820279983</v>
          </cell>
          <cell r="R78">
            <v>13</v>
          </cell>
          <cell r="S78">
            <v>0.55810436473741187</v>
          </cell>
          <cell r="T78">
            <v>3</v>
          </cell>
          <cell r="U78">
            <v>0.6</v>
          </cell>
          <cell r="V78">
            <v>0.4</v>
          </cell>
          <cell r="W78">
            <v>5</v>
          </cell>
          <cell r="X78">
            <v>7.255356741586354</v>
          </cell>
          <cell r="Y78">
            <v>18.311648266860985</v>
          </cell>
          <cell r="Z78">
            <v>18</v>
          </cell>
          <cell r="AA78">
            <v>24.981100990151489</v>
          </cell>
          <cell r="AB78">
            <v>25</v>
          </cell>
          <cell r="AC78">
            <v>12163500</v>
          </cell>
          <cell r="AD78">
            <v>18.388690074919687</v>
          </cell>
          <cell r="AE78">
            <v>6.6113099250803131</v>
          </cell>
          <cell r="AF78">
            <v>8946833.2690514252</v>
          </cell>
          <cell r="AG78">
            <v>3216666.7309485758</v>
          </cell>
          <cell r="AH78">
            <v>11576.763434319366</v>
          </cell>
          <cell r="AI78">
            <v>10419.087090887429</v>
          </cell>
          <cell r="AJ78">
            <v>1.7575098573536654</v>
          </cell>
        </row>
        <row r="79">
          <cell r="B79">
            <v>2030</v>
          </cell>
          <cell r="C79">
            <v>11</v>
          </cell>
          <cell r="D79">
            <v>4</v>
          </cell>
          <cell r="E79">
            <v>15</v>
          </cell>
          <cell r="F79">
            <v>4.3389054465810037</v>
          </cell>
          <cell r="G79">
            <v>4</v>
          </cell>
          <cell r="H79">
            <v>7.5083581698715056</v>
          </cell>
          <cell r="I79">
            <v>7</v>
          </cell>
          <cell r="J79">
            <v>0.73333333333333328</v>
          </cell>
          <cell r="K79">
            <v>5.1333333333333329</v>
          </cell>
          <cell r="L79">
            <v>142.41083317663862</v>
          </cell>
          <cell r="M79">
            <v>112.7726175607142</v>
          </cell>
          <cell r="N79">
            <v>255.18345073735281</v>
          </cell>
          <cell r="O79">
            <v>10.05939318661029</v>
          </cell>
          <cell r="P79">
            <v>10</v>
          </cell>
          <cell r="Q79">
            <v>0</v>
          </cell>
          <cell r="R79">
            <v>13</v>
          </cell>
          <cell r="S79">
            <v>0.55807237015230571</v>
          </cell>
          <cell r="T79">
            <v>3</v>
          </cell>
          <cell r="U79">
            <v>0.6</v>
          </cell>
          <cell r="V79">
            <v>0.4</v>
          </cell>
          <cell r="W79">
            <v>5</v>
          </cell>
          <cell r="X79">
            <v>7.2549408119799743</v>
          </cell>
          <cell r="Y79">
            <v>18.398298633191295</v>
          </cell>
          <cell r="Z79">
            <v>18</v>
          </cell>
          <cell r="AA79">
            <v>12.508358169871507</v>
          </cell>
          <cell r="AB79">
            <v>25</v>
          </cell>
          <cell r="AC79">
            <v>12163500</v>
          </cell>
          <cell r="AD79">
            <v>18.388274145313307</v>
          </cell>
          <cell r="AE79">
            <v>6.6117258546866928</v>
          </cell>
          <cell r="AF79">
            <v>8946630.9026607368</v>
          </cell>
          <cell r="AG79">
            <v>3216869.0973392637</v>
          </cell>
          <cell r="AH79">
            <v>11845.246901973233</v>
          </cell>
          <cell r="AI79">
            <v>10660.72221177591</v>
          </cell>
          <cell r="AJ79">
            <v>1.7258022737773246</v>
          </cell>
        </row>
        <row r="80">
          <cell r="B80">
            <v>2031</v>
          </cell>
          <cell r="C80">
            <v>12</v>
          </cell>
          <cell r="D80">
            <v>4</v>
          </cell>
          <cell r="E80">
            <v>16</v>
          </cell>
          <cell r="F80">
            <v>4.4677824194406188</v>
          </cell>
          <cell r="G80">
            <v>4</v>
          </cell>
          <cell r="H80">
            <v>7.7016736291609282</v>
          </cell>
          <cell r="I80">
            <v>7</v>
          </cell>
          <cell r="J80">
            <v>0.75</v>
          </cell>
          <cell r="K80">
            <v>5.25</v>
          </cell>
          <cell r="L80">
            <v>147.61941850364005</v>
          </cell>
          <cell r="M80">
            <v>115.72396789789019</v>
          </cell>
          <cell r="N80">
            <v>263.34338640153021</v>
          </cell>
          <cell r="O80">
            <v>10.164951539909417</v>
          </cell>
          <cell r="P80">
            <v>10</v>
          </cell>
          <cell r="Q80">
            <v>0</v>
          </cell>
          <cell r="R80">
            <v>13</v>
          </cell>
          <cell r="S80">
            <v>0.56055867026240336</v>
          </cell>
          <cell r="T80">
            <v>3</v>
          </cell>
          <cell r="U80">
            <v>0.6</v>
          </cell>
          <cell r="V80">
            <v>0.4</v>
          </cell>
          <cell r="W80">
            <v>5</v>
          </cell>
          <cell r="X80">
            <v>7.287262713411244</v>
          </cell>
          <cell r="Y80">
            <v>18.632733959350034</v>
          </cell>
          <cell r="Z80">
            <v>18</v>
          </cell>
          <cell r="AA80">
            <v>12.701673629160929</v>
          </cell>
          <cell r="AB80">
            <v>25</v>
          </cell>
          <cell r="AC80">
            <v>12163500</v>
          </cell>
          <cell r="AD80">
            <v>18.537262713411245</v>
          </cell>
          <cell r="AE80">
            <v>6.4627372865887551</v>
          </cell>
          <cell r="AF80">
            <v>9019119.8005831074</v>
          </cell>
          <cell r="AG80">
            <v>3144380.1994168931</v>
          </cell>
          <cell r="AH80">
            <v>12119.95692619556</v>
          </cell>
          <cell r="AI80">
            <v>10907.961233576005</v>
          </cell>
          <cell r="AJ80">
            <v>1.7081775008510534</v>
          </cell>
        </row>
        <row r="81">
          <cell r="B81">
            <v>2032</v>
          </cell>
          <cell r="C81">
            <v>12</v>
          </cell>
          <cell r="D81">
            <v>4</v>
          </cell>
          <cell r="E81">
            <v>16</v>
          </cell>
          <cell r="F81">
            <v>4.4677824194406188</v>
          </cell>
          <cell r="G81">
            <v>4</v>
          </cell>
          <cell r="H81">
            <v>7.7016736291609282</v>
          </cell>
          <cell r="I81">
            <v>7</v>
          </cell>
          <cell r="J81">
            <v>0.75</v>
          </cell>
          <cell r="K81">
            <v>5.25</v>
          </cell>
          <cell r="L81">
            <v>151.41401179429491</v>
          </cell>
          <cell r="M81">
            <v>118.74376472075988</v>
          </cell>
          <cell r="N81">
            <v>270.15777651505482</v>
          </cell>
          <cell r="O81">
            <v>10.250627010525381</v>
          </cell>
          <cell r="P81">
            <v>10</v>
          </cell>
          <cell r="Q81">
            <v>0</v>
          </cell>
          <cell r="R81">
            <v>13</v>
          </cell>
          <cell r="S81">
            <v>0.56046512429693918</v>
          </cell>
          <cell r="T81">
            <v>3</v>
          </cell>
          <cell r="U81">
            <v>0.6</v>
          </cell>
          <cell r="V81">
            <v>0.4</v>
          </cell>
          <cell r="W81">
            <v>5</v>
          </cell>
          <cell r="X81">
            <v>7.2860466158602097</v>
          </cell>
          <cell r="Y81">
            <v>18.718409429966002</v>
          </cell>
          <cell r="Z81">
            <v>18</v>
          </cell>
          <cell r="AA81">
            <v>12.701673629160929</v>
          </cell>
          <cell r="AB81">
            <v>25</v>
          </cell>
          <cell r="AC81">
            <v>12163500</v>
          </cell>
          <cell r="AD81">
            <v>18.536046615860208</v>
          </cell>
          <cell r="AE81">
            <v>6.463953384139792</v>
          </cell>
          <cell r="AF81">
            <v>9018528.120480625</v>
          </cell>
          <cell r="AG81">
            <v>3144971.8795193746</v>
          </cell>
          <cell r="AH81">
            <v>12401.037910688512</v>
          </cell>
          <cell r="AI81">
            <v>11160.934119619662</v>
          </cell>
          <cell r="AJ81">
            <v>1.6771364501705239</v>
          </cell>
        </row>
        <row r="82">
          <cell r="B82">
            <v>2033</v>
          </cell>
          <cell r="C82">
            <v>12</v>
          </cell>
          <cell r="D82">
            <v>4</v>
          </cell>
          <cell r="E82">
            <v>16</v>
          </cell>
          <cell r="F82">
            <v>4.4677824194406188</v>
          </cell>
          <cell r="G82">
            <v>4</v>
          </cell>
          <cell r="H82">
            <v>7.7016736291609282</v>
          </cell>
          <cell r="I82">
            <v>7</v>
          </cell>
          <cell r="J82">
            <v>0.75</v>
          </cell>
          <cell r="K82">
            <v>5.25</v>
          </cell>
          <cell r="L82">
            <v>155.29660770941308</v>
          </cell>
          <cell r="M82">
            <v>121.83359541166305</v>
          </cell>
          <cell r="N82">
            <v>277.13020312107614</v>
          </cell>
          <cell r="O82">
            <v>10.336081089241151</v>
          </cell>
          <cell r="P82">
            <v>10</v>
          </cell>
          <cell r="Q82">
            <v>0</v>
          </cell>
          <cell r="R82">
            <v>13</v>
          </cell>
          <cell r="S82">
            <v>0.56037417055392247</v>
          </cell>
          <cell r="T82">
            <v>3</v>
          </cell>
          <cell r="U82">
            <v>0.6</v>
          </cell>
          <cell r="V82">
            <v>0.4</v>
          </cell>
          <cell r="W82">
            <v>5</v>
          </cell>
          <cell r="X82">
            <v>7.2848642172009921</v>
          </cell>
          <cell r="Y82">
            <v>18.803863508681772</v>
          </cell>
          <cell r="Z82">
            <v>18</v>
          </cell>
          <cell r="AA82">
            <v>12.701673629160929</v>
          </cell>
          <cell r="AB82">
            <v>25</v>
          </cell>
          <cell r="AC82">
            <v>12163500</v>
          </cell>
          <cell r="AD82">
            <v>18.53486421720099</v>
          </cell>
          <cell r="AE82">
            <v>6.4651357827990097</v>
          </cell>
          <cell r="AF82">
            <v>9017952.8362369705</v>
          </cell>
          <cell r="AG82">
            <v>3145547.16376303</v>
          </cell>
          <cell r="AH82">
            <v>12688.637608104675</v>
          </cell>
          <cell r="AI82">
            <v>11419.773847294207</v>
          </cell>
          <cell r="AJ82">
            <v>1.6466055948329612</v>
          </cell>
        </row>
        <row r="83">
          <cell r="B83">
            <v>2034</v>
          </cell>
          <cell r="C83">
            <v>12</v>
          </cell>
          <cell r="D83">
            <v>4</v>
          </cell>
          <cell r="E83">
            <v>16</v>
          </cell>
          <cell r="F83">
            <v>4.4677824194406188</v>
          </cell>
          <cell r="G83">
            <v>4</v>
          </cell>
          <cell r="H83">
            <v>7.7016736291609282</v>
          </cell>
          <cell r="I83">
            <v>7</v>
          </cell>
          <cell r="J83">
            <v>0.75</v>
          </cell>
          <cell r="K83">
            <v>5.25</v>
          </cell>
          <cell r="L83">
            <v>159.2692471691457</v>
          </cell>
          <cell r="M83">
            <v>124.99508416684851</v>
          </cell>
          <cell r="N83">
            <v>284.2643313359942</v>
          </cell>
          <cell r="O83">
            <v>10.421319896962675</v>
          </cell>
          <cell r="P83">
            <v>10</v>
          </cell>
          <cell r="Q83">
            <v>0</v>
          </cell>
          <cell r="R83">
            <v>13</v>
          </cell>
          <cell r="S83">
            <v>0.56028572568569268</v>
          </cell>
          <cell r="T83">
            <v>3</v>
          </cell>
          <cell r="U83">
            <v>0.6</v>
          </cell>
          <cell r="V83">
            <v>0.4</v>
          </cell>
          <cell r="W83">
            <v>5</v>
          </cell>
          <cell r="X83">
            <v>7.283714433914005</v>
          </cell>
          <cell r="Y83">
            <v>18.889102316403296</v>
          </cell>
          <cell r="Z83">
            <v>18</v>
          </cell>
          <cell r="AA83">
            <v>12.701673629160929</v>
          </cell>
          <cell r="AB83">
            <v>25</v>
          </cell>
          <cell r="AC83">
            <v>12163500</v>
          </cell>
          <cell r="AD83">
            <v>18.533714433914007</v>
          </cell>
          <cell r="AE83">
            <v>6.4662855660859933</v>
          </cell>
          <cell r="AF83">
            <v>9017393.4206765201</v>
          </cell>
          <cell r="AG83">
            <v>3146106.579323479</v>
          </cell>
          <cell r="AH83">
            <v>12982.907197714499</v>
          </cell>
          <cell r="AI83">
            <v>11684.616477943049</v>
          </cell>
          <cell r="AJ83">
            <v>1.6165787171585899</v>
          </cell>
        </row>
        <row r="84">
          <cell r="B84">
            <v>2035</v>
          </cell>
          <cell r="C84">
            <v>12</v>
          </cell>
          <cell r="D84">
            <v>4</v>
          </cell>
          <cell r="E84">
            <v>16</v>
          </cell>
          <cell r="F84">
            <v>4.4677824194406188</v>
          </cell>
          <cell r="G84">
            <v>4</v>
          </cell>
          <cell r="H84">
            <v>7.7016736291609282</v>
          </cell>
          <cell r="I84">
            <v>7</v>
          </cell>
          <cell r="J84">
            <v>0.75</v>
          </cell>
          <cell r="K84">
            <v>5.25</v>
          </cell>
          <cell r="L84">
            <v>163.33401842581273</v>
          </cell>
          <cell r="M84">
            <v>124.99508416684851</v>
          </cell>
          <cell r="N84">
            <v>288.32910259266123</v>
          </cell>
          <cell r="O84">
            <v>10.468934295136972</v>
          </cell>
          <cell r="P84">
            <v>10</v>
          </cell>
          <cell r="Q84">
            <v>0</v>
          </cell>
          <cell r="R84">
            <v>13</v>
          </cell>
          <cell r="S84">
            <v>0.56648467656268431</v>
          </cell>
          <cell r="T84">
            <v>3</v>
          </cell>
          <cell r="U84">
            <v>0.6</v>
          </cell>
          <cell r="V84">
            <v>0.4</v>
          </cell>
          <cell r="W84">
            <v>5</v>
          </cell>
          <cell r="X84">
            <v>7.3643007953148958</v>
          </cell>
          <cell r="Y84">
            <v>18.936716714577592</v>
          </cell>
          <cell r="Z84">
            <v>18</v>
          </cell>
          <cell r="AA84">
            <v>12.701673629160929</v>
          </cell>
          <cell r="AB84">
            <v>25</v>
          </cell>
          <cell r="AC84">
            <v>12163500</v>
          </cell>
          <cell r="AD84">
            <v>18.614300795314897</v>
          </cell>
          <cell r="AE84">
            <v>6.3856992046851033</v>
          </cell>
          <cell r="AF84">
            <v>9056601.90895251</v>
          </cell>
          <cell r="AG84">
            <v>3106898.09104749</v>
          </cell>
          <cell r="AH84">
            <v>13284.001364875019</v>
          </cell>
          <cell r="AI84">
            <v>11955.601228387517</v>
          </cell>
          <cell r="AJ84">
            <v>1.5839200683286454</v>
          </cell>
        </row>
        <row r="85">
          <cell r="B85" t="str">
            <v xml:space="preserve">     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0.5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</row>
        <row r="127">
          <cell r="D127" t="str">
            <v xml:space="preserve">BOMBEO CAPTACIÓN </v>
          </cell>
          <cell r="L127" t="str">
            <v>BOMBEO A TANQUES DE ALMACENAMIENTO</v>
          </cell>
          <cell r="R127" t="str">
            <v>TRATAMIENTO</v>
          </cell>
          <cell r="V127" t="str">
            <v xml:space="preserve"> </v>
          </cell>
          <cell r="X127" t="str">
            <v>ALCANTARILLADO</v>
          </cell>
          <cell r="AD127" t="str">
            <v xml:space="preserve">                         TOTALES</v>
          </cell>
        </row>
        <row r="128">
          <cell r="B128" t="str">
            <v>Año</v>
          </cell>
          <cell r="C128" t="str">
            <v>CAUDAL MEDIO DIARIO (m3/s)</v>
          </cell>
          <cell r="D128" t="str">
            <v>POTENCIA PROMEDIO REQUERIDA (kW)</v>
          </cell>
          <cell r="E128" t="str">
            <v>CAPACIDAD INSTALADA (ACTUAL + AMPLIACIÓN + REHABILITACIÓN) (kW)</v>
          </cell>
          <cell r="F128" t="str">
            <v>ENERGÍA MENSUAL (kWh/mes)</v>
          </cell>
          <cell r="G128" t="str">
            <v>TARIFA ENERGÍA ($/kWh)</v>
          </cell>
          <cell r="H128" t="str">
            <v>COSTO MENSUAL ($)</v>
          </cell>
          <cell r="I128" t="str">
            <v>COSTO ANUAL ($)</v>
          </cell>
          <cell r="K128" t="str">
            <v>POTENCIA PROMEDIO REQUERIDA (kW)</v>
          </cell>
          <cell r="L128" t="str">
            <v>ENERGÍA MENSUAL (kWh/mes)</v>
          </cell>
          <cell r="M128" t="str">
            <v>COSTO MENSUAL ($)</v>
          </cell>
          <cell r="N128" t="str">
            <v>COSTO ANUAL ($)</v>
          </cell>
          <cell r="P128" t="str">
            <v>CAUDAL A BOMBEAR (m3/s)</v>
          </cell>
          <cell r="Q128" t="str">
            <v>POTENCIA REQUERIDA (kW)</v>
          </cell>
          <cell r="R128" t="str">
            <v>ENERGÍA MENSUAL (kWh/mes)</v>
          </cell>
          <cell r="S128" t="str">
            <v>COSTO MENSUAL ($)</v>
          </cell>
          <cell r="T128" t="str">
            <v>COSTO ANUAL ($)</v>
          </cell>
          <cell r="V128" t="str">
            <v>CAUDAL MEDIO DIARIO ALCANTARILLADO (m3/s)</v>
          </cell>
          <cell r="W128" t="str">
            <v>POTENCIA REQUERIDA (kW)</v>
          </cell>
          <cell r="X128" t="str">
            <v>CAPACIDAD INSTALADA (kW)</v>
          </cell>
          <cell r="Y128" t="str">
            <v>ENERGÍA (kWh/mes)</v>
          </cell>
          <cell r="Z128" t="str">
            <v>COSTO MENSUAL ($)</v>
          </cell>
          <cell r="AA128" t="str">
            <v>COSTO ANUAL ($)</v>
          </cell>
          <cell r="AC128" t="str">
            <v>CONSUMO TOTAL MENSUAL  ($)</v>
          </cell>
          <cell r="AD128" t="str">
            <v>COSTO TOTAL MENSUAL  ($)</v>
          </cell>
          <cell r="AE128" t="str">
            <v>CONSUMO TOTAL ANUAL ($)</v>
          </cell>
          <cell r="AF128" t="str">
            <v>COSTO TOTAL ANUAL ($)</v>
          </cell>
        </row>
        <row r="129">
          <cell r="B129">
            <v>2002</v>
          </cell>
          <cell r="C129">
            <v>5.7589553192269299E-2</v>
          </cell>
          <cell r="D129">
            <v>64.028065239165016</v>
          </cell>
          <cell r="E129">
            <v>72.018480000000011</v>
          </cell>
          <cell r="F129">
            <v>43103.693519005894</v>
          </cell>
          <cell r="G129">
            <v>135</v>
          </cell>
          <cell r="H129">
            <v>5818998.6250657961</v>
          </cell>
          <cell r="I129">
            <v>69827983.500789553</v>
          </cell>
          <cell r="K129">
            <v>30.714428369210296</v>
          </cell>
          <cell r="L129">
            <v>20676.953178152373</v>
          </cell>
          <cell r="M129">
            <v>2791388.6790505704</v>
          </cell>
          <cell r="N129">
            <v>33496664.148606844</v>
          </cell>
          <cell r="P129">
            <v>5.7589553192269301E-3</v>
          </cell>
          <cell r="Q129">
            <v>7.5327135575488244E-2</v>
          </cell>
          <cell r="R129">
            <v>50.710227669418678</v>
          </cell>
          <cell r="S129">
            <v>6845.880735371522</v>
          </cell>
          <cell r="T129">
            <v>82150.568824458256</v>
          </cell>
          <cell r="V129">
            <v>0.14397388298067326</v>
          </cell>
          <cell r="W129">
            <v>39.160896170743129</v>
          </cell>
          <cell r="X129">
            <v>195.99263593248452</v>
          </cell>
          <cell r="Y129">
            <v>766.54103987447024</v>
          </cell>
          <cell r="Z129">
            <v>103483.04038305348</v>
          </cell>
          <cell r="AA129">
            <v>1241796.4845966417</v>
          </cell>
          <cell r="AC129">
            <v>64597.897964702162</v>
          </cell>
          <cell r="AD129">
            <v>8720716.2252347916</v>
          </cell>
          <cell r="AE129">
            <v>775174.77557642595</v>
          </cell>
          <cell r="AF129">
            <v>104648594.7028175</v>
          </cell>
        </row>
        <row r="130">
          <cell r="B130">
            <v>2003</v>
          </cell>
          <cell r="C130">
            <v>5.7406236426290953E-2</v>
          </cell>
          <cell r="D130">
            <v>63.824253658750287</v>
          </cell>
          <cell r="E130">
            <v>72.018480000000011</v>
          </cell>
          <cell r="F130">
            <v>42966.487563070703</v>
          </cell>
          <cell r="G130">
            <v>135</v>
          </cell>
          <cell r="H130">
            <v>5800475.8210145449</v>
          </cell>
          <cell r="I130">
            <v>69605709.852174535</v>
          </cell>
          <cell r="K130">
            <v>30.616659427355177</v>
          </cell>
          <cell r="L130">
            <v>20611.135126495505</v>
          </cell>
          <cell r="M130">
            <v>2782503.2420768933</v>
          </cell>
          <cell r="N130">
            <v>33390038.90492272</v>
          </cell>
          <cell r="P130">
            <v>5.740623642629096E-3</v>
          </cell>
          <cell r="Q130">
            <v>7.5087357245588585E-2</v>
          </cell>
          <cell r="R130">
            <v>50.54880889773024</v>
          </cell>
          <cell r="S130">
            <v>6824.0892011935821</v>
          </cell>
          <cell r="T130">
            <v>81889.070414322981</v>
          </cell>
          <cell r="V130">
            <v>0.14351559106572739</v>
          </cell>
          <cell r="W130">
            <v>39.03624076987785</v>
          </cell>
          <cell r="X130">
            <v>119.36</v>
          </cell>
          <cell r="Y130">
            <v>764.10101704688668</v>
          </cell>
          <cell r="Z130">
            <v>103153.6373013297</v>
          </cell>
          <cell r="AA130">
            <v>1237843.6476159564</v>
          </cell>
          <cell r="AC130">
            <v>64392.27251551082</v>
          </cell>
          <cell r="AD130">
            <v>8692956.7895939611</v>
          </cell>
          <cell r="AE130">
            <v>772707.27018612984</v>
          </cell>
          <cell r="AF130">
            <v>104315481.47512753</v>
          </cell>
        </row>
        <row r="131">
          <cell r="B131">
            <v>2004</v>
          </cell>
          <cell r="C131">
            <v>5.7387263394427561E-2</v>
          </cell>
          <cell r="D131">
            <v>63.803159441924556</v>
          </cell>
          <cell r="E131">
            <v>72.018480000000011</v>
          </cell>
          <cell r="F131">
            <v>42952.286936303615</v>
          </cell>
          <cell r="G131">
            <v>135</v>
          </cell>
          <cell r="H131">
            <v>5798558.736400988</v>
          </cell>
          <cell r="I131">
            <v>69582704.836811855</v>
          </cell>
          <cell r="K131">
            <v>30.60654047702803</v>
          </cell>
          <cell r="L131">
            <v>20604.32304913527</v>
          </cell>
          <cell r="M131">
            <v>2781583.6116332612</v>
          </cell>
          <cell r="N131">
            <v>33379003.339599133</v>
          </cell>
          <cell r="P131">
            <v>5.7387263394427564E-3</v>
          </cell>
          <cell r="Q131">
            <v>7.506254051991125E-2</v>
          </cell>
          <cell r="R131">
            <v>50.53210227800426</v>
          </cell>
          <cell r="S131">
            <v>6821.8338075305746</v>
          </cell>
          <cell r="T131">
            <v>81862.005690366903</v>
          </cell>
          <cell r="V131">
            <v>0.14346815848606889</v>
          </cell>
          <cell r="W131">
            <v>39.023339108210742</v>
          </cell>
          <cell r="X131">
            <v>119.36</v>
          </cell>
          <cell r="Y131">
            <v>763.84847805729623</v>
          </cell>
          <cell r="Z131">
            <v>103119.544537735</v>
          </cell>
          <cell r="AA131">
            <v>1237434.53445282</v>
          </cell>
          <cell r="AC131">
            <v>64370.990565774191</v>
          </cell>
          <cell r="AD131">
            <v>8690083.7263795156</v>
          </cell>
          <cell r="AE131">
            <v>772451.88678929023</v>
          </cell>
          <cell r="AF131">
            <v>104281004.71655418</v>
          </cell>
        </row>
        <row r="132">
          <cell r="B132">
            <v>2005</v>
          </cell>
          <cell r="C132">
            <v>5.7506581241340282E-2</v>
          </cell>
          <cell r="D132">
            <v>63.935817024122137</v>
          </cell>
          <cell r="E132">
            <v>72.018480000000011</v>
          </cell>
          <cell r="F132">
            <v>43041.592020639022</v>
          </cell>
          <cell r="G132">
            <v>135</v>
          </cell>
          <cell r="H132">
            <v>5810614.9227862684</v>
          </cell>
          <cell r="I132">
            <v>69727379.073435217</v>
          </cell>
          <cell r="K132">
            <v>30.670176662048149</v>
          </cell>
          <cell r="L132">
            <v>20647.162928890815</v>
          </cell>
          <cell r="M132">
            <v>2787366.9954002602</v>
          </cell>
          <cell r="N132">
            <v>33448403.944803122</v>
          </cell>
          <cell r="P132">
            <v>5.7506581241340282E-3</v>
          </cell>
          <cell r="Q132">
            <v>7.521860826367309E-2</v>
          </cell>
          <cell r="R132">
            <v>50.637167083104721</v>
          </cell>
          <cell r="S132">
            <v>6836.0175562191371</v>
          </cell>
          <cell r="T132">
            <v>82032.210674629649</v>
          </cell>
          <cell r="V132">
            <v>0.14376645310335071</v>
          </cell>
          <cell r="W132">
            <v>39.104475244111391</v>
          </cell>
          <cell r="X132">
            <v>119.36</v>
          </cell>
          <cell r="Y132">
            <v>765.4366485045075</v>
          </cell>
          <cell r="Z132">
            <v>103333.94754810851</v>
          </cell>
          <cell r="AA132">
            <v>1240007.3705773021</v>
          </cell>
          <cell r="AC132">
            <v>64504.828765117454</v>
          </cell>
          <cell r="AD132">
            <v>8708151.8832908571</v>
          </cell>
          <cell r="AE132">
            <v>774057.94518140948</v>
          </cell>
          <cell r="AF132">
            <v>104497822.59949027</v>
          </cell>
        </row>
        <row r="133">
          <cell r="B133">
            <v>2006</v>
          </cell>
          <cell r="C133">
            <v>6.0369039844402533E-2</v>
          </cell>
          <cell r="D133">
            <v>67.118298499006741</v>
          </cell>
          <cell r="E133">
            <v>72.018480000000011</v>
          </cell>
          <cell r="F133">
            <v>45184.038549531339</v>
          </cell>
          <cell r="G133">
            <v>135</v>
          </cell>
          <cell r="H133">
            <v>6099845.204186731</v>
          </cell>
          <cell r="I133">
            <v>73198142.450240776</v>
          </cell>
          <cell r="K133">
            <v>32.196821250348023</v>
          </cell>
          <cell r="L133">
            <v>21674.900065734291</v>
          </cell>
          <cell r="M133">
            <v>2926111.5088741295</v>
          </cell>
          <cell r="N133">
            <v>35113338.106489554</v>
          </cell>
          <cell r="P133">
            <v>6.0369039844402539E-3</v>
          </cell>
          <cell r="Q133">
            <v>7.896270411647853E-2</v>
          </cell>
          <cell r="R133">
            <v>53.157692411213347</v>
          </cell>
          <cell r="S133">
            <v>7176.288475513802</v>
          </cell>
          <cell r="T133">
            <v>86115.461706165632</v>
          </cell>
          <cell r="V133">
            <v>0.15092259961100635</v>
          </cell>
          <cell r="W133">
            <v>41.050947094193724</v>
          </cell>
          <cell r="X133">
            <v>119.36</v>
          </cell>
          <cell r="Y133">
            <v>803.53716973729763</v>
          </cell>
          <cell r="Z133">
            <v>108477.51791453519</v>
          </cell>
          <cell r="AA133">
            <v>1301730.2149744222</v>
          </cell>
          <cell r="AC133">
            <v>67715.633477414143</v>
          </cell>
          <cell r="AD133">
            <v>9141610.5194509104</v>
          </cell>
          <cell r="AE133">
            <v>812587.60172896972</v>
          </cell>
          <cell r="AF133">
            <v>109699326.23341091</v>
          </cell>
        </row>
        <row r="134">
          <cell r="B134">
            <v>2007</v>
          </cell>
          <cell r="C134">
            <v>6.3286644570891754E-2</v>
          </cell>
          <cell r="D134">
            <v>70.362091433917456</v>
          </cell>
          <cell r="E134">
            <v>72.018480000000011</v>
          </cell>
          <cell r="F134">
            <v>47367.759953313238</v>
          </cell>
          <cell r="G134">
            <v>135</v>
          </cell>
          <cell r="H134">
            <v>6394647.5936972871</v>
          </cell>
          <cell r="I134">
            <v>76735771.124367446</v>
          </cell>
          <cell r="K134">
            <v>33.752877104475601</v>
          </cell>
          <cell r="L134">
            <v>22722.436866732976</v>
          </cell>
          <cell r="M134">
            <v>3067528.9770089518</v>
          </cell>
          <cell r="N134">
            <v>36810347.724107422</v>
          </cell>
          <cell r="P134">
            <v>6.3286644570891759E-3</v>
          </cell>
          <cell r="Q134">
            <v>8.277893109872643E-2</v>
          </cell>
          <cell r="R134">
            <v>55.726776415662634</v>
          </cell>
          <cell r="S134">
            <v>7523.1148161144556</v>
          </cell>
          <cell r="T134">
            <v>90277.377793373467</v>
          </cell>
          <cell r="V134">
            <v>0.15821661142722937</v>
          </cell>
          <cell r="W134">
            <v>43.034918308206386</v>
          </cell>
          <cell r="X134">
            <v>119.36</v>
          </cell>
          <cell r="Y134">
            <v>842.37170893781934</v>
          </cell>
          <cell r="Z134">
            <v>113720.18070660561</v>
          </cell>
          <cell r="AA134">
            <v>1364642.1684792673</v>
          </cell>
          <cell r="AC134">
            <v>70988.29530539969</v>
          </cell>
          <cell r="AD134">
            <v>9583419.8662289586</v>
          </cell>
          <cell r="AE134">
            <v>851859.54366479628</v>
          </cell>
          <cell r="AF134">
            <v>115001038.3947475</v>
          </cell>
        </row>
        <row r="135">
          <cell r="B135">
            <v>2008</v>
          </cell>
          <cell r="C135">
            <v>6.6261438594999361E-2</v>
          </cell>
          <cell r="D135">
            <v>73.669467429920289</v>
          </cell>
          <cell r="E135">
            <v>72.018480000000011</v>
          </cell>
          <cell r="F135">
            <v>49594.285473822332</v>
          </cell>
          <cell r="G135">
            <v>135</v>
          </cell>
          <cell r="H135">
            <v>6695228.538966015</v>
          </cell>
          <cell r="I135">
            <v>80342742.46759218</v>
          </cell>
          <cell r="K135">
            <v>35.33943391733299</v>
          </cell>
          <cell r="L135">
            <v>23790.506913148569</v>
          </cell>
          <cell r="M135">
            <v>3211718.433275057</v>
          </cell>
          <cell r="N135">
            <v>38540621.199300684</v>
          </cell>
          <cell r="P135">
            <v>6.6261438594999366E-3</v>
          </cell>
          <cell r="Q135">
            <v>8.666996168225917E-2</v>
          </cell>
          <cell r="R135">
            <v>58.346218204496871</v>
          </cell>
          <cell r="S135">
            <v>7876.7394576070774</v>
          </cell>
          <cell r="T135">
            <v>94520.873491284932</v>
          </cell>
          <cell r="V135">
            <v>0.16565359648749839</v>
          </cell>
          <cell r="W135">
            <v>45.057778244599568</v>
          </cell>
          <cell r="X135">
            <v>119.36</v>
          </cell>
          <cell r="Y135">
            <v>881.96746160912005</v>
          </cell>
          <cell r="Z135">
            <v>119065.6073172312</v>
          </cell>
          <cell r="AA135">
            <v>1428787.2878067745</v>
          </cell>
          <cell r="AC135">
            <v>74325.106066784516</v>
          </cell>
          <cell r="AD135">
            <v>10033889.319015911</v>
          </cell>
          <cell r="AE135">
            <v>891901.27280141413</v>
          </cell>
          <cell r="AF135">
            <v>120406671.82819092</v>
          </cell>
        </row>
        <row r="136">
          <cell r="B136">
            <v>2009</v>
          </cell>
          <cell r="C136">
            <v>6.9295477826537097E-2</v>
          </cell>
          <cell r="D136">
            <v>77.042712247543946</v>
          </cell>
          <cell r="E136">
            <v>94.254480000000015</v>
          </cell>
          <cell r="F136">
            <v>51865.153885046588</v>
          </cell>
          <cell r="G136">
            <v>135</v>
          </cell>
          <cell r="H136">
            <v>7001795.7744812891</v>
          </cell>
          <cell r="I136">
            <v>84021549.293775469</v>
          </cell>
          <cell r="K136">
            <v>36.957588174153123</v>
          </cell>
          <cell r="L136">
            <v>24879.848358839881</v>
          </cell>
          <cell r="M136">
            <v>3358779.528443384</v>
          </cell>
          <cell r="N136">
            <v>40305354.341320604</v>
          </cell>
          <cell r="P136">
            <v>6.9295477826537104E-3</v>
          </cell>
          <cell r="Q136">
            <v>9.0638484997110538E-2</v>
          </cell>
          <cell r="R136">
            <v>61.017828100054821</v>
          </cell>
          <cell r="S136">
            <v>8237.4067935074017</v>
          </cell>
          <cell r="T136">
            <v>98848.881522088821</v>
          </cell>
          <cell r="V136">
            <v>0.17323869456634275</v>
          </cell>
          <cell r="W136">
            <v>47.120924922045226</v>
          </cell>
          <cell r="X136">
            <v>119.36</v>
          </cell>
          <cell r="Y136">
            <v>922.35179277068016</v>
          </cell>
          <cell r="Z136">
            <v>124517.49202404183</v>
          </cell>
          <cell r="AA136">
            <v>1494209.9042885019</v>
          </cell>
          <cell r="AC136">
            <v>77728.37186475721</v>
          </cell>
          <cell r="AD136">
            <v>10493330.201742223</v>
          </cell>
          <cell r="AE136">
            <v>932740.46237708651</v>
          </cell>
          <cell r="AF136">
            <v>125919962.42090666</v>
          </cell>
        </row>
        <row r="137">
          <cell r="B137">
            <v>2010</v>
          </cell>
          <cell r="C137">
            <v>7.2390833660215106E-2</v>
          </cell>
          <cell r="D137">
            <v>80.484128863427159</v>
          </cell>
          <cell r="E137">
            <v>94.254480000000015</v>
          </cell>
          <cell r="F137">
            <v>54181.915550859172</v>
          </cell>
          <cell r="G137">
            <v>135</v>
          </cell>
          <cell r="H137">
            <v>7314558.5993659878</v>
          </cell>
          <cell r="I137">
            <v>87774703.192391858</v>
          </cell>
          <cell r="K137">
            <v>38.608444618781391</v>
          </cell>
          <cell r="L137">
            <v>25991.204917363633</v>
          </cell>
          <cell r="M137">
            <v>3508812.6638440904</v>
          </cell>
          <cell r="N137">
            <v>42105751.966129087</v>
          </cell>
          <cell r="P137">
            <v>7.2390833660215112E-3</v>
          </cell>
          <cell r="Q137">
            <v>9.4687210427561383E-2</v>
          </cell>
          <cell r="R137">
            <v>63.743430059834324</v>
          </cell>
          <cell r="S137">
            <v>8605.3630580776335</v>
          </cell>
          <cell r="T137">
            <v>103264.3566969316</v>
          </cell>
          <cell r="V137">
            <v>0.18097708415053776</v>
          </cell>
          <cell r="W137">
            <v>49.225766888946261</v>
          </cell>
          <cell r="X137">
            <v>119.36</v>
          </cell>
          <cell r="Y137">
            <v>963.55227355245404</v>
          </cell>
          <cell r="Z137">
            <v>130079.55692958129</v>
          </cell>
          <cell r="AA137">
            <v>1560954.6831549755</v>
          </cell>
          <cell r="AC137">
            <v>81200.416171835095</v>
          </cell>
          <cell r="AD137">
            <v>10962056.183197737</v>
          </cell>
          <cell r="AE137">
            <v>974404.99406202114</v>
          </cell>
          <cell r="AF137">
            <v>131544674.19837284</v>
          </cell>
        </row>
        <row r="138">
          <cell r="B138">
            <v>2011</v>
          </cell>
          <cell r="C138">
            <v>7.66288755283627E-2</v>
          </cell>
          <cell r="D138">
            <v>85.195983812433653</v>
          </cell>
          <cell r="E138">
            <v>94.254480000000015</v>
          </cell>
          <cell r="F138">
            <v>57353.936302530339</v>
          </cell>
          <cell r="G138">
            <v>135</v>
          </cell>
          <cell r="H138">
            <v>7742781.4008415956</v>
          </cell>
          <cell r="I138">
            <v>92913376.810099155</v>
          </cell>
          <cell r="K138">
            <v>40.868733615126779</v>
          </cell>
          <cell r="L138">
            <v>27512.831469703349</v>
          </cell>
          <cell r="M138">
            <v>3714232.248409952</v>
          </cell>
          <cell r="N138">
            <v>44570786.980919421</v>
          </cell>
          <cell r="P138">
            <v>7.66288755283627E-3</v>
          </cell>
          <cell r="Q138">
            <v>0.10023056919109842</v>
          </cell>
          <cell r="R138">
            <v>67.475219179447464</v>
          </cell>
          <cell r="S138">
            <v>9109.1545892254071</v>
          </cell>
          <cell r="T138">
            <v>109309.85507070489</v>
          </cell>
          <cell r="V138">
            <v>0.19157218882090676</v>
          </cell>
          <cell r="W138">
            <v>52.10763535928664</v>
          </cell>
          <cell r="X138">
            <v>119.36</v>
          </cell>
          <cell r="Y138">
            <v>1019.9623833825386</v>
          </cell>
          <cell r="Z138">
            <v>137694.92175664273</v>
          </cell>
          <cell r="AA138">
            <v>1652339.0610797126</v>
          </cell>
          <cell r="AC138">
            <v>85954.205374795682</v>
          </cell>
          <cell r="AD138">
            <v>11603817.725597415</v>
          </cell>
          <cell r="AE138">
            <v>1031450.4644975482</v>
          </cell>
          <cell r="AF138">
            <v>139245812.707169</v>
          </cell>
        </row>
        <row r="139">
          <cell r="B139">
            <v>2012</v>
          </cell>
          <cell r="C139">
            <v>7.8556061405649247E-2</v>
          </cell>
          <cell r="D139">
            <v>87.338629070800835</v>
          </cell>
          <cell r="E139">
            <v>94.254480000000015</v>
          </cell>
          <cell r="F139">
            <v>58796.365090463121</v>
          </cell>
          <cell r="G139">
            <v>135</v>
          </cell>
          <cell r="H139">
            <v>7937509.2872125218</v>
          </cell>
          <cell r="I139">
            <v>95250111.446550265</v>
          </cell>
          <cell r="K139">
            <v>41.896566083012935</v>
          </cell>
          <cell r="L139">
            <v>28204.768287084309</v>
          </cell>
          <cell r="M139">
            <v>3807643.7187563819</v>
          </cell>
          <cell r="N139">
            <v>45691724.625076585</v>
          </cell>
          <cell r="P139">
            <v>7.8556061405649254E-3</v>
          </cell>
          <cell r="Q139">
            <v>0.10275132831858923</v>
          </cell>
          <cell r="R139">
            <v>69.172194224074261</v>
          </cell>
          <cell r="S139">
            <v>9338.2462202500246</v>
          </cell>
          <cell r="T139">
            <v>112058.9546430003</v>
          </cell>
          <cell r="V139">
            <v>0.19639015351412312</v>
          </cell>
          <cell r="W139">
            <v>53.41812175584149</v>
          </cell>
          <cell r="X139">
            <v>119.36</v>
          </cell>
          <cell r="Y139">
            <v>1045.6140334565473</v>
          </cell>
          <cell r="Z139">
            <v>141157.89451663388</v>
          </cell>
          <cell r="AA139">
            <v>1693894.7341996066</v>
          </cell>
          <cell r="AC139">
            <v>88115.91960522806</v>
          </cell>
          <cell r="AD139">
            <v>11895649.146705788</v>
          </cell>
          <cell r="AE139">
            <v>1057391.0352627367</v>
          </cell>
          <cell r="AF139">
            <v>142747789.76046947</v>
          </cell>
        </row>
        <row r="140">
          <cell r="B140">
            <v>2013</v>
          </cell>
          <cell r="C140">
            <v>8.0377900807575259E-2</v>
          </cell>
          <cell r="D140">
            <v>89.364150117862167</v>
          </cell>
          <cell r="E140">
            <v>94.254480000000015</v>
          </cell>
          <cell r="F140">
            <v>60159.945859344822</v>
          </cell>
          <cell r="G140">
            <v>135</v>
          </cell>
          <cell r="H140">
            <v>8121592.6910115508</v>
          </cell>
          <cell r="I140">
            <v>97459112.292138606</v>
          </cell>
          <cell r="K140">
            <v>42.868213764040128</v>
          </cell>
          <cell r="L140">
            <v>28858.881505951817</v>
          </cell>
          <cell r="M140">
            <v>3895949.0033034952</v>
          </cell>
          <cell r="N140">
            <v>46751388.039641947</v>
          </cell>
          <cell r="P140">
            <v>8.0377900807575269E-3</v>
          </cell>
          <cell r="Q140">
            <v>0.10513429425630845</v>
          </cell>
          <cell r="R140">
            <v>70.776406893346845</v>
          </cell>
          <cell r="S140">
            <v>9554.814930601824</v>
          </cell>
          <cell r="T140">
            <v>114657.77916722189</v>
          </cell>
          <cell r="V140">
            <v>0.20094475201893813</v>
          </cell>
          <cell r="W140">
            <v>54.65697254915117</v>
          </cell>
          <cell r="X140">
            <v>119.36</v>
          </cell>
          <cell r="Y140">
            <v>1069.8634778822445</v>
          </cell>
          <cell r="Z140">
            <v>144431.569514103</v>
          </cell>
          <cell r="AA140">
            <v>1733178.834169236</v>
          </cell>
          <cell r="AC140">
            <v>90159.467250072223</v>
          </cell>
          <cell r="AD140">
            <v>12171528.078759752</v>
          </cell>
          <cell r="AE140">
            <v>1081913.6070008667</v>
          </cell>
          <cell r="AF140">
            <v>146058336.945117</v>
          </cell>
        </row>
        <row r="141">
          <cell r="B141">
            <v>2014</v>
          </cell>
          <cell r="C141">
            <v>8.224199154882525E-2</v>
          </cell>
          <cell r="D141">
            <v>91.436646203983912</v>
          </cell>
          <cell r="E141">
            <v>94.254480000000015</v>
          </cell>
          <cell r="F141">
            <v>61555.150224521974</v>
          </cell>
          <cell r="G141">
            <v>135</v>
          </cell>
          <cell r="H141">
            <v>8309945.2803104669</v>
          </cell>
          <cell r="I141">
            <v>99719343.363725603</v>
          </cell>
          <cell r="K141">
            <v>43.862395492706803</v>
          </cell>
          <cell r="L141">
            <v>29528.164645690216</v>
          </cell>
          <cell r="M141">
            <v>3986302.2271681791</v>
          </cell>
          <cell r="N141">
            <v>47835626.726018146</v>
          </cell>
          <cell r="P141">
            <v>8.224199154882525E-3</v>
          </cell>
          <cell r="Q141">
            <v>0.10757252494586343</v>
          </cell>
          <cell r="R141">
            <v>72.417823793555272</v>
          </cell>
          <cell r="S141">
            <v>9776.4062121299612</v>
          </cell>
          <cell r="T141">
            <v>117316.87454555953</v>
          </cell>
          <cell r="V141">
            <v>0.20560497887206314</v>
          </cell>
          <cell r="W141">
            <v>55.924554253201173</v>
          </cell>
          <cell r="X141">
            <v>119.36</v>
          </cell>
          <cell r="Y141">
            <v>1094.6753053060063</v>
          </cell>
          <cell r="Z141">
            <v>147781.16621631084</v>
          </cell>
          <cell r="AA141">
            <v>1773373.9945957302</v>
          </cell>
          <cell r="AC141">
            <v>92250.407999311748</v>
          </cell>
          <cell r="AD141">
            <v>12453805.079907086</v>
          </cell>
          <cell r="AE141">
            <v>1107004.895991741</v>
          </cell>
          <cell r="AF141">
            <v>149445660.95888504</v>
          </cell>
        </row>
        <row r="142">
          <cell r="B142">
            <v>2015</v>
          </cell>
          <cell r="C142">
            <v>8.4149313504833317E-2</v>
          </cell>
          <cell r="D142">
            <v>93.557206754673686</v>
          </cell>
          <cell r="E142">
            <v>94.254480000000015</v>
          </cell>
          <cell r="F142">
            <v>62982.711587246318</v>
          </cell>
          <cell r="G142">
            <v>135</v>
          </cell>
          <cell r="H142">
            <v>8502666.0642782524</v>
          </cell>
          <cell r="I142">
            <v>102031992.77133903</v>
          </cell>
          <cell r="K142">
            <v>44.879633869244437</v>
          </cell>
          <cell r="L142">
            <v>30212.969520775361</v>
          </cell>
          <cell r="M142">
            <v>4078750.8853046736</v>
          </cell>
          <cell r="N142">
            <v>48945010.623656079</v>
          </cell>
          <cell r="P142">
            <v>8.4149313504833321E-3</v>
          </cell>
          <cell r="Q142">
            <v>0.11006730206432198</v>
          </cell>
          <cell r="R142">
            <v>74.097307749701557</v>
          </cell>
          <cell r="S142">
            <v>10003.136546209711</v>
          </cell>
          <cell r="T142">
            <v>120037.63855451654</v>
          </cell>
          <cell r="V142">
            <v>0.21037328376208331</v>
          </cell>
          <cell r="W142">
            <v>57.22153318328666</v>
          </cell>
          <cell r="X142">
            <v>119.36</v>
          </cell>
          <cell r="Y142">
            <v>1120.0625582796947</v>
          </cell>
          <cell r="Z142">
            <v>151208.44536775877</v>
          </cell>
          <cell r="AA142">
            <v>1814501.3444131054</v>
          </cell>
          <cell r="AC142">
            <v>94389.840974051069</v>
          </cell>
          <cell r="AD142">
            <v>12742628.531496894</v>
          </cell>
          <cell r="AE142">
            <v>1132678.0916886129</v>
          </cell>
          <cell r="AF142">
            <v>152911542.37796271</v>
          </cell>
        </row>
        <row r="143">
          <cell r="B143">
            <v>2016</v>
          </cell>
          <cell r="C143">
            <v>8.6100869275895706E-2</v>
          </cell>
          <cell r="D143">
            <v>95.726946460940852</v>
          </cell>
          <cell r="E143">
            <v>116.49048000000002</v>
          </cell>
          <cell r="F143">
            <v>64443.38035750539</v>
          </cell>
          <cell r="G143">
            <v>135</v>
          </cell>
          <cell r="H143">
            <v>8699856.3482632283</v>
          </cell>
          <cell r="I143">
            <v>104398276.17915875</v>
          </cell>
          <cell r="K143">
            <v>45.920463613811044</v>
          </cell>
          <cell r="L143">
            <v>30913.656104817594</v>
          </cell>
          <cell r="M143">
            <v>4173343.5741503751</v>
          </cell>
          <cell r="N143">
            <v>50080122.889804497</v>
          </cell>
          <cell r="P143">
            <v>8.6100869275895706E-3</v>
          </cell>
          <cell r="Q143">
            <v>0.1126199370128716</v>
          </cell>
          <cell r="R143">
            <v>75.81574159706517</v>
          </cell>
          <cell r="S143">
            <v>10235.125115603798</v>
          </cell>
          <cell r="T143">
            <v>122821.50138724557</v>
          </cell>
          <cell r="V143">
            <v>0.21525217318973927</v>
          </cell>
          <cell r="W143">
            <v>58.548591107609091</v>
          </cell>
          <cell r="X143">
            <v>119.36</v>
          </cell>
          <cell r="Y143">
            <v>1146.0385818325917</v>
          </cell>
          <cell r="Z143">
            <v>154715.20854739987</v>
          </cell>
          <cell r="AA143">
            <v>1856582.5025687986</v>
          </cell>
          <cell r="AC143">
            <v>96578.890785752636</v>
          </cell>
          <cell r="AD143">
            <v>13038150.256076608</v>
          </cell>
          <cell r="AE143">
            <v>1158946.6894290317</v>
          </cell>
          <cell r="AF143">
            <v>156457803.07291928</v>
          </cell>
        </row>
        <row r="144">
          <cell r="B144">
            <v>2017</v>
          </cell>
          <cell r="C144">
            <v>8.8097684714196489E-2</v>
          </cell>
          <cell r="D144">
            <v>97.947005865243668</v>
          </cell>
          <cell r="E144">
            <v>116.49048000000002</v>
          </cell>
          <cell r="F144">
            <v>65937.924348482033</v>
          </cell>
          <cell r="G144">
            <v>135</v>
          </cell>
          <cell r="H144">
            <v>8901619.7870450746</v>
          </cell>
          <cell r="I144">
            <v>106819437.44454089</v>
          </cell>
          <cell r="K144">
            <v>46.985431847571455</v>
          </cell>
          <cell r="L144">
            <v>31630.592719785109</v>
          </cell>
          <cell r="M144">
            <v>4270130.0171709899</v>
          </cell>
          <cell r="N144">
            <v>51241560.206051879</v>
          </cell>
          <cell r="P144">
            <v>8.8097684714196489E-3</v>
          </cell>
          <cell r="Q144">
            <v>0.115231771606169</v>
          </cell>
          <cell r="R144">
            <v>77.574028645272975</v>
          </cell>
          <cell r="S144">
            <v>10472.493867111851</v>
          </cell>
          <cell r="T144">
            <v>125669.92640534221</v>
          </cell>
          <cell r="V144">
            <v>0.22024421178549122</v>
          </cell>
          <cell r="W144">
            <v>59.906425605653617</v>
          </cell>
          <cell r="X144">
            <v>119.36</v>
          </cell>
          <cell r="Y144">
            <v>1172.6170304863303</v>
          </cell>
          <cell r="Z144">
            <v>158303.2991156546</v>
          </cell>
          <cell r="AA144">
            <v>1899639.5893878553</v>
          </cell>
          <cell r="AC144">
            <v>98818.708127398757</v>
          </cell>
          <cell r="AD144">
            <v>13340525.597198831</v>
          </cell>
          <cell r="AE144">
            <v>1185824.4975287851</v>
          </cell>
          <cell r="AF144">
            <v>160086307.16638595</v>
          </cell>
        </row>
        <row r="145">
          <cell r="B145">
            <v>2018</v>
          </cell>
          <cell r="C145">
            <v>9.0140809463055555E-2</v>
          </cell>
          <cell r="D145">
            <v>100.21855196102517</v>
          </cell>
          <cell r="E145">
            <v>116.49048000000002</v>
          </cell>
          <cell r="F145">
            <v>67467.129180162141</v>
          </cell>
          <cell r="G145">
            <v>135</v>
          </cell>
          <cell r="H145">
            <v>9108062.4393218886</v>
          </cell>
          <cell r="I145">
            <v>109296749.27186266</v>
          </cell>
          <cell r="K145">
            <v>48.075098380296303</v>
          </cell>
          <cell r="L145">
            <v>32364.156229615473</v>
          </cell>
          <cell r="M145">
            <v>4369161.0909980889</v>
          </cell>
          <cell r="N145">
            <v>52429933.091977067</v>
          </cell>
          <cell r="P145">
            <v>9.0140809463055555E-3</v>
          </cell>
          <cell r="Q145">
            <v>0.11790417877767667</v>
          </cell>
          <cell r="R145">
            <v>79.373093153131947</v>
          </cell>
          <cell r="S145">
            <v>10715.367575672813</v>
          </cell>
          <cell r="T145">
            <v>128584.41090807377</v>
          </cell>
          <cell r="V145">
            <v>0.2253520236576389</v>
          </cell>
          <cell r="W145">
            <v>61.295750434877782</v>
          </cell>
          <cell r="X145">
            <v>119.36</v>
          </cell>
          <cell r="Y145">
            <v>1199.8118754325126</v>
          </cell>
          <cell r="Z145">
            <v>161974.6031833892</v>
          </cell>
          <cell r="AA145">
            <v>1943695.2382006706</v>
          </cell>
          <cell r="AC145">
            <v>101110.47037836326</v>
          </cell>
          <cell r="AD145">
            <v>13649913.50107904</v>
          </cell>
          <cell r="AE145">
            <v>1213325.644540359</v>
          </cell>
          <cell r="AF145">
            <v>163798962.01294845</v>
          </cell>
        </row>
        <row r="146">
          <cell r="B146">
            <v>2019</v>
          </cell>
          <cell r="C146">
            <v>9.2231317508682756E-2</v>
          </cell>
          <cell r="D146">
            <v>102.54277880615349</v>
          </cell>
          <cell r="E146">
            <v>116.49048000000002</v>
          </cell>
          <cell r="F146">
            <v>69031.798692302531</v>
          </cell>
          <cell r="G146">
            <v>135</v>
          </cell>
          <cell r="H146">
            <v>9319292.8234608416</v>
          </cell>
          <cell r="I146">
            <v>111831513.88153011</v>
          </cell>
          <cell r="K146">
            <v>49.190036004630798</v>
          </cell>
          <cell r="L146">
            <v>33114.732238317454</v>
          </cell>
          <cell r="M146">
            <v>4470488.8521728562</v>
          </cell>
          <cell r="N146">
            <v>53645866.226074278</v>
          </cell>
          <cell r="P146">
            <v>9.2231317508682763E-3</v>
          </cell>
          <cell r="Q146">
            <v>0.12063856330135707</v>
          </cell>
          <cell r="R146">
            <v>81.213880814473583</v>
          </cell>
          <cell r="S146">
            <v>10963.873909953934</v>
          </cell>
          <cell r="T146">
            <v>131566.4869194472</v>
          </cell>
          <cell r="V146">
            <v>0.23057829377170688</v>
          </cell>
          <cell r="W146">
            <v>62.717295905904273</v>
          </cell>
          <cell r="X146">
            <v>119.36</v>
          </cell>
          <cell r="Y146">
            <v>1227.6374118767881</v>
          </cell>
          <cell r="Z146">
            <v>165731.0506033664</v>
          </cell>
          <cell r="AA146">
            <v>1988772.6072403968</v>
          </cell>
          <cell r="AC146">
            <v>103455.38222331123</v>
          </cell>
          <cell r="AD146">
            <v>13966476.600147016</v>
          </cell>
          <cell r="AE146">
            <v>1241464.5866797348</v>
          </cell>
          <cell r="AF146">
            <v>167597719.20176423</v>
          </cell>
        </row>
        <row r="147">
          <cell r="B147">
            <v>2020</v>
          </cell>
          <cell r="C147">
            <v>9.4370307744728113E-2</v>
          </cell>
          <cell r="D147">
            <v>104.92090815058873</v>
          </cell>
          <cell r="E147">
            <v>116.49048000000002</v>
          </cell>
          <cell r="F147">
            <v>70632.755366976344</v>
          </cell>
          <cell r="G147">
            <v>135</v>
          </cell>
          <cell r="H147">
            <v>9535421.9745418057</v>
          </cell>
          <cell r="I147">
            <v>114425063.69450167</v>
          </cell>
          <cell r="K147">
            <v>50.330830797188327</v>
          </cell>
          <cell r="L147">
            <v>33882.715292667177</v>
          </cell>
          <cell r="M147">
            <v>4574166.5645100689</v>
          </cell>
          <cell r="N147">
            <v>54889998.774120823</v>
          </cell>
          <cell r="P147">
            <v>9.4370307744728113E-3</v>
          </cell>
          <cell r="Q147">
            <v>0.12343636253010437</v>
          </cell>
          <cell r="R147">
            <v>83.097359255266255</v>
          </cell>
          <cell r="S147">
            <v>11218.143499460944</v>
          </cell>
          <cell r="T147">
            <v>134617.72199353133</v>
          </cell>
          <cell r="V147">
            <v>0.23592576936182028</v>
          </cell>
          <cell r="W147">
            <v>64.17180926641511</v>
          </cell>
          <cell r="X147">
            <v>119.36</v>
          </cell>
          <cell r="Y147">
            <v>1256.108266553251</v>
          </cell>
          <cell r="Z147">
            <v>169574.61598468889</v>
          </cell>
          <cell r="AA147">
            <v>2034895.3918162668</v>
          </cell>
          <cell r="AC147">
            <v>105854.67628545203</v>
          </cell>
          <cell r="AD147">
            <v>14290381.298536025</v>
          </cell>
          <cell r="AE147">
            <v>1270256.1154254244</v>
          </cell>
          <cell r="AF147">
            <v>171484575.5824323</v>
          </cell>
        </row>
        <row r="148">
          <cell r="B148">
            <v>2021</v>
          </cell>
          <cell r="C148">
            <v>9.6558904549924648E-2</v>
          </cell>
          <cell r="D148">
            <v>107.35419007860622</v>
          </cell>
          <cell r="E148">
            <v>116.49048000000002</v>
          </cell>
          <cell r="F148">
            <v>72270.840760917708</v>
          </cell>
          <cell r="G148">
            <v>135</v>
          </cell>
          <cell r="H148">
            <v>9756563.5027238913</v>
          </cell>
          <cell r="I148">
            <v>117078762.0326867</v>
          </cell>
          <cell r="K148">
            <v>51.498082426626475</v>
          </cell>
          <cell r="L148">
            <v>34668.509089604944</v>
          </cell>
          <cell r="M148">
            <v>4680248.7270966675</v>
          </cell>
          <cell r="N148">
            <v>56162984.72516001</v>
          </cell>
          <cell r="P148">
            <v>9.6558904549924659E-3</v>
          </cell>
          <cell r="Q148">
            <v>0.12629904715130147</v>
          </cell>
          <cell r="R148">
            <v>85.02451854225616</v>
          </cell>
          <cell r="S148">
            <v>11478.310003204582</v>
          </cell>
          <cell r="T148">
            <v>137739.72003845498</v>
          </cell>
          <cell r="V148">
            <v>0.24139726137481163</v>
          </cell>
          <cell r="W148">
            <v>65.660055093948756</v>
          </cell>
          <cell r="X148">
            <v>119.36</v>
          </cell>
          <cell r="Y148">
            <v>1285.2394054131112</v>
          </cell>
          <cell r="Z148">
            <v>173507.31973077002</v>
          </cell>
          <cell r="AA148">
            <v>2082087.8367692402</v>
          </cell>
          <cell r="AC148">
            <v>108309.61377447803</v>
          </cell>
          <cell r="AD148">
            <v>14621797.859554533</v>
          </cell>
          <cell r="AE148">
            <v>1299715.3652937363</v>
          </cell>
          <cell r="AF148">
            <v>175461574.31465441</v>
          </cell>
        </row>
        <row r="149">
          <cell r="B149">
            <v>2022</v>
          </cell>
          <cell r="C149">
            <v>9.8798258379127799E-2</v>
          </cell>
          <cell r="D149">
            <v>109.84390366591428</v>
          </cell>
          <cell r="E149">
            <v>116.49048000000002</v>
          </cell>
          <cell r="F149">
            <v>73946.915947893489</v>
          </cell>
          <cell r="G149">
            <v>135</v>
          </cell>
          <cell r="H149">
            <v>9982833.6529656202</v>
          </cell>
          <cell r="I149">
            <v>119794003.83558744</v>
          </cell>
          <cell r="K149">
            <v>52.692404468868155</v>
          </cell>
          <cell r="L149">
            <v>35472.526688442049</v>
          </cell>
          <cell r="M149">
            <v>4788791.1029396765</v>
          </cell>
          <cell r="N149">
            <v>57465493.235276118</v>
          </cell>
          <cell r="P149">
            <v>9.8798258379127809E-3</v>
          </cell>
          <cell r="Q149">
            <v>0.12922812195989919</v>
          </cell>
          <cell r="R149">
            <v>86.996371703404137</v>
          </cell>
          <cell r="S149">
            <v>11744.510179959558</v>
          </cell>
          <cell r="T149">
            <v>140934.12215951469</v>
          </cell>
          <cell r="V149">
            <v>0.2469956459478195</v>
          </cell>
          <cell r="W149">
            <v>67.182815697806902</v>
          </cell>
          <cell r="X149">
            <v>119.36</v>
          </cell>
          <cell r="Y149">
            <v>1315.0461414916729</v>
          </cell>
          <cell r="Z149">
            <v>177531.22910137585</v>
          </cell>
          <cell r="AA149">
            <v>2130374.74921651</v>
          </cell>
          <cell r="AC149">
            <v>110821.48514953061</v>
          </cell>
          <cell r="AD149">
            <v>14960900.495186632</v>
          </cell>
          <cell r="AE149">
            <v>1329857.8217943674</v>
          </cell>
          <cell r="AF149">
            <v>179530805.94223958</v>
          </cell>
        </row>
        <row r="150">
          <cell r="B150">
            <v>2023</v>
          </cell>
          <cell r="C150">
            <v>0.10108954636806228</v>
          </cell>
          <cell r="D150">
            <v>112.39135765201165</v>
          </cell>
          <cell r="E150">
            <v>116.49048000000002</v>
          </cell>
          <cell r="F150">
            <v>75661.861971334234</v>
          </cell>
          <cell r="G150">
            <v>135</v>
          </cell>
          <cell r="H150">
            <v>10214351.366130121</v>
          </cell>
          <cell r="I150">
            <v>122572216.39356145</v>
          </cell>
          <cell r="K150">
            <v>53.914424729633218</v>
          </cell>
          <cell r="L150">
            <v>36295.190727989087</v>
          </cell>
          <cell r="M150">
            <v>4899850.7482785266</v>
          </cell>
          <cell r="N150">
            <v>58798208.979342319</v>
          </cell>
          <cell r="P150">
            <v>1.0108954636806229E-2</v>
          </cell>
          <cell r="Q150">
            <v>0.13222512664942548</v>
          </cell>
          <cell r="R150">
            <v>89.013955260393232</v>
          </cell>
          <cell r="S150">
            <v>12016.883960153085</v>
          </cell>
          <cell r="T150">
            <v>144202.60752183702</v>
          </cell>
          <cell r="V150">
            <v>0.25272386592015572</v>
          </cell>
          <cell r="W150">
            <v>68.740891530282354</v>
          </cell>
          <cell r="X150">
            <v>119.36</v>
          </cell>
          <cell r="Y150">
            <v>1345.5441429577704</v>
          </cell>
          <cell r="Z150">
            <v>181648.45929929899</v>
          </cell>
          <cell r="AA150">
            <v>2179781.5115915881</v>
          </cell>
          <cell r="AC150">
            <v>113391.61079754149</v>
          </cell>
          <cell r="AD150">
            <v>15307867.457668101</v>
          </cell>
          <cell r="AE150">
            <v>1360699.3295704979</v>
          </cell>
          <cell r="AF150">
            <v>183694409.49201718</v>
          </cell>
        </row>
        <row r="151">
          <cell r="B151">
            <v>2024</v>
          </cell>
          <cell r="C151">
            <v>0.103433972952093</v>
          </cell>
          <cell r="D151">
            <v>114.997891128137</v>
          </cell>
          <cell r="E151">
            <v>138.72648000000001</v>
          </cell>
          <cell r="F151">
            <v>77416.580307461845</v>
          </cell>
          <cell r="G151">
            <v>135</v>
          </cell>
          <cell r="H151">
            <v>10451238.341507349</v>
          </cell>
          <cell r="I151">
            <v>125414860.09808819</v>
          </cell>
          <cell r="K151">
            <v>55.164785574449603</v>
          </cell>
          <cell r="L151">
            <v>37136.933648719474</v>
          </cell>
          <cell r="M151">
            <v>5013486.0425771289</v>
          </cell>
          <cell r="N151">
            <v>60161832.510925546</v>
          </cell>
          <cell r="P151">
            <v>1.03433972952093E-2</v>
          </cell>
          <cell r="Q151">
            <v>0.13529163662133767</v>
          </cell>
          <cell r="R151">
            <v>91.078329773484512</v>
          </cell>
          <cell r="S151">
            <v>12295.574519420408</v>
          </cell>
          <cell r="T151">
            <v>147546.89423304491</v>
          </cell>
          <cell r="V151">
            <v>0.2585849323802325</v>
          </cell>
          <cell r="W151">
            <v>70.33510160742324</v>
          </cell>
          <cell r="X151">
            <v>119.36</v>
          </cell>
          <cell r="Y151">
            <v>1376.7494413498666</v>
          </cell>
          <cell r="Z151">
            <v>185861.17458223199</v>
          </cell>
          <cell r="AA151">
            <v>2230334.0949867838</v>
          </cell>
          <cell r="AC151">
            <v>116021.34172730468</v>
          </cell>
          <cell r="AD151">
            <v>15662881.13318613</v>
          </cell>
          <cell r="AE151">
            <v>1392256.1007276562</v>
          </cell>
          <cell r="AF151">
            <v>187954573.59823358</v>
          </cell>
        </row>
        <row r="152">
          <cell r="B152">
            <v>2025</v>
          </cell>
          <cell r="C152">
            <v>0.10583277049934782</v>
          </cell>
          <cell r="D152">
            <v>117.6648742411749</v>
          </cell>
          <cell r="E152">
            <v>138.72648000000001</v>
          </cell>
          <cell r="F152">
            <v>79211.993339158944</v>
          </cell>
          <cell r="G152">
            <v>135</v>
          </cell>
          <cell r="H152">
            <v>10693619.100786457</v>
          </cell>
          <cell r="I152">
            <v>128323429.20943749</v>
          </cell>
          <cell r="K152">
            <v>56.444144266318837</v>
          </cell>
          <cell r="L152">
            <v>37998.197920085848</v>
          </cell>
          <cell r="M152">
            <v>5129756.7192115895</v>
          </cell>
          <cell r="N152">
            <v>61557080.630539075</v>
          </cell>
          <cell r="P152">
            <v>1.0583277049934782E-2</v>
          </cell>
          <cell r="Q152">
            <v>0.13842926381314696</v>
          </cell>
          <cell r="R152">
            <v>93.190580399010528</v>
          </cell>
          <cell r="S152">
            <v>12580.728353866421</v>
          </cell>
          <cell r="T152">
            <v>150968.74024639706</v>
          </cell>
          <cell r="V152">
            <v>0.26458192624836957</v>
          </cell>
          <cell r="W152">
            <v>71.966283939556533</v>
          </cell>
          <cell r="X152">
            <v>119.36</v>
          </cell>
          <cell r="Y152">
            <v>1408.6784400031829</v>
          </cell>
          <cell r="Z152">
            <v>190171.58940042969</v>
          </cell>
          <cell r="AA152">
            <v>2282059.072805156</v>
          </cell>
          <cell r="AC152">
            <v>118712.06027964699</v>
          </cell>
          <cell r="AD152">
            <v>16026128.137752343</v>
          </cell>
          <cell r="AE152">
            <v>1424544.7233557638</v>
          </cell>
          <cell r="AF152">
            <v>192313537.65302813</v>
          </cell>
        </row>
        <row r="153">
          <cell r="B153">
            <v>2026</v>
          </cell>
          <cell r="C153">
            <v>0.10828719995852172</v>
          </cell>
          <cell r="D153">
            <v>120.39370891388445</v>
          </cell>
          <cell r="E153">
            <v>138.72648000000001</v>
          </cell>
          <cell r="F153">
            <v>81049.044840827031</v>
          </cell>
          <cell r="G153">
            <v>135</v>
          </cell>
          <cell r="H153">
            <v>10941621.053511649</v>
          </cell>
          <cell r="I153">
            <v>131299452.64213979</v>
          </cell>
          <cell r="K153">
            <v>57.753173311211583</v>
          </cell>
          <cell r="L153">
            <v>38879.43627310764</v>
          </cell>
          <cell r="M153">
            <v>5248723.8968695318</v>
          </cell>
          <cell r="N153">
            <v>62984686.762434378</v>
          </cell>
          <cell r="P153">
            <v>1.0828719995852172E-2</v>
          </cell>
          <cell r="Q153">
            <v>0.14163965754574642</v>
          </cell>
          <cell r="R153">
            <v>95.351817459796493</v>
          </cell>
          <cell r="S153">
            <v>12872.495357072527</v>
          </cell>
          <cell r="T153">
            <v>154469.94428487032</v>
          </cell>
          <cell r="V153">
            <v>0.2707179998963043</v>
          </cell>
          <cell r="W153">
            <v>73.635295971794775</v>
          </cell>
          <cell r="X153">
            <v>119.36</v>
          </cell>
          <cell r="Y153">
            <v>1441.3479226722416</v>
          </cell>
          <cell r="Z153">
            <v>194581.96956075262</v>
          </cell>
          <cell r="AA153">
            <v>2334983.6347290315</v>
          </cell>
          <cell r="AC153">
            <v>121465.18085406671</v>
          </cell>
          <cell r="AD153">
            <v>16397799.415299006</v>
          </cell>
          <cell r="AE153">
            <v>1457582.1702488004</v>
          </cell>
          <cell r="AF153">
            <v>196773592.98358807</v>
          </cell>
        </row>
        <row r="154">
          <cell r="B154">
            <v>2027</v>
          </cell>
          <cell r="C154">
            <v>0.11079855152170591</v>
          </cell>
          <cell r="D154">
            <v>123.18582958183264</v>
          </cell>
          <cell r="E154">
            <v>138.72648000000001</v>
          </cell>
          <cell r="F154">
            <v>82928.700474489728</v>
          </cell>
          <cell r="G154">
            <v>135</v>
          </cell>
          <cell r="H154">
            <v>11195374.564056113</v>
          </cell>
          <cell r="I154">
            <v>134344494.76867336</v>
          </cell>
          <cell r="K154">
            <v>59.092560811576483</v>
          </cell>
          <cell r="L154">
            <v>39781.111938353293</v>
          </cell>
          <cell r="M154">
            <v>5370450.1116776941</v>
          </cell>
          <cell r="N154">
            <v>64445401.340132326</v>
          </cell>
          <cell r="P154">
            <v>1.1079855152170592E-2</v>
          </cell>
          <cell r="Q154">
            <v>0.14492450539039134</v>
          </cell>
          <cell r="R154">
            <v>97.563177028811452</v>
          </cell>
          <cell r="S154">
            <v>13171.028898889546</v>
          </cell>
          <cell r="T154">
            <v>158052.34678667455</v>
          </cell>
          <cell r="V154">
            <v>0.27699637880426475</v>
          </cell>
          <cell r="W154">
            <v>75.343015034760015</v>
          </cell>
          <cell r="X154">
            <v>119.36</v>
          </cell>
          <cell r="Y154">
            <v>1474.7750623534016</v>
          </cell>
          <cell r="Z154">
            <v>199094.63341770921</v>
          </cell>
          <cell r="AA154">
            <v>2389135.6010125102</v>
          </cell>
          <cell r="AC154">
            <v>124282.15065222525</v>
          </cell>
          <cell r="AD154">
            <v>16778090.338050406</v>
          </cell>
          <cell r="AE154">
            <v>1491385.8078267029</v>
          </cell>
          <cell r="AF154">
            <v>201337084.05660486</v>
          </cell>
        </row>
        <row r="155">
          <cell r="B155">
            <v>2028</v>
          </cell>
          <cell r="C155">
            <v>0.11336814530258825</v>
          </cell>
          <cell r="D155">
            <v>126.04270394741762</v>
          </cell>
          <cell r="E155">
            <v>138.72648000000001</v>
          </cell>
          <cell r="F155">
            <v>84851.948297401541</v>
          </cell>
          <cell r="G155">
            <v>135</v>
          </cell>
          <cell r="H155">
            <v>11455013.020149209</v>
          </cell>
          <cell r="I155">
            <v>137460156.2417905</v>
          </cell>
          <cell r="K155">
            <v>60.463010828047068</v>
          </cell>
          <cell r="L155">
            <v>40703.698889441293</v>
          </cell>
          <cell r="M155">
            <v>5494999.3500745744</v>
          </cell>
          <cell r="N155">
            <v>65939992.200894892</v>
          </cell>
          <cell r="P155">
            <v>1.1336814530258825E-2</v>
          </cell>
          <cell r="Q155">
            <v>0.14828553405578546</v>
          </cell>
          <cell r="R155">
            <v>99.825821526354758</v>
          </cell>
          <cell r="S155">
            <v>13476.485906057893</v>
          </cell>
          <cell r="T155">
            <v>161717.83087269473</v>
          </cell>
          <cell r="V155">
            <v>0.28342036325647063</v>
          </cell>
          <cell r="W155">
            <v>77.090338805759998</v>
          </cell>
          <cell r="X155">
            <v>119.36</v>
          </cell>
          <cell r="Y155">
            <v>1508.9774303119871</v>
          </cell>
          <cell r="Z155">
            <v>203711.95309211826</v>
          </cell>
          <cell r="AA155">
            <v>2444543.4371054191</v>
          </cell>
          <cell r="AC155">
            <v>127164.45043868118</v>
          </cell>
          <cell r="AD155">
            <v>17167200.809221961</v>
          </cell>
          <cell r="AE155">
            <v>1525973.4052641741</v>
          </cell>
          <cell r="AF155">
            <v>206006409.7106635</v>
          </cell>
        </row>
        <row r="156">
          <cell r="B156">
            <v>2029</v>
          </cell>
          <cell r="C156">
            <v>0.11599733203038254</v>
          </cell>
          <cell r="D156">
            <v>128.96583375137934</v>
          </cell>
          <cell r="E156">
            <v>138.72648000000001</v>
          </cell>
          <cell r="F156">
            <v>86819.799281428568</v>
          </cell>
          <cell r="G156">
            <v>135</v>
          </cell>
          <cell r="H156">
            <v>11720672.902992856</v>
          </cell>
          <cell r="I156">
            <v>140648074.83591425</v>
          </cell>
          <cell r="K156">
            <v>61.865243749537349</v>
          </cell>
          <cell r="L156">
            <v>41647.682092188552</v>
          </cell>
          <cell r="M156">
            <v>5622437.0824454548</v>
          </cell>
          <cell r="N156">
            <v>67469244.989345461</v>
          </cell>
          <cell r="P156">
            <v>1.1599733203038254E-2</v>
          </cell>
          <cell r="Q156">
            <v>0.15172451029574038</v>
          </cell>
          <cell r="R156">
            <v>102.14094033109242</v>
          </cell>
          <cell r="S156">
            <v>13789.026944697478</v>
          </cell>
          <cell r="T156">
            <v>165468.32333636974</v>
          </cell>
          <cell r="V156">
            <v>0.28999333007595635</v>
          </cell>
          <cell r="W156">
            <v>78.878185780660132</v>
          </cell>
          <cell r="X156">
            <v>119.36</v>
          </cell>
          <cell r="Y156">
            <v>1543.9730053187768</v>
          </cell>
          <cell r="Z156">
            <v>208436.35571803487</v>
          </cell>
          <cell r="AA156">
            <v>2501236.2686164184</v>
          </cell>
          <cell r="AC156">
            <v>130113.595319267</v>
          </cell>
          <cell r="AD156">
            <v>17565335.368101042</v>
          </cell>
          <cell r="AE156">
            <v>1561363.1438312039</v>
          </cell>
          <cell r="AF156">
            <v>210784024.41721249</v>
          </cell>
        </row>
        <row r="157">
          <cell r="B157">
            <v>2030</v>
          </cell>
          <cell r="C157">
            <v>0.11868749375985087</v>
          </cell>
          <cell r="D157">
            <v>131.9567555622022</v>
          </cell>
          <cell r="E157">
            <v>138.72648000000001</v>
          </cell>
          <cell r="F157">
            <v>88833.287844474529</v>
          </cell>
          <cell r="G157">
            <v>135</v>
          </cell>
          <cell r="H157">
            <v>11992493.859004062</v>
          </cell>
          <cell r="I157">
            <v>143909926.30804873</v>
          </cell>
          <cell r="K157">
            <v>63.299996671920461</v>
          </cell>
          <cell r="L157">
            <v>42613.557759536852</v>
          </cell>
          <cell r="M157">
            <v>5752830.2975374749</v>
          </cell>
          <cell r="N157">
            <v>69033963.570449695</v>
          </cell>
          <cell r="P157">
            <v>1.1868749375985088E-2</v>
          </cell>
          <cell r="Q157">
            <v>0.15524324183788496</v>
          </cell>
          <cell r="R157">
            <v>104.50975040526416</v>
          </cell>
          <cell r="S157">
            <v>14108.816304710661</v>
          </cell>
          <cell r="T157">
            <v>169305.79565652792</v>
          </cell>
          <cell r="V157">
            <v>0.29671873439962715</v>
          </cell>
          <cell r="W157">
            <v>80.707495756698577</v>
          </cell>
          <cell r="X157">
            <v>119.36</v>
          </cell>
          <cell r="Y157">
            <v>1579.7801831007007</v>
          </cell>
          <cell r="Z157">
            <v>213270.32471859458</v>
          </cell>
          <cell r="AA157">
            <v>2559243.8966231351</v>
          </cell>
          <cell r="AC157">
            <v>133131.13553751734</v>
          </cell>
          <cell r="AD157">
            <v>17972703.297564842</v>
          </cell>
          <cell r="AE157">
            <v>1597573.626450208</v>
          </cell>
          <cell r="AF157">
            <v>215672439.57077807</v>
          </cell>
        </row>
        <row r="158">
          <cell r="B158">
            <v>2031</v>
          </cell>
          <cell r="C158">
            <v>0.12144004459779287</v>
          </cell>
          <cell r="D158">
            <v>135.01704158382611</v>
          </cell>
          <cell r="E158">
            <v>160.96248</v>
          </cell>
          <cell r="F158">
            <v>90893.472394231765</v>
          </cell>
          <cell r="G158">
            <v>135</v>
          </cell>
          <cell r="H158">
            <v>12270618.773221288</v>
          </cell>
          <cell r="I158">
            <v>147247425.27865547</v>
          </cell>
          <cell r="K158">
            <v>64.768023785489532</v>
          </cell>
          <cell r="L158">
            <v>43601.833612391558</v>
          </cell>
          <cell r="M158">
            <v>5886247.5376728605</v>
          </cell>
          <cell r="N158">
            <v>70634970.452074319</v>
          </cell>
          <cell r="P158">
            <v>1.2144004459779287E-2</v>
          </cell>
          <cell r="Q158">
            <v>0.15884357833391308</v>
          </cell>
          <cell r="R158">
            <v>106.93349693439029</v>
          </cell>
          <cell r="S158">
            <v>14436.02208614269</v>
          </cell>
          <cell r="T158">
            <v>173232.26503371226</v>
          </cell>
          <cell r="V158">
            <v>0.30360011149448218</v>
          </cell>
          <cell r="W158">
            <v>82.579230326499157</v>
          </cell>
          <cell r="X158">
            <v>119.36</v>
          </cell>
          <cell r="Y158">
            <v>1616.4177860107138</v>
          </cell>
          <cell r="Z158">
            <v>218216.40111144638</v>
          </cell>
          <cell r="AA158">
            <v>2618596.8133373568</v>
          </cell>
          <cell r="AC158">
            <v>136218.65728956842</v>
          </cell>
          <cell r="AD158">
            <v>18389518.734091736</v>
          </cell>
          <cell r="AE158">
            <v>1634623.8874748209</v>
          </cell>
          <cell r="AF158">
            <v>220674224.80910087</v>
          </cell>
        </row>
        <row r="159">
          <cell r="B159">
            <v>2032</v>
          </cell>
          <cell r="C159">
            <v>0.12425643144638292</v>
          </cell>
          <cell r="D159">
            <v>138.14830048208856</v>
          </cell>
          <cell r="E159">
            <v>160.96248</v>
          </cell>
          <cell r="F159">
            <v>93001.435884542036</v>
          </cell>
          <cell r="G159">
            <v>135</v>
          </cell>
          <cell r="H159">
            <v>12555193.844413174</v>
          </cell>
          <cell r="I159">
            <v>150662326.13295808</v>
          </cell>
          <cell r="K159">
            <v>66.270096771404226</v>
          </cell>
          <cell r="L159">
            <v>44613.029146509332</v>
          </cell>
          <cell r="M159">
            <v>6022758.9347787602</v>
          </cell>
          <cell r="N159">
            <v>72273107.217345119</v>
          </cell>
          <cell r="P159">
            <v>1.2425643144638293E-2</v>
          </cell>
          <cell r="Q159">
            <v>0.16252741233186888</v>
          </cell>
          <cell r="R159">
            <v>109.41345398181414</v>
          </cell>
          <cell r="S159">
            <v>14770.816287544909</v>
          </cell>
          <cell r="T159">
            <v>177249.79545053892</v>
          </cell>
          <cell r="V159">
            <v>0.3106410786159573</v>
          </cell>
          <cell r="W159">
            <v>84.494373383540392</v>
          </cell>
          <cell r="X159">
            <v>119.36</v>
          </cell>
          <cell r="Y159">
            <v>1653.9050729219239</v>
          </cell>
          <cell r="Z159">
            <v>223277.18484445973</v>
          </cell>
          <cell r="AA159">
            <v>2679326.2181335166</v>
          </cell>
          <cell r="AC159">
            <v>139377.78355795512</v>
          </cell>
          <cell r="AD159">
            <v>18816000.780323941</v>
          </cell>
          <cell r="AE159">
            <v>1672533.4026954614</v>
          </cell>
          <cell r="AF159">
            <v>225792009.36388725</v>
          </cell>
        </row>
        <row r="160">
          <cell r="B160">
            <v>2033</v>
          </cell>
          <cell r="C160">
            <v>0.12713813476374727</v>
          </cell>
          <cell r="D160">
            <v>141.35217823033423</v>
          </cell>
          <cell r="E160">
            <v>160.96248</v>
          </cell>
          <cell r="F160">
            <v>95158.286384661013</v>
          </cell>
          <cell r="G160">
            <v>135</v>
          </cell>
          <cell r="H160">
            <v>12846368.661929237</v>
          </cell>
          <cell r="I160">
            <v>154156423.94315085</v>
          </cell>
          <cell r="K160">
            <v>67.807005207331869</v>
          </cell>
          <cell r="L160">
            <v>45647.675905575816</v>
          </cell>
          <cell r="M160">
            <v>6162436.2472527353</v>
          </cell>
          <cell r="N160">
            <v>73949234.96703282</v>
          </cell>
          <cell r="P160">
            <v>1.2713813476374729E-2</v>
          </cell>
          <cell r="Q160">
            <v>0.16629668027098146</v>
          </cell>
          <cell r="R160">
            <v>111.95092515842474</v>
          </cell>
          <cell r="S160">
            <v>15113.37489638734</v>
          </cell>
          <cell r="T160">
            <v>181360.4987566481</v>
          </cell>
          <cell r="V160">
            <v>0.31784533690936817</v>
          </cell>
          <cell r="W160">
            <v>86.453931639348141</v>
          </cell>
          <cell r="X160">
            <v>119.36</v>
          </cell>
          <cell r="Y160">
            <v>1692.261749351195</v>
          </cell>
          <cell r="Z160">
            <v>228455.33616241132</v>
          </cell>
          <cell r="AA160">
            <v>2741464.0339489356</v>
          </cell>
          <cell r="AC160">
            <v>142610.17496474646</v>
          </cell>
          <cell r="AD160">
            <v>19252373.62024077</v>
          </cell>
          <cell r="AE160">
            <v>1711322.0995769575</v>
          </cell>
          <cell r="AF160">
            <v>231028483.44288924</v>
          </cell>
        </row>
        <row r="161">
          <cell r="B161">
            <v>2034</v>
          </cell>
          <cell r="C161">
            <v>0.13008666934217902</v>
          </cell>
          <cell r="D161">
            <v>144.63035897463465</v>
          </cell>
          <cell r="E161">
            <v>160.96248</v>
          </cell>
          <cell r="F161">
            <v>97365.15766172405</v>
          </cell>
          <cell r="G161">
            <v>135</v>
          </cell>
          <cell r="H161">
            <v>13144296.284332747</v>
          </cell>
          <cell r="I161">
            <v>157731555.41199297</v>
          </cell>
          <cell r="K161">
            <v>69.379556982495487</v>
          </cell>
          <cell r="L161">
            <v>46706.317760615959</v>
          </cell>
          <cell r="M161">
            <v>6305352.8976831548</v>
          </cell>
          <cell r="N161">
            <v>75664234.772197857</v>
          </cell>
          <cell r="P161">
            <v>1.3008666934217903E-2</v>
          </cell>
          <cell r="Q161">
            <v>0.17015336349957019</v>
          </cell>
          <cell r="R161">
            <v>114.54724430791066</v>
          </cell>
          <cell r="S161">
            <v>15463.877981567939</v>
          </cell>
          <cell r="T161">
            <v>185566.53577881528</v>
          </cell>
          <cell r="V161">
            <v>0.32521667335544757</v>
          </cell>
          <cell r="W161">
            <v>88.458935152681747</v>
          </cell>
          <cell r="X161">
            <v>119.36</v>
          </cell>
          <cell r="Y161">
            <v>1731.507977817512</v>
          </cell>
          <cell r="Z161">
            <v>233753.57700536412</v>
          </cell>
          <cell r="AA161">
            <v>2805042.9240643694</v>
          </cell>
          <cell r="AC161">
            <v>145917.53064446541</v>
          </cell>
          <cell r="AD161">
            <v>19698866.637002833</v>
          </cell>
          <cell r="AE161">
            <v>1751010.3677335849</v>
          </cell>
          <cell r="AF161">
            <v>236386399.64403403</v>
          </cell>
        </row>
        <row r="162">
          <cell r="B162">
            <v>2035</v>
          </cell>
          <cell r="C162">
            <v>0.13310358510440251</v>
          </cell>
          <cell r="D162">
            <v>147.98456591907473</v>
          </cell>
          <cell r="E162">
            <v>160.96248</v>
          </cell>
          <cell r="F162">
            <v>99623.209776721109</v>
          </cell>
          <cell r="G162">
            <v>135</v>
          </cell>
          <cell r="H162">
            <v>13449133.31985735</v>
          </cell>
          <cell r="I162">
            <v>161389599.83828819</v>
          </cell>
          <cell r="K162">
            <v>70.988578722347995</v>
          </cell>
          <cell r="L162">
            <v>47789.511195884676</v>
          </cell>
          <cell r="M162">
            <v>6451584.0114444308</v>
          </cell>
          <cell r="N162">
            <v>77419008.13733317</v>
          </cell>
          <cell r="P162">
            <v>1.3310358510440252E-2</v>
          </cell>
          <cell r="Q162">
            <v>0.1740994893165585</v>
          </cell>
          <cell r="R162">
            <v>117.20377620790718</v>
          </cell>
          <cell r="S162">
            <v>15822.509788067469</v>
          </cell>
          <cell r="T162">
            <v>189870.11745680962</v>
          </cell>
          <cell r="V162">
            <v>0.33275896276100625</v>
          </cell>
          <cell r="W162">
            <v>90.510437870993698</v>
          </cell>
          <cell r="X162">
            <v>119.36</v>
          </cell>
          <cell r="Y162">
            <v>1771.6643884405919</v>
          </cell>
          <cell r="Z162">
            <v>239174.6924394799</v>
          </cell>
          <cell r="AA162">
            <v>2870096.3092737589</v>
          </cell>
          <cell r="AC162">
            <v>149301.58913725428</v>
          </cell>
          <cell r="AD162">
            <v>20155714.533529326</v>
          </cell>
          <cell r="AE162">
            <v>1791619.0696470514</v>
          </cell>
          <cell r="AF162">
            <v>241868574.40235192</v>
          </cell>
        </row>
        <row r="163">
          <cell r="B163" t="str">
            <v xml:space="preserve">     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76">
          <cell r="B176" t="str">
            <v>Año</v>
          </cell>
          <cell r="C176" t="str">
            <v>VOLUMEN DIARIO DE AGUA TRATADA (l/día)</v>
          </cell>
          <cell r="D176" t="str">
            <v>CANTIDAD DE QUIMICOS PARA CLORACIÓN (kg/día)</v>
          </cell>
          <cell r="E176" t="str">
            <v>CANTIDAD DE QUIMICOS PARA CLORACIÓN (kg/año)</v>
          </cell>
          <cell r="F176" t="str">
            <v>COSTO DE QUIMICOS PARA CLORACIÓN ($/año)</v>
          </cell>
          <cell r="H176" t="str">
            <v>CANTIDAD DE QUIMICOS PARA COAGULACIÓN (kg/día)</v>
          </cell>
          <cell r="I176" t="str">
            <v>CANTIDAD DE QUIMICOS PARA COAGULACIÓN (kg/año)</v>
          </cell>
          <cell r="J176" t="str">
            <v>COSTO DE QUIMICOS PARA COAGULACIÓN ($/año)</v>
          </cell>
        </row>
        <row r="177">
          <cell r="B177">
            <v>2002</v>
          </cell>
          <cell r="C177">
            <v>82928.956596867793</v>
          </cell>
          <cell r="D177">
            <v>0.5805026961780746</v>
          </cell>
          <cell r="E177">
            <v>211.88348410499722</v>
          </cell>
          <cell r="F177">
            <v>2118834.8410499725</v>
          </cell>
          <cell r="H177">
            <v>4.1464478298433898</v>
          </cell>
          <cell r="I177">
            <v>1513.4534578928374</v>
          </cell>
          <cell r="J177">
            <v>832399.40184106061</v>
          </cell>
        </row>
        <row r="178">
          <cell r="B178">
            <v>2003</v>
          </cell>
          <cell r="C178">
            <v>82664.980453858981</v>
          </cell>
          <cell r="D178">
            <v>0.57865486317701287</v>
          </cell>
          <cell r="E178">
            <v>211.2090250596097</v>
          </cell>
          <cell r="F178">
            <v>2112090.2505960972</v>
          </cell>
          <cell r="H178">
            <v>4.133249022692949</v>
          </cell>
          <cell r="I178">
            <v>1508.6358932829264</v>
          </cell>
          <cell r="J178">
            <v>829749.74130560958</v>
          </cell>
        </row>
        <row r="179">
          <cell r="B179">
            <v>2004</v>
          </cell>
          <cell r="C179">
            <v>82637.659287975679</v>
          </cell>
          <cell r="D179">
            <v>0.57846361501582977</v>
          </cell>
          <cell r="E179">
            <v>211.13921948077785</v>
          </cell>
          <cell r="F179">
            <v>2111392.1948077786</v>
          </cell>
          <cell r="H179">
            <v>4.131882964398784</v>
          </cell>
          <cell r="I179">
            <v>1508.1372820055562</v>
          </cell>
          <cell r="J179">
            <v>829475.50510305597</v>
          </cell>
        </row>
        <row r="180">
          <cell r="B180">
            <v>2005</v>
          </cell>
          <cell r="C180">
            <v>82809.476987530012</v>
          </cell>
          <cell r="D180">
            <v>0.57966633891271013</v>
          </cell>
          <cell r="E180">
            <v>211.5782137031392</v>
          </cell>
          <cell r="F180">
            <v>2115782.1370313922</v>
          </cell>
          <cell r="H180">
            <v>4.1404738493765008</v>
          </cell>
          <cell r="I180">
            <v>1511.2729550224228</v>
          </cell>
          <cell r="J180">
            <v>831200.1252623325</v>
          </cell>
        </row>
        <row r="181">
          <cell r="B181">
            <v>2006</v>
          </cell>
          <cell r="C181">
            <v>86931.417375939651</v>
          </cell>
          <cell r="D181">
            <v>0.60851992163157753</v>
          </cell>
          <cell r="E181">
            <v>222.1097713955258</v>
          </cell>
          <cell r="F181">
            <v>2221097.713955258</v>
          </cell>
          <cell r="H181">
            <v>4.3465708687969826</v>
          </cell>
          <cell r="I181">
            <v>1586.4983671108987</v>
          </cell>
          <cell r="J181">
            <v>872574.10191099427</v>
          </cell>
        </row>
        <row r="182">
          <cell r="B182">
            <v>2007</v>
          </cell>
          <cell r="C182">
            <v>91132.768182084124</v>
          </cell>
          <cell r="D182">
            <v>0.63792937727458887</v>
          </cell>
          <cell r="E182">
            <v>232.84422270522495</v>
          </cell>
          <cell r="F182">
            <v>2328442.2270522495</v>
          </cell>
          <cell r="H182">
            <v>4.5566384091042069</v>
          </cell>
          <cell r="I182">
            <v>1663.1730193230355</v>
          </cell>
          <cell r="J182">
            <v>914745.16062766954</v>
          </cell>
        </row>
        <row r="183">
          <cell r="B183">
            <v>2008</v>
          </cell>
          <cell r="C183">
            <v>95416.471576799086</v>
          </cell>
          <cell r="D183">
            <v>0.66791530103759367</v>
          </cell>
          <cell r="E183">
            <v>243.7890848787217</v>
          </cell>
          <cell r="F183">
            <v>2437890.8487872169</v>
          </cell>
          <cell r="H183">
            <v>4.7708235788399538</v>
          </cell>
          <cell r="I183">
            <v>1741.3506062765832</v>
          </cell>
          <cell r="J183">
            <v>957742.83345212077</v>
          </cell>
        </row>
        <row r="184">
          <cell r="B184">
            <v>2009</v>
          </cell>
          <cell r="C184">
            <v>99785.488070213425</v>
          </cell>
          <cell r="D184">
            <v>0.69849841649149391</v>
          </cell>
          <cell r="E184">
            <v>254.95192201939528</v>
          </cell>
          <cell r="F184">
            <v>2549519.2201939528</v>
          </cell>
          <cell r="H184">
            <v>4.9892744035106711</v>
          </cell>
          <cell r="I184">
            <v>1821.0851572813949</v>
          </cell>
          <cell r="J184">
            <v>1001596.8365047672</v>
          </cell>
        </row>
        <row r="185">
          <cell r="B185">
            <v>2010</v>
          </cell>
          <cell r="C185">
            <v>104242.80047070976</v>
          </cell>
          <cell r="D185">
            <v>0.7296996032949683</v>
          </cell>
          <cell r="E185">
            <v>266.34035520266343</v>
          </cell>
          <cell r="F185">
            <v>2663403.5520266341</v>
          </cell>
          <cell r="H185">
            <v>5.212140023535488</v>
          </cell>
          <cell r="I185">
            <v>1902.4311085904531</v>
          </cell>
          <cell r="J185">
            <v>1046337.1097247492</v>
          </cell>
        </row>
        <row r="186">
          <cell r="B186">
            <v>2011</v>
          </cell>
          <cell r="C186">
            <v>110345.58076084229</v>
          </cell>
          <cell r="D186">
            <v>0.77241906532589599</v>
          </cell>
          <cell r="E186">
            <v>281.93295884395206</v>
          </cell>
          <cell r="F186">
            <v>2819329.5884395204</v>
          </cell>
          <cell r="H186">
            <v>5.5172790380421137</v>
          </cell>
          <cell r="I186">
            <v>2013.8068488853714</v>
          </cell>
          <cell r="J186">
            <v>1107593.7668869542</v>
          </cell>
        </row>
        <row r="187">
          <cell r="B187">
            <v>2012</v>
          </cell>
          <cell r="C187">
            <v>113120.72842413491</v>
          </cell>
          <cell r="D187">
            <v>0.79184509896894439</v>
          </cell>
          <cell r="E187">
            <v>289.02346112366473</v>
          </cell>
          <cell r="F187">
            <v>2890234.6112366472</v>
          </cell>
          <cell r="H187">
            <v>5.6560364212067453</v>
          </cell>
          <cell r="I187">
            <v>2064.453293740462</v>
          </cell>
          <cell r="J187">
            <v>1135449.3115572541</v>
          </cell>
        </row>
        <row r="188">
          <cell r="B188">
            <v>2013</v>
          </cell>
          <cell r="C188">
            <v>115744.17716290837</v>
          </cell>
          <cell r="D188">
            <v>0.81020924014035856</v>
          </cell>
          <cell r="E188">
            <v>295.72637265123086</v>
          </cell>
          <cell r="F188">
            <v>2957263.7265123087</v>
          </cell>
          <cell r="H188">
            <v>5.7872088581454184</v>
          </cell>
          <cell r="I188">
            <v>2112.3312332230776</v>
          </cell>
          <cell r="J188">
            <v>1161782.1782726927</v>
          </cell>
        </row>
        <row r="189">
          <cell r="B189">
            <v>2014</v>
          </cell>
          <cell r="C189">
            <v>118428.46783030838</v>
          </cell>
          <cell r="D189">
            <v>0.82899927481215863</v>
          </cell>
          <cell r="E189">
            <v>302.58473530643789</v>
          </cell>
          <cell r="F189">
            <v>3025847.3530643787</v>
          </cell>
          <cell r="H189">
            <v>5.9214233915154191</v>
          </cell>
          <cell r="I189">
            <v>2161.3195379031281</v>
          </cell>
          <cell r="J189">
            <v>1188725.7458467204</v>
          </cell>
        </row>
        <row r="190">
          <cell r="B190">
            <v>2015</v>
          </cell>
          <cell r="C190">
            <v>121175.01144695998</v>
          </cell>
          <cell r="D190">
            <v>0.84822508012871978</v>
          </cell>
          <cell r="E190">
            <v>309.60215424698271</v>
          </cell>
          <cell r="F190">
            <v>3096021.542469827</v>
          </cell>
          <cell r="H190">
            <v>6.0587505723479982</v>
          </cell>
          <cell r="I190">
            <v>2211.4439589070194</v>
          </cell>
          <cell r="J190">
            <v>1216294.1773988607</v>
          </cell>
        </row>
        <row r="191">
          <cell r="B191">
            <v>2016</v>
          </cell>
          <cell r="C191">
            <v>123985.25175728981</v>
          </cell>
          <cell r="D191">
            <v>0.86789676230102875</v>
          </cell>
          <cell r="E191">
            <v>316.78231823987551</v>
          </cell>
          <cell r="F191">
            <v>3167823.1823987551</v>
          </cell>
          <cell r="H191">
            <v>6.1992625878644905</v>
          </cell>
          <cell r="I191">
            <v>2262.7308445705389</v>
          </cell>
          <cell r="J191">
            <v>1244501.9645137964</v>
          </cell>
        </row>
        <row r="192">
          <cell r="B192">
            <v>2017</v>
          </cell>
          <cell r="C192">
            <v>126860.66598844295</v>
          </cell>
          <cell r="D192">
            <v>0.88802466191910068</v>
          </cell>
          <cell r="E192">
            <v>324.12900160047172</v>
          </cell>
          <cell r="F192">
            <v>3241290.0160047174</v>
          </cell>
          <cell r="H192">
            <v>6.3430332994221477</v>
          </cell>
          <cell r="I192">
            <v>2315.207154289084</v>
          </cell>
          <cell r="J192">
            <v>1273363.9348589962</v>
          </cell>
        </row>
        <row r="193">
          <cell r="B193">
            <v>2018</v>
          </cell>
          <cell r="C193">
            <v>129802.7656268</v>
          </cell>
          <cell r="D193">
            <v>0.90861935938759997</v>
          </cell>
          <cell r="E193">
            <v>331.64606617647399</v>
          </cell>
          <cell r="F193">
            <v>3316460.66176474</v>
          </cell>
          <cell r="H193">
            <v>6.4901382813400001</v>
          </cell>
          <cell r="I193">
            <v>2368.9004726890998</v>
          </cell>
          <cell r="J193">
            <v>1302895.259979005</v>
          </cell>
        </row>
        <row r="194">
          <cell r="B194">
            <v>2019</v>
          </cell>
          <cell r="C194">
            <v>132813.09721250314</v>
          </cell>
          <cell r="D194">
            <v>0.92969168048752193</v>
          </cell>
          <cell r="E194">
            <v>339.33746337794548</v>
          </cell>
          <cell r="F194">
            <v>3393374.633779455</v>
          </cell>
          <cell r="H194">
            <v>6.6406548606251574</v>
          </cell>
          <cell r="I194">
            <v>2423.8390241281822</v>
          </cell>
          <cell r="J194">
            <v>1333111.4632705003</v>
          </cell>
        </row>
        <row r="195">
          <cell r="B195">
            <v>2020</v>
          </cell>
          <cell r="C195">
            <v>135893.24315240848</v>
          </cell>
          <cell r="D195">
            <v>0.9512527020668593</v>
          </cell>
          <cell r="E195">
            <v>347.20723625440365</v>
          </cell>
          <cell r="F195">
            <v>3472072.3625440365</v>
          </cell>
          <cell r="H195">
            <v>6.794662157620424</v>
          </cell>
          <cell r="I195">
            <v>2480.0516875314547</v>
          </cell>
          <cell r="J195">
            <v>1364028.4281423001</v>
          </cell>
        </row>
        <row r="196">
          <cell r="B196">
            <v>2021</v>
          </cell>
          <cell r="C196">
            <v>139044.8225518915</v>
          </cell>
          <cell r="D196">
            <v>0.97331375786324059</v>
          </cell>
          <cell r="E196">
            <v>355.25952162008281</v>
          </cell>
          <cell r="F196">
            <v>3552595.2162008281</v>
          </cell>
          <cell r="H196">
            <v>6.9522411275945757</v>
          </cell>
          <cell r="I196">
            <v>2537.5680115720202</v>
          </cell>
          <cell r="J196">
            <v>1395662.4063646111</v>
          </cell>
        </row>
        <row r="197">
          <cell r="B197">
            <v>2022</v>
          </cell>
          <cell r="C197">
            <v>142269.49206594404</v>
          </cell>
          <cell r="D197">
            <v>0.99588644446160834</v>
          </cell>
          <cell r="E197">
            <v>363.49855222848703</v>
          </cell>
          <cell r="F197">
            <v>3634985.5222848705</v>
          </cell>
          <cell r="H197">
            <v>7.1134746032972016</v>
          </cell>
          <cell r="I197">
            <v>2596.4182302034787</v>
          </cell>
          <cell r="J197">
            <v>1428030.0266119132</v>
          </cell>
        </row>
        <row r="198">
          <cell r="B198">
            <v>2023</v>
          </cell>
          <cell r="C198">
            <v>145568.94677000967</v>
          </cell>
          <cell r="D198">
            <v>1.0189826273900677</v>
          </cell>
          <cell r="E198">
            <v>371.92865899737473</v>
          </cell>
          <cell r="F198">
            <v>3719286.5899737473</v>
          </cell>
          <cell r="H198">
            <v>7.2784473385004835</v>
          </cell>
          <cell r="I198">
            <v>2656.6332785526765</v>
          </cell>
          <cell r="J198">
            <v>1461148.3032039721</v>
          </cell>
        </row>
        <row r="199">
          <cell r="B199">
            <v>2024</v>
          </cell>
          <cell r="C199">
            <v>148944.92105101392</v>
          </cell>
          <cell r="D199">
            <v>1.0426144473570975</v>
          </cell>
          <cell r="E199">
            <v>380.55427328534057</v>
          </cell>
          <cell r="F199">
            <v>3805542.7328534056</v>
          </cell>
          <cell r="H199">
            <v>7.447246052550696</v>
          </cell>
          <cell r="I199">
            <v>2718.2448091810043</v>
          </cell>
          <cell r="J199">
            <v>1495034.6450495524</v>
          </cell>
        </row>
        <row r="200">
          <cell r="B200">
            <v>2025</v>
          </cell>
          <cell r="C200">
            <v>152399.18951906086</v>
          </cell>
          <cell r="D200">
            <v>1.0667943266334261</v>
          </cell>
          <cell r="E200">
            <v>389.37992922120054</v>
          </cell>
          <cell r="F200">
            <v>3893799.2922120052</v>
          </cell>
          <cell r="H200">
            <v>7.6199594759530438</v>
          </cell>
          <cell r="I200">
            <v>2781.2852087228612</v>
          </cell>
          <cell r="J200">
            <v>1529706.8647975735</v>
          </cell>
        </row>
        <row r="201">
          <cell r="B201">
            <v>2026</v>
          </cell>
          <cell r="C201">
            <v>155933.56794027128</v>
          </cell>
          <cell r="D201">
            <v>1.091534975581899</v>
          </cell>
          <cell r="E201">
            <v>398.41026608739315</v>
          </cell>
          <cell r="F201">
            <v>3984102.6608739314</v>
          </cell>
          <cell r="H201">
            <v>7.7966783970135642</v>
          </cell>
          <cell r="I201">
            <v>2845.7876149099511</v>
          </cell>
          <cell r="J201">
            <v>1565183.1882004731</v>
          </cell>
        </row>
        <row r="202">
          <cell r="B202">
            <v>2027</v>
          </cell>
          <cell r="C202">
            <v>159549.91419125648</v>
          </cell>
          <cell r="D202">
            <v>1.1168493993387953</v>
          </cell>
          <cell r="E202">
            <v>407.65003075866031</v>
          </cell>
          <cell r="F202">
            <v>4076500.3075866029</v>
          </cell>
          <cell r="H202">
            <v>7.9774957095628238</v>
          </cell>
          <cell r="I202">
            <v>2911.7859339904307</v>
          </cell>
          <cell r="J202">
            <v>1601482.2636947369</v>
          </cell>
        </row>
        <row r="203">
          <cell r="B203">
            <v>2028</v>
          </cell>
          <cell r="C203">
            <v>163250.12923572707</v>
          </cell>
          <cell r="D203">
            <v>1.1427509046500897</v>
          </cell>
          <cell r="E203">
            <v>417.10408019728271</v>
          </cell>
          <cell r="F203">
            <v>4171040.8019728269</v>
          </cell>
          <cell r="H203">
            <v>8.1625064617863536</v>
          </cell>
          <cell r="I203">
            <v>2979.3148585520189</v>
          </cell>
          <cell r="J203">
            <v>1638623.1722036104</v>
          </cell>
        </row>
        <row r="204">
          <cell r="B204">
            <v>2029</v>
          </cell>
          <cell r="C204">
            <v>167036.15812375085</v>
          </cell>
          <cell r="D204">
            <v>1.1692531068662559</v>
          </cell>
          <cell r="E204">
            <v>426.77738400618341</v>
          </cell>
          <cell r="F204">
            <v>4267773.8400618341</v>
          </cell>
          <cell r="H204">
            <v>8.3518079061875419</v>
          </cell>
          <cell r="I204">
            <v>3048.4098857584527</v>
          </cell>
          <cell r="J204">
            <v>1676625.437167149</v>
          </cell>
        </row>
        <row r="205">
          <cell r="B205">
            <v>2030</v>
          </cell>
          <cell r="C205">
            <v>170909.99101418525</v>
          </cell>
          <cell r="D205">
            <v>1.1963699370992966</v>
          </cell>
          <cell r="E205">
            <v>436.67502704124325</v>
          </cell>
          <cell r="F205">
            <v>4366750.270412433</v>
          </cell>
          <cell r="H205">
            <v>8.5454995507092626</v>
          </cell>
          <cell r="I205">
            <v>3119.1073360088808</v>
          </cell>
          <cell r="J205">
            <v>1715509.0348048843</v>
          </cell>
        </row>
        <row r="206">
          <cell r="B206">
            <v>2031</v>
          </cell>
          <cell r="C206">
            <v>174873.66422082172</v>
          </cell>
          <cell r="D206">
            <v>1.2241156495457519</v>
          </cell>
          <cell r="E206">
            <v>446.80221208419943</v>
          </cell>
          <cell r="F206">
            <v>4468022.120841994</v>
          </cell>
          <cell r="H206">
            <v>8.7436832110410858</v>
          </cell>
          <cell r="I206">
            <v>3191.4443720299964</v>
          </cell>
          <cell r="J206">
            <v>1755294.4046164979</v>
          </cell>
        </row>
        <row r="207">
          <cell r="B207">
            <v>2032</v>
          </cell>
          <cell r="C207">
            <v>178929.26128279141</v>
          </cell>
          <cell r="D207">
            <v>1.25250482897954</v>
          </cell>
          <cell r="E207">
            <v>457.1642625775321</v>
          </cell>
          <cell r="F207">
            <v>4571642.6257753214</v>
          </cell>
          <cell r="H207">
            <v>8.9464630641395715</v>
          </cell>
          <cell r="I207">
            <v>3265.4590184109434</v>
          </cell>
          <cell r="J207">
            <v>1796002.4601260189</v>
          </cell>
        </row>
        <row r="208">
          <cell r="B208">
            <v>2033</v>
          </cell>
          <cell r="C208">
            <v>183078.91405979605</v>
          </cell>
          <cell r="D208">
            <v>1.2815523984185722</v>
          </cell>
          <cell r="E208">
            <v>467.76662542277882</v>
          </cell>
          <cell r="F208">
            <v>4677666.2542277882</v>
          </cell>
          <cell r="H208">
            <v>9.1539457029898017</v>
          </cell>
          <cell r="I208">
            <v>3341.1901815912775</v>
          </cell>
          <cell r="J208">
            <v>1837654.5998752026</v>
          </cell>
        </row>
        <row r="209">
          <cell r="B209">
            <v>2034</v>
          </cell>
          <cell r="C209">
            <v>187324.80385273779</v>
          </cell>
          <cell r="D209">
            <v>1.3112736269691645</v>
          </cell>
          <cell r="E209">
            <v>478.61487384374504</v>
          </cell>
          <cell r="F209">
            <v>4786148.7384374505</v>
          </cell>
          <cell r="H209">
            <v>9.3662401926368908</v>
          </cell>
          <cell r="I209">
            <v>3418.6776703124651</v>
          </cell>
          <cell r="J209">
            <v>1880272.7186718557</v>
          </cell>
        </row>
        <row r="210">
          <cell r="B210">
            <v>2035</v>
          </cell>
          <cell r="C210">
            <v>191669.16255033959</v>
          </cell>
          <cell r="D210">
            <v>1.3416841378523772</v>
          </cell>
          <cell r="E210">
            <v>489.71471031611765</v>
          </cell>
          <cell r="F210">
            <v>4897147.1031611767</v>
          </cell>
          <cell r="H210">
            <v>9.5834581275169786</v>
          </cell>
          <cell r="I210">
            <v>3497.9622165436972</v>
          </cell>
          <cell r="J210">
            <v>1923879.2190990334</v>
          </cell>
        </row>
        <row r="211">
          <cell r="B211" t="str">
            <v xml:space="preserve">    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H211">
            <v>0</v>
          </cell>
          <cell r="I211">
            <v>0</v>
          </cell>
          <cell r="J211">
            <v>0</v>
          </cell>
        </row>
      </sheetData>
      <sheetData sheetId="6" refreshError="1">
        <row r="20">
          <cell r="D20">
            <v>0.3</v>
          </cell>
        </row>
      </sheetData>
      <sheetData sheetId="7" refreshError="1">
        <row r="3">
          <cell r="A3" t="str">
            <v>NUMERO DE PROYECTO</v>
          </cell>
          <cell r="B3" t="str">
            <v>AN.BI</v>
          </cell>
          <cell r="C3" t="str">
            <v>PROYECTO</v>
          </cell>
          <cell r="D3" t="str">
            <v>AÑO PRESUPUESTO</v>
          </cell>
          <cell r="E3" t="str">
            <v>MES PRESUPUESTO</v>
          </cell>
          <cell r="F3" t="str">
            <v>FECHA</v>
          </cell>
        </row>
        <row r="4">
          <cell r="A4">
            <v>1</v>
          </cell>
          <cell r="C4" t="str">
            <v>OPTIMIZACIÓN DEL ACUEDUCTO DE MAJAGUAL</v>
          </cell>
          <cell r="D4">
            <v>1995</v>
          </cell>
          <cell r="E4" t="str">
            <v xml:space="preserve">Noviembre </v>
          </cell>
          <cell r="F4">
            <v>35004</v>
          </cell>
        </row>
        <row r="5">
          <cell r="A5">
            <v>2</v>
          </cell>
          <cell r="B5">
            <v>2041</v>
          </cell>
          <cell r="C5" t="str">
            <v>ESTUDIOS SISTEMA ALCANTARILLADO SALAMINA</v>
          </cell>
          <cell r="D5">
            <v>1997</v>
          </cell>
          <cell r="E5" t="str">
            <v>Junio</v>
          </cell>
          <cell r="F5">
            <v>35582</v>
          </cell>
        </row>
        <row r="6">
          <cell r="A6">
            <v>3</v>
          </cell>
          <cell r="C6" t="str">
            <v>CONSTRUCCIÓN DEL SISTEMA DE ALCANTARILLADO DE SALAMINA</v>
          </cell>
          <cell r="D6">
            <v>2000</v>
          </cell>
          <cell r="E6" t="str">
            <v>Mayo</v>
          </cell>
          <cell r="F6">
            <v>36647</v>
          </cell>
        </row>
        <row r="7">
          <cell r="A7">
            <v>4</v>
          </cell>
          <cell r="B7">
            <v>2048</v>
          </cell>
          <cell r="C7" t="str">
            <v>COTIZACIÓN PARA SANTIAGO DE TOLU</v>
          </cell>
          <cell r="D7">
            <v>1995</v>
          </cell>
          <cell r="E7" t="str">
            <v>Enero</v>
          </cell>
          <cell r="F7">
            <v>34700</v>
          </cell>
        </row>
        <row r="8">
          <cell r="A8">
            <v>5</v>
          </cell>
          <cell r="B8">
            <v>2024</v>
          </cell>
          <cell r="C8" t="str">
            <v>DISEÑO DEL SISTEMA DE ALCANTARILLADO SANITARIO DE COVEÑAS</v>
          </cell>
          <cell r="D8">
            <v>1995</v>
          </cell>
          <cell r="E8" t="str">
            <v>Diciembre</v>
          </cell>
          <cell r="F8">
            <v>35034</v>
          </cell>
        </row>
        <row r="9">
          <cell r="A9">
            <v>6</v>
          </cell>
          <cell r="B9">
            <v>2025</v>
          </cell>
          <cell r="C9" t="str">
            <v>DISEÑO DEL SISTEMA DE ALCANTARILLADO SANITARIO DE SEGUNDA ENSENADA</v>
          </cell>
          <cell r="D9">
            <v>1995</v>
          </cell>
          <cell r="E9" t="str">
            <v>Diciembre</v>
          </cell>
          <cell r="F9">
            <v>35034</v>
          </cell>
        </row>
        <row r="10">
          <cell r="A10">
            <v>7</v>
          </cell>
          <cell r="B10">
            <v>2008</v>
          </cell>
          <cell r="C10" t="str">
            <v>OPTIMIZACION Y AMPLIACIÓN DE LOS SISTEMAS DE PIVIJAY</v>
          </cell>
          <cell r="D10">
            <v>1994</v>
          </cell>
          <cell r="E10" t="str">
            <v xml:space="preserve">Julio </v>
          </cell>
          <cell r="F10">
            <v>34516</v>
          </cell>
        </row>
        <row r="11">
          <cell r="A11">
            <v>8</v>
          </cell>
          <cell r="B11">
            <v>2030</v>
          </cell>
          <cell r="C11" t="str">
            <v>DIAGNOSTICO Y DISEÑO DEL ACUEDUCTO MUNICIPAL DE SAN PEDRO</v>
          </cell>
          <cell r="D11">
            <v>1999</v>
          </cell>
          <cell r="E11" t="str">
            <v>Septiembre</v>
          </cell>
          <cell r="F11">
            <v>36404</v>
          </cell>
        </row>
        <row r="12">
          <cell r="A12">
            <v>9</v>
          </cell>
          <cell r="B12">
            <v>2056</v>
          </cell>
          <cell r="C12" t="str">
            <v>CONSTRUCCIÓN SEGUNDA ETAPA SISTEMA DE ALCANTARILLADO DE SAN MARCOS</v>
          </cell>
          <cell r="D12">
            <v>1999</v>
          </cell>
          <cell r="E12" t="str">
            <v>Enero</v>
          </cell>
          <cell r="F12">
            <v>36161</v>
          </cell>
        </row>
        <row r="13">
          <cell r="A13">
            <v>10</v>
          </cell>
          <cell r="B13">
            <v>1986</v>
          </cell>
          <cell r="C13" t="str">
            <v xml:space="preserve"> </v>
          </cell>
          <cell r="D13">
            <v>1997</v>
          </cell>
          <cell r="E13" t="str">
            <v>Marzo</v>
          </cell>
          <cell r="F13">
            <v>35490</v>
          </cell>
        </row>
        <row r="14">
          <cell r="A14">
            <v>11</v>
          </cell>
          <cell r="B14">
            <v>2020</v>
          </cell>
          <cell r="C14" t="str">
            <v>OPTIMIZACIÓN DEL ACUEDUCTO Y CONSTRUCCIÓN PRIMERA ETAPA DEL ALCANTARILLADO DEL PIÑON</v>
          </cell>
          <cell r="D14">
            <v>1995</v>
          </cell>
          <cell r="E14" t="str">
            <v>Diciembre</v>
          </cell>
          <cell r="F14">
            <v>35034</v>
          </cell>
        </row>
        <row r="15">
          <cell r="A15">
            <v>12</v>
          </cell>
          <cell r="C15" t="str">
            <v>ARCHIVO FLOR MARIA</v>
          </cell>
          <cell r="D15">
            <v>2000</v>
          </cell>
          <cell r="E15" t="str">
            <v>Diciembre</v>
          </cell>
          <cell r="F15">
            <v>36861</v>
          </cell>
        </row>
        <row r="16">
          <cell r="A16">
            <v>13</v>
          </cell>
          <cell r="B16">
            <v>1987</v>
          </cell>
          <cell r="C16" t="str">
            <v>CONSTRUCCIÓN PRIMERA ETAPA ALCANTARILLADO Y OPTIMIZACIÓN DEL ACUEDUCTO DE SAN MARCOS</v>
          </cell>
          <cell r="D16">
            <v>1996</v>
          </cell>
          <cell r="E16" t="str">
            <v>Mayo</v>
          </cell>
          <cell r="F16">
            <v>35186</v>
          </cell>
        </row>
        <row r="17">
          <cell r="A17">
            <v>14</v>
          </cell>
          <cell r="C17" t="str">
            <v>INVENTARIO DE LOS SISTEMAS DE ACUEDUCTO Y ALCANTARILLADO Y ESTIMACIÓN DE REQUERIMIENTOS PARA LA MEJORA DE LOS SERVICIO EN EL CORTO Y MEDIANO PLAZO</v>
          </cell>
          <cell r="D17">
            <v>1998</v>
          </cell>
          <cell r="E17" t="str">
            <v xml:space="preserve">Noviembre </v>
          </cell>
          <cell r="F17">
            <v>36100</v>
          </cell>
        </row>
        <row r="18">
          <cell r="A18">
            <v>15</v>
          </cell>
          <cell r="B18">
            <v>2681</v>
          </cell>
          <cell r="C18" t="str">
            <v>CONSTRUCCIÓN Y DOTACIÓN POZO PROFUND PARA LA OPTIMIZACIÓN DEL ACUEDUCTO DE LA CABECERA MUNICIPAL DE SAN PEDRO - SUCRE</v>
          </cell>
          <cell r="D18">
            <v>2000</v>
          </cell>
          <cell r="E18" t="str">
            <v>Marzo</v>
          </cell>
          <cell r="F18">
            <v>36586</v>
          </cell>
        </row>
        <row r="19">
          <cell r="A19">
            <v>16</v>
          </cell>
          <cell r="B19">
            <v>2045</v>
          </cell>
          <cell r="C19" t="str">
            <v>PROGRAMA DE AMPLIACIÓN DE LA COOBERTURA DEL ALCANTARILLADO SANITARIO MUNICIPAL</v>
          </cell>
          <cell r="D19">
            <v>2000</v>
          </cell>
          <cell r="E19" t="str">
            <v xml:space="preserve">Julio </v>
          </cell>
          <cell r="F19">
            <v>36708</v>
          </cell>
        </row>
        <row r="27">
          <cell r="A27" t="str">
            <v>FECHA</v>
          </cell>
          <cell r="B27" t="str">
            <v>MES</v>
          </cell>
          <cell r="C27" t="str">
            <v xml:space="preserve">IPC mensual </v>
          </cell>
          <cell r="D27" t="str">
            <v>IPC mensual %</v>
          </cell>
          <cell r="E27" t="str">
            <v>VARIACION ACUMULADA</v>
          </cell>
        </row>
        <row r="28">
          <cell r="A28">
            <v>34335</v>
          </cell>
          <cell r="B28" t="str">
            <v xml:space="preserve">Enero </v>
          </cell>
          <cell r="C28">
            <v>3.15</v>
          </cell>
          <cell r="D28">
            <v>3.15E-2</v>
          </cell>
        </row>
        <row r="29">
          <cell r="A29">
            <v>34366</v>
          </cell>
          <cell r="B29" t="str">
            <v>Febrero</v>
          </cell>
          <cell r="C29">
            <v>3.68</v>
          </cell>
          <cell r="D29">
            <v>3.6799999999999999E-2</v>
          </cell>
          <cell r="E29">
            <v>1.0694592000000001</v>
          </cell>
        </row>
        <row r="30">
          <cell r="A30">
            <v>34394</v>
          </cell>
          <cell r="B30" t="str">
            <v>Marzo</v>
          </cell>
          <cell r="C30">
            <v>2.21</v>
          </cell>
          <cell r="D30">
            <v>2.2099999999999998E-2</v>
          </cell>
          <cell r="E30">
            <v>1.0930942483200001</v>
          </cell>
        </row>
        <row r="31">
          <cell r="A31">
            <v>34425</v>
          </cell>
          <cell r="B31" t="str">
            <v>Abril</v>
          </cell>
          <cell r="C31">
            <v>2.37</v>
          </cell>
          <cell r="D31">
            <v>2.3700000000000002E-2</v>
          </cell>
          <cell r="E31">
            <v>1.1190005820051843</v>
          </cell>
        </row>
        <row r="32">
          <cell r="A32">
            <v>34455</v>
          </cell>
          <cell r="B32" t="str">
            <v>Mayo</v>
          </cell>
          <cell r="C32">
            <v>1.54</v>
          </cell>
          <cell r="D32">
            <v>1.54E-2</v>
          </cell>
          <cell r="E32">
            <v>1.1362331909680643</v>
          </cell>
        </row>
        <row r="33">
          <cell r="A33">
            <v>34486</v>
          </cell>
          <cell r="B33" t="str">
            <v>Junio</v>
          </cell>
          <cell r="C33">
            <v>0.9</v>
          </cell>
          <cell r="D33">
            <v>9.0000000000000011E-3</v>
          </cell>
          <cell r="E33">
            <v>1.1464592896867767</v>
          </cell>
        </row>
        <row r="34">
          <cell r="A34">
            <v>34516</v>
          </cell>
          <cell r="B34" t="str">
            <v>Julio</v>
          </cell>
          <cell r="C34">
            <v>0.91</v>
          </cell>
          <cell r="D34">
            <v>9.1000000000000004E-3</v>
          </cell>
          <cell r="E34">
            <v>1.1568920692229265</v>
          </cell>
        </row>
        <row r="35">
          <cell r="A35">
            <v>34547</v>
          </cell>
          <cell r="B35" t="str">
            <v>Agosto</v>
          </cell>
          <cell r="C35">
            <v>0.97</v>
          </cell>
          <cell r="D35">
            <v>9.7000000000000003E-3</v>
          </cell>
          <cell r="E35">
            <v>1.168113922294389</v>
          </cell>
        </row>
        <row r="36">
          <cell r="A36">
            <v>34578</v>
          </cell>
          <cell r="B36" t="str">
            <v>Septiembre</v>
          </cell>
          <cell r="C36">
            <v>1.0900000000000001</v>
          </cell>
          <cell r="D36">
            <v>1.09E-2</v>
          </cell>
          <cell r="E36">
            <v>1.1808463640473978</v>
          </cell>
        </row>
        <row r="37">
          <cell r="A37">
            <v>34608</v>
          </cell>
          <cell r="B37" t="str">
            <v>Octubre</v>
          </cell>
          <cell r="C37">
            <v>1.1100000000000001</v>
          </cell>
          <cell r="D37">
            <v>1.11E-2</v>
          </cell>
          <cell r="E37">
            <v>1.193953758688324</v>
          </cell>
        </row>
        <row r="38">
          <cell r="A38">
            <v>34639</v>
          </cell>
          <cell r="B38" t="str">
            <v>Noviembre</v>
          </cell>
          <cell r="C38">
            <v>1.1100000000000001</v>
          </cell>
          <cell r="D38">
            <v>1.11E-2</v>
          </cell>
          <cell r="E38">
            <v>1.2072066454097645</v>
          </cell>
        </row>
        <row r="39">
          <cell r="A39">
            <v>34669</v>
          </cell>
          <cell r="B39" t="str">
            <v>Diciembre</v>
          </cell>
          <cell r="C39">
            <v>1.49</v>
          </cell>
          <cell r="D39">
            <v>1.49E-2</v>
          </cell>
          <cell r="E39">
            <v>1.2251940244263699</v>
          </cell>
        </row>
        <row r="40">
          <cell r="A40">
            <v>34700</v>
          </cell>
          <cell r="B40" t="str">
            <v>Enero</v>
          </cell>
          <cell r="C40">
            <v>1.84</v>
          </cell>
          <cell r="D40">
            <v>1.84E-2</v>
          </cell>
          <cell r="E40">
            <v>1.2477375944758151</v>
          </cell>
        </row>
        <row r="41">
          <cell r="A41">
            <v>34731</v>
          </cell>
          <cell r="B41" t="str">
            <v>Febrero</v>
          </cell>
          <cell r="C41">
            <v>3.52</v>
          </cell>
          <cell r="D41">
            <v>3.5200000000000002E-2</v>
          </cell>
          <cell r="E41">
            <v>1.2916579578013636</v>
          </cell>
        </row>
        <row r="42">
          <cell r="A42">
            <v>34759</v>
          </cell>
          <cell r="B42" t="str">
            <v>Marzo</v>
          </cell>
          <cell r="C42">
            <v>2.61</v>
          </cell>
          <cell r="D42">
            <v>2.6099999999999998E-2</v>
          </cell>
          <cell r="E42">
            <v>1.3253702304999793</v>
          </cell>
        </row>
        <row r="43">
          <cell r="A43">
            <v>34790</v>
          </cell>
          <cell r="B43" t="str">
            <v>Abril</v>
          </cell>
          <cell r="C43">
            <v>2.23</v>
          </cell>
          <cell r="D43">
            <v>2.23E-2</v>
          </cell>
          <cell r="E43">
            <v>1.3549259866401289</v>
          </cell>
        </row>
        <row r="44">
          <cell r="A44">
            <v>34820</v>
          </cell>
          <cell r="B44" t="str">
            <v>Mayo</v>
          </cell>
          <cell r="C44">
            <v>1.65</v>
          </cell>
          <cell r="D44">
            <v>1.6500000000000001E-2</v>
          </cell>
          <cell r="E44">
            <v>1.377282265419691</v>
          </cell>
        </row>
        <row r="45">
          <cell r="A45">
            <v>34851</v>
          </cell>
          <cell r="B45" t="str">
            <v>Junio</v>
          </cell>
          <cell r="C45">
            <v>1.2</v>
          </cell>
          <cell r="D45">
            <v>1.2E-2</v>
          </cell>
          <cell r="E45">
            <v>1.3938096526047272</v>
          </cell>
        </row>
        <row r="46">
          <cell r="A46">
            <v>34881</v>
          </cell>
          <cell r="B46" t="str">
            <v>Julio</v>
          </cell>
          <cell r="C46">
            <v>0.77</v>
          </cell>
          <cell r="D46">
            <v>7.7000000000000002E-3</v>
          </cell>
          <cell r="E46">
            <v>1.4045419869297837</v>
          </cell>
        </row>
        <row r="47">
          <cell r="A47">
            <v>34912</v>
          </cell>
          <cell r="B47" t="str">
            <v>Agosto</v>
          </cell>
          <cell r="C47">
            <v>0.63</v>
          </cell>
          <cell r="D47">
            <v>6.3E-3</v>
          </cell>
          <cell r="E47">
            <v>1.4133906014474413</v>
          </cell>
        </row>
        <row r="48">
          <cell r="A48">
            <v>34943</v>
          </cell>
          <cell r="B48" t="str">
            <v>Septiembre</v>
          </cell>
          <cell r="C48">
            <v>0.84</v>
          </cell>
          <cell r="D48">
            <v>8.3999999999999995E-3</v>
          </cell>
          <cell r="E48">
            <v>1.4252630824995998</v>
          </cell>
        </row>
        <row r="49">
          <cell r="A49">
            <v>34973</v>
          </cell>
          <cell r="B49" t="str">
            <v>Octubre</v>
          </cell>
          <cell r="C49">
            <v>0.88</v>
          </cell>
          <cell r="D49">
            <v>8.8000000000000005E-3</v>
          </cell>
          <cell r="E49">
            <v>1.4378053976255962</v>
          </cell>
        </row>
        <row r="50">
          <cell r="A50">
            <v>35004</v>
          </cell>
          <cell r="B50" t="str">
            <v>Noviembre</v>
          </cell>
          <cell r="C50">
            <v>0.79</v>
          </cell>
          <cell r="D50">
            <v>7.9000000000000008E-3</v>
          </cell>
          <cell r="E50">
            <v>1.4491640602668385</v>
          </cell>
        </row>
        <row r="51">
          <cell r="A51">
            <v>35034</v>
          </cell>
          <cell r="B51" t="str">
            <v>Diciembre</v>
          </cell>
          <cell r="C51">
            <v>0.92</v>
          </cell>
          <cell r="D51">
            <v>9.1999999999999998E-3</v>
          </cell>
          <cell r="E51">
            <v>1.4624963696212936</v>
          </cell>
        </row>
        <row r="52">
          <cell r="A52">
            <v>35065</v>
          </cell>
          <cell r="B52" t="str">
            <v>Enero</v>
          </cell>
          <cell r="C52">
            <v>2.5099999999999998</v>
          </cell>
          <cell r="D52">
            <v>2.5099999999999997E-2</v>
          </cell>
          <cell r="E52">
            <v>1.4992050284987879</v>
          </cell>
        </row>
        <row r="53">
          <cell r="A53">
            <v>35096</v>
          </cell>
          <cell r="B53" t="str">
            <v>Febrero</v>
          </cell>
          <cell r="C53">
            <v>4.01</v>
          </cell>
          <cell r="D53">
            <v>4.0099999999999997E-2</v>
          </cell>
          <cell r="E53">
            <v>1.5593231501415894</v>
          </cell>
        </row>
        <row r="54">
          <cell r="A54">
            <v>35125</v>
          </cell>
          <cell r="B54" t="str">
            <v>Marzo</v>
          </cell>
          <cell r="C54">
            <v>2.1</v>
          </cell>
          <cell r="D54">
            <v>2.1000000000000001E-2</v>
          </cell>
          <cell r="E54">
            <v>1.5920689362945626</v>
          </cell>
        </row>
        <row r="55">
          <cell r="A55">
            <v>35156</v>
          </cell>
          <cell r="B55" t="str">
            <v>Abril</v>
          </cell>
          <cell r="C55">
            <v>1.97</v>
          </cell>
          <cell r="D55">
            <v>1.9699999999999999E-2</v>
          </cell>
          <cell r="E55">
            <v>1.6234326943395656</v>
          </cell>
        </row>
        <row r="56">
          <cell r="A56">
            <v>35186</v>
          </cell>
          <cell r="B56" t="str">
            <v>Mayo</v>
          </cell>
          <cell r="C56">
            <v>1.55</v>
          </cell>
          <cell r="D56">
            <v>1.55E-2</v>
          </cell>
          <cell r="E56">
            <v>1.648595901101829</v>
          </cell>
        </row>
        <row r="57">
          <cell r="A57">
            <v>35217</v>
          </cell>
          <cell r="B57" t="str">
            <v>Junio</v>
          </cell>
          <cell r="C57">
            <v>1.1399999999999999</v>
          </cell>
          <cell r="D57">
            <v>1.1399999999999999E-2</v>
          </cell>
          <cell r="E57">
            <v>1.6673898943743899</v>
          </cell>
        </row>
        <row r="58">
          <cell r="A58">
            <v>35247</v>
          </cell>
          <cell r="B58" t="str">
            <v>Julio</v>
          </cell>
          <cell r="C58">
            <v>1.51</v>
          </cell>
          <cell r="D58">
            <v>1.5100000000000001E-2</v>
          </cell>
          <cell r="E58">
            <v>1.6925674817794429</v>
          </cell>
        </row>
        <row r="59">
          <cell r="A59">
            <v>35278</v>
          </cell>
          <cell r="B59" t="str">
            <v>Agosto</v>
          </cell>
          <cell r="C59">
            <v>1.1000000000000001</v>
          </cell>
          <cell r="D59">
            <v>1.1000000000000001E-2</v>
          </cell>
          <cell r="E59">
            <v>1.7111857240790167</v>
          </cell>
        </row>
        <row r="60">
          <cell r="A60">
            <v>35309</v>
          </cell>
          <cell r="B60" t="str">
            <v>Septiembre</v>
          </cell>
          <cell r="C60">
            <v>1.19</v>
          </cell>
          <cell r="D60">
            <v>1.1899999999999999E-2</v>
          </cell>
          <cell r="E60">
            <v>1.7315488341955569</v>
          </cell>
        </row>
        <row r="61">
          <cell r="A61">
            <v>35339</v>
          </cell>
          <cell r="B61" t="str">
            <v>Octubre</v>
          </cell>
          <cell r="C61">
            <v>1.1499999999999999</v>
          </cell>
          <cell r="D61">
            <v>1.15E-2</v>
          </cell>
          <cell r="E61">
            <v>1.7514616457888059</v>
          </cell>
        </row>
        <row r="62">
          <cell r="A62">
            <v>35370</v>
          </cell>
          <cell r="B62" t="str">
            <v>Noviembre</v>
          </cell>
          <cell r="C62">
            <v>0.8</v>
          </cell>
          <cell r="D62">
            <v>8.0000000000000002E-3</v>
          </cell>
          <cell r="E62">
            <v>1.7654733389551165</v>
          </cell>
        </row>
        <row r="63">
          <cell r="A63">
            <v>35400</v>
          </cell>
          <cell r="B63" t="str">
            <v>Diciembre</v>
          </cell>
          <cell r="C63">
            <v>0.72</v>
          </cell>
          <cell r="D63">
            <v>7.1999999999999998E-3</v>
          </cell>
          <cell r="E63">
            <v>1.7781847469955936</v>
          </cell>
        </row>
        <row r="64">
          <cell r="A64">
            <v>35431</v>
          </cell>
          <cell r="B64" t="str">
            <v>Enero</v>
          </cell>
          <cell r="C64">
            <v>1.65</v>
          </cell>
          <cell r="D64">
            <v>1.6500000000000001E-2</v>
          </cell>
          <cell r="E64">
            <v>1.8075247953210207</v>
          </cell>
        </row>
        <row r="65">
          <cell r="A65">
            <v>35462</v>
          </cell>
          <cell r="B65" t="str">
            <v>Febrero</v>
          </cell>
          <cell r="C65">
            <v>3.11</v>
          </cell>
          <cell r="D65">
            <v>3.1099999999999999E-2</v>
          </cell>
          <cell r="E65">
            <v>1.8637388164555042</v>
          </cell>
        </row>
        <row r="66">
          <cell r="A66">
            <v>35490</v>
          </cell>
          <cell r="B66" t="str">
            <v>Marzo</v>
          </cell>
          <cell r="C66">
            <v>1.55</v>
          </cell>
          <cell r="D66">
            <v>1.55E-2</v>
          </cell>
          <cell r="E66">
            <v>1.8926267681105646</v>
          </cell>
        </row>
        <row r="67">
          <cell r="A67">
            <v>35521</v>
          </cell>
          <cell r="B67" t="str">
            <v>Abril</v>
          </cell>
          <cell r="C67">
            <v>1.62</v>
          </cell>
          <cell r="D67">
            <v>1.6200000000000003E-2</v>
          </cell>
          <cell r="E67">
            <v>1.9232873217539557</v>
          </cell>
        </row>
        <row r="68">
          <cell r="A68">
            <v>35551</v>
          </cell>
          <cell r="B68" t="str">
            <v>Mayo</v>
          </cell>
          <cell r="C68">
            <v>1.62</v>
          </cell>
          <cell r="D68">
            <v>1.6200000000000003E-2</v>
          </cell>
          <cell r="E68">
            <v>1.9544445763663698</v>
          </cell>
        </row>
        <row r="69">
          <cell r="A69">
            <v>35582</v>
          </cell>
          <cell r="B69" t="str">
            <v>Junio</v>
          </cell>
          <cell r="C69">
            <v>1.2</v>
          </cell>
          <cell r="D69">
            <v>1.2E-2</v>
          </cell>
          <cell r="E69">
            <v>1.9778979112827664</v>
          </cell>
        </row>
        <row r="70">
          <cell r="A70">
            <v>35612</v>
          </cell>
          <cell r="B70" t="str">
            <v>Julio</v>
          </cell>
          <cell r="C70">
            <v>0.83</v>
          </cell>
          <cell r="D70">
            <v>8.3000000000000001E-3</v>
          </cell>
          <cell r="E70">
            <v>1.9943144639464132</v>
          </cell>
        </row>
        <row r="71">
          <cell r="A71">
            <v>35643</v>
          </cell>
          <cell r="B71" t="str">
            <v>Agosto</v>
          </cell>
          <cell r="C71">
            <v>1.1399999999999999</v>
          </cell>
          <cell r="D71">
            <v>1.1399999999999999E-2</v>
          </cell>
          <cell r="E71">
            <v>2.0170496488354024</v>
          </cell>
        </row>
        <row r="72">
          <cell r="A72">
            <v>35674</v>
          </cell>
          <cell r="B72" t="str">
            <v>Septiembre</v>
          </cell>
          <cell r="C72">
            <v>1.26</v>
          </cell>
          <cell r="D72">
            <v>1.26E-2</v>
          </cell>
          <cell r="E72">
            <v>2.0424644744107283</v>
          </cell>
        </row>
        <row r="73">
          <cell r="A73">
            <v>35704</v>
          </cell>
          <cell r="B73" t="str">
            <v>Octubre</v>
          </cell>
          <cell r="C73">
            <v>0.96</v>
          </cell>
          <cell r="D73">
            <v>9.5999999999999992E-3</v>
          </cell>
          <cell r="E73">
            <v>2.0620721333650716</v>
          </cell>
        </row>
        <row r="74">
          <cell r="A74">
            <v>35735</v>
          </cell>
          <cell r="B74" t="str">
            <v>Noviembre</v>
          </cell>
          <cell r="C74">
            <v>0.81</v>
          </cell>
          <cell r="D74">
            <v>8.1000000000000013E-3</v>
          </cell>
          <cell r="E74">
            <v>2.0787749176453287</v>
          </cell>
        </row>
        <row r="75">
          <cell r="A75">
            <v>35765</v>
          </cell>
          <cell r="B75" t="str">
            <v>Diciembre</v>
          </cell>
          <cell r="C75">
            <v>0.61</v>
          </cell>
          <cell r="D75">
            <v>6.0999999999999995E-3</v>
          </cell>
          <cell r="E75">
            <v>2.0914554446429654</v>
          </cell>
        </row>
        <row r="76">
          <cell r="A76">
            <v>35796</v>
          </cell>
          <cell r="B76" t="str">
            <v>Enero</v>
          </cell>
          <cell r="C76">
            <v>1.79</v>
          </cell>
          <cell r="D76">
            <v>1.7899999999999999E-2</v>
          </cell>
          <cell r="E76">
            <v>2.1288924971020746</v>
          </cell>
        </row>
        <row r="77">
          <cell r="A77">
            <v>35827</v>
          </cell>
          <cell r="B77" t="str">
            <v>Febrero</v>
          </cell>
          <cell r="C77">
            <v>3.28</v>
          </cell>
          <cell r="D77">
            <v>3.2799999999999996E-2</v>
          </cell>
          <cell r="E77">
            <v>2.1987201710070226</v>
          </cell>
        </row>
        <row r="78">
          <cell r="A78">
            <v>35855</v>
          </cell>
          <cell r="B78" t="str">
            <v>Marzo</v>
          </cell>
          <cell r="C78">
            <v>2.6</v>
          </cell>
          <cell r="D78">
            <v>2.6000000000000002E-2</v>
          </cell>
          <cell r="E78">
            <v>2.2558868954532052</v>
          </cell>
        </row>
        <row r="79">
          <cell r="A79">
            <v>35886</v>
          </cell>
          <cell r="B79" t="str">
            <v>Abril</v>
          </cell>
          <cell r="C79">
            <v>2.9</v>
          </cell>
          <cell r="D79">
            <v>2.8999999999999998E-2</v>
          </cell>
          <cell r="E79">
            <v>2.3213076154213481</v>
          </cell>
        </row>
        <row r="80">
          <cell r="A80">
            <v>35916</v>
          </cell>
          <cell r="B80" t="str">
            <v>Mayo</v>
          </cell>
          <cell r="C80">
            <v>1.56</v>
          </cell>
          <cell r="D80">
            <v>1.5600000000000001E-2</v>
          </cell>
          <cell r="E80">
            <v>2.3575200142219215</v>
          </cell>
        </row>
        <row r="81">
          <cell r="A81">
            <v>35947</v>
          </cell>
          <cell r="B81" t="str">
            <v>Junio</v>
          </cell>
          <cell r="C81">
            <v>1.22</v>
          </cell>
          <cell r="D81">
            <v>1.2199999999999999E-2</v>
          </cell>
          <cell r="E81">
            <v>2.386281758395429</v>
          </cell>
        </row>
        <row r="82">
          <cell r="A82">
            <v>35977</v>
          </cell>
          <cell r="B82" t="str">
            <v>Julio</v>
          </cell>
          <cell r="C82">
            <v>0.47</v>
          </cell>
          <cell r="D82">
            <v>4.6999999999999993E-3</v>
          </cell>
          <cell r="E82">
            <v>2.3974972826598875</v>
          </cell>
        </row>
        <row r="83">
          <cell r="A83">
            <v>36008</v>
          </cell>
          <cell r="B83" t="str">
            <v>Agosto</v>
          </cell>
          <cell r="C83">
            <v>0.3</v>
          </cell>
          <cell r="D83">
            <v>3.0000000000000001E-3</v>
          </cell>
          <cell r="E83">
            <v>2.404689774507867</v>
          </cell>
        </row>
        <row r="84">
          <cell r="A84">
            <v>36039</v>
          </cell>
          <cell r="B84" t="str">
            <v>Septiembre</v>
          </cell>
          <cell r="C84">
            <v>0.28999999999999998</v>
          </cell>
          <cell r="D84">
            <v>2.8999999999999998E-3</v>
          </cell>
          <cell r="E84">
            <v>2.4116633748539398</v>
          </cell>
        </row>
        <row r="85">
          <cell r="A85">
            <v>36069</v>
          </cell>
          <cell r="B85" t="str">
            <v>Octubre</v>
          </cell>
          <cell r="C85">
            <v>0.35</v>
          </cell>
          <cell r="D85">
            <v>3.4999999999999996E-3</v>
          </cell>
          <cell r="E85">
            <v>2.4201041966659287</v>
          </cell>
        </row>
        <row r="86">
          <cell r="A86">
            <v>36100</v>
          </cell>
          <cell r="B86" t="str">
            <v>Noviembre</v>
          </cell>
          <cell r="C86">
            <v>0.17</v>
          </cell>
          <cell r="D86">
            <v>1.7000000000000001E-3</v>
          </cell>
          <cell r="E86">
            <v>2.4242183738002607</v>
          </cell>
        </row>
        <row r="87">
          <cell r="A87">
            <v>36130</v>
          </cell>
          <cell r="B87" t="str">
            <v>Diciembre</v>
          </cell>
          <cell r="C87">
            <v>0.91</v>
          </cell>
          <cell r="D87">
            <v>9.1000000000000004E-3</v>
          </cell>
          <cell r="E87">
            <v>2.4462787610018433</v>
          </cell>
        </row>
        <row r="88">
          <cell r="A88">
            <v>36161</v>
          </cell>
          <cell r="B88" t="str">
            <v>Enero</v>
          </cell>
          <cell r="C88">
            <v>2.21</v>
          </cell>
          <cell r="D88">
            <v>2.2099999999999998E-2</v>
          </cell>
          <cell r="E88">
            <v>2.5003415216199842</v>
          </cell>
        </row>
        <row r="89">
          <cell r="A89">
            <v>36192</v>
          </cell>
          <cell r="B89" t="str">
            <v>Febrero</v>
          </cell>
          <cell r="C89">
            <v>1.7</v>
          </cell>
          <cell r="D89">
            <v>1.7000000000000001E-2</v>
          </cell>
          <cell r="E89">
            <v>2.5428473274875238</v>
          </cell>
        </row>
        <row r="90">
          <cell r="A90">
            <v>36220</v>
          </cell>
          <cell r="B90" t="str">
            <v>Marzo</v>
          </cell>
          <cell r="C90">
            <v>0.94</v>
          </cell>
          <cell r="D90">
            <v>9.3999999999999986E-3</v>
          </cell>
          <cell r="E90">
            <v>2.5667500923659068</v>
          </cell>
        </row>
        <row r="91">
          <cell r="A91">
            <v>36251</v>
          </cell>
          <cell r="B91" t="str">
            <v>Abril</v>
          </cell>
          <cell r="C91">
            <v>0.78</v>
          </cell>
          <cell r="D91">
            <v>7.8000000000000005E-3</v>
          </cell>
          <cell r="E91">
            <v>2.5867707430863609</v>
          </cell>
        </row>
        <row r="92">
          <cell r="A92">
            <v>36281</v>
          </cell>
          <cell r="B92" t="str">
            <v>Mayo</v>
          </cell>
          <cell r="C92">
            <v>0.48</v>
          </cell>
          <cell r="D92">
            <v>4.7999999999999996E-3</v>
          </cell>
          <cell r="E92">
            <v>2.599187242653175</v>
          </cell>
        </row>
        <row r="93">
          <cell r="A93">
            <v>36312</v>
          </cell>
          <cell r="B93" t="str">
            <v>Junio</v>
          </cell>
          <cell r="C93">
            <v>0.28000000000000003</v>
          </cell>
          <cell r="D93">
            <v>2.8000000000000004E-3</v>
          </cell>
          <cell r="E93">
            <v>2.6064649669326037</v>
          </cell>
        </row>
        <row r="94">
          <cell r="A94">
            <v>36342</v>
          </cell>
          <cell r="B94" t="str">
            <v>Julio</v>
          </cell>
          <cell r="C94">
            <v>0.31</v>
          </cell>
          <cell r="D94">
            <v>3.0999999999999999E-3</v>
          </cell>
          <cell r="E94">
            <v>2.614545008330095</v>
          </cell>
        </row>
        <row r="95">
          <cell r="A95">
            <v>36373</v>
          </cell>
          <cell r="B95" t="str">
            <v>Agosto</v>
          </cell>
          <cell r="C95">
            <v>0.5</v>
          </cell>
          <cell r="D95">
            <v>5.0000000000000001E-3</v>
          </cell>
          <cell r="E95">
            <v>2.627617733371745</v>
          </cell>
        </row>
        <row r="96">
          <cell r="A96">
            <v>36404</v>
          </cell>
          <cell r="B96" t="str">
            <v>Septiembre</v>
          </cell>
          <cell r="C96">
            <v>0.33</v>
          </cell>
          <cell r="D96">
            <v>3.3E-3</v>
          </cell>
          <cell r="E96">
            <v>2.636288871891872</v>
          </cell>
        </row>
        <row r="97">
          <cell r="A97">
            <v>36434</v>
          </cell>
          <cell r="B97" t="str">
            <v>Octubre</v>
          </cell>
          <cell r="C97">
            <v>0.35</v>
          </cell>
          <cell r="D97">
            <v>3.4999999999999996E-3</v>
          </cell>
          <cell r="E97">
            <v>2.6455158829434935</v>
          </cell>
        </row>
        <row r="98">
          <cell r="A98">
            <v>36465</v>
          </cell>
          <cell r="B98" t="str">
            <v>Noviembre</v>
          </cell>
          <cell r="C98">
            <v>0.48</v>
          </cell>
          <cell r="D98">
            <v>4.7999999999999996E-3</v>
          </cell>
          <cell r="E98">
            <v>2.6582143591816219</v>
          </cell>
        </row>
        <row r="99">
          <cell r="A99">
            <v>36495</v>
          </cell>
          <cell r="B99" t="str">
            <v>Diciembre</v>
          </cell>
          <cell r="C99">
            <v>0.53</v>
          </cell>
          <cell r="D99">
            <v>5.3E-3</v>
          </cell>
          <cell r="E99">
            <v>2.6723028952852848</v>
          </cell>
        </row>
        <row r="100">
          <cell r="A100">
            <v>36526</v>
          </cell>
          <cell r="B100" t="str">
            <v>Enero</v>
          </cell>
          <cell r="C100">
            <v>1.29</v>
          </cell>
          <cell r="D100">
            <v>1.29E-2</v>
          </cell>
          <cell r="E100">
            <v>2.7067756026344645</v>
          </cell>
        </row>
        <row r="101">
          <cell r="A101">
            <v>36557</v>
          </cell>
          <cell r="B101" t="str">
            <v>Febrero</v>
          </cell>
          <cell r="C101">
            <v>2.2999999999999998</v>
          </cell>
          <cell r="D101">
            <v>2.3E-2</v>
          </cell>
          <cell r="E101">
            <v>2.769031441495057</v>
          </cell>
        </row>
        <row r="102">
          <cell r="A102">
            <v>36586</v>
          </cell>
          <cell r="B102" t="str">
            <v>Marzo</v>
          </cell>
          <cell r="C102">
            <v>1.71</v>
          </cell>
          <cell r="D102">
            <v>1.7100000000000001E-2</v>
          </cell>
          <cell r="E102">
            <v>2.8163818791446222</v>
          </cell>
        </row>
        <row r="103">
          <cell r="A103">
            <v>36617</v>
          </cell>
          <cell r="B103" t="str">
            <v>Abril</v>
          </cell>
          <cell r="C103">
            <v>1</v>
          </cell>
          <cell r="D103">
            <v>0.01</v>
          </cell>
          <cell r="E103">
            <v>2.8445456979360686</v>
          </cell>
        </row>
        <row r="104">
          <cell r="A104">
            <v>36647</v>
          </cell>
          <cell r="B104" t="str">
            <v>Mayo</v>
          </cell>
          <cell r="C104">
            <v>0.52</v>
          </cell>
          <cell r="D104">
            <v>5.1999999999999998E-3</v>
          </cell>
          <cell r="E104">
            <v>2.8593373355653364</v>
          </cell>
        </row>
        <row r="105">
          <cell r="A105">
            <v>36678</v>
          </cell>
          <cell r="B105" t="str">
            <v>Junio</v>
          </cell>
          <cell r="C105">
            <v>-0.02</v>
          </cell>
          <cell r="D105">
            <v>-2.0000000000000001E-4</v>
          </cell>
          <cell r="E105">
            <v>2.8587654680982233</v>
          </cell>
        </row>
        <row r="106">
          <cell r="A106">
            <v>36708</v>
          </cell>
          <cell r="B106" t="str">
            <v>Julio</v>
          </cell>
          <cell r="C106">
            <v>-0.04</v>
          </cell>
          <cell r="D106">
            <v>-4.0000000000000002E-4</v>
          </cell>
          <cell r="E106">
            <v>2.8576219619109842</v>
          </cell>
        </row>
        <row r="107">
          <cell r="A107">
            <v>36739</v>
          </cell>
          <cell r="B107" t="str">
            <v>Agosto</v>
          </cell>
          <cell r="C107">
            <v>0.32</v>
          </cell>
          <cell r="D107">
            <v>3.2000000000000002E-3</v>
          </cell>
          <cell r="E107">
            <v>2.8667663521890994</v>
          </cell>
        </row>
        <row r="108">
          <cell r="A108">
            <v>36770</v>
          </cell>
          <cell r="B108" t="str">
            <v>Septiembre</v>
          </cell>
          <cell r="C108">
            <v>0.43</v>
          </cell>
          <cell r="D108">
            <v>4.3E-3</v>
          </cell>
          <cell r="E108">
            <v>2.8790934475035126</v>
          </cell>
        </row>
        <row r="109">
          <cell r="A109">
            <v>36800</v>
          </cell>
          <cell r="B109" t="str">
            <v>Octubre</v>
          </cell>
          <cell r="C109">
            <v>0.15</v>
          </cell>
          <cell r="D109">
            <v>1.5E-3</v>
          </cell>
          <cell r="E109">
            <v>2.8834120876747682</v>
          </cell>
        </row>
        <row r="110">
          <cell r="A110">
            <v>36831</v>
          </cell>
          <cell r="B110" t="str">
            <v>Noviembre</v>
          </cell>
          <cell r="C110">
            <v>0.17</v>
          </cell>
          <cell r="D110">
            <v>1.7000000000000001E-3</v>
          </cell>
          <cell r="E110">
            <v>2.8883138882238155</v>
          </cell>
        </row>
        <row r="111">
          <cell r="A111">
            <v>36861</v>
          </cell>
          <cell r="B111" t="str">
            <v>Diciembre</v>
          </cell>
          <cell r="C111">
            <v>0.64</v>
          </cell>
          <cell r="D111">
            <v>6.4000000000000003E-3</v>
          </cell>
          <cell r="E111">
            <v>2.9067990971084479</v>
          </cell>
        </row>
        <row r="112">
          <cell r="A112">
            <v>36892</v>
          </cell>
          <cell r="B112" t="str">
            <v>Enero</v>
          </cell>
          <cell r="E112">
            <v>0</v>
          </cell>
        </row>
      </sheetData>
      <sheetData sheetId="8" refreshError="1">
        <row r="7">
          <cell r="C7" t="str">
            <v>Población Urbana</v>
          </cell>
          <cell r="D7" t="str">
            <v>Tasa Anual Crecimiento Población</v>
          </cell>
          <cell r="E7" t="str">
            <v>Densidad Habitacional</v>
          </cell>
          <cell r="F7" t="str">
            <v>No. Usuarios Actuales Acueducto</v>
          </cell>
        </row>
        <row r="8">
          <cell r="B8" t="str">
            <v>Unidad</v>
          </cell>
          <cell r="C8" t="str">
            <v>Hab</v>
          </cell>
          <cell r="D8" t="str">
            <v>%/Año</v>
          </cell>
          <cell r="E8" t="str">
            <v>Hab/Vivienda</v>
          </cell>
          <cell r="F8" t="str">
            <v>Unidad</v>
          </cell>
        </row>
        <row r="9">
          <cell r="B9" t="str">
            <v>Majagual</v>
          </cell>
          <cell r="C9">
            <v>9435</v>
          </cell>
          <cell r="D9">
            <v>3.5058032021544082E-2</v>
          </cell>
          <cell r="E9">
            <v>5.3</v>
          </cell>
          <cell r="F9">
            <v>1250</v>
          </cell>
        </row>
        <row r="10">
          <cell r="B10" t="str">
            <v>San Benito Abad</v>
          </cell>
          <cell r="C10">
            <v>11831</v>
          </cell>
          <cell r="D10">
            <v>1.3187175809739052E-2</v>
          </cell>
          <cell r="E10">
            <v>11.06</v>
          </cell>
          <cell r="F10">
            <v>803</v>
          </cell>
        </row>
        <row r="11">
          <cell r="B11" t="str">
            <v>San Marcos</v>
          </cell>
          <cell r="C11">
            <v>32749</v>
          </cell>
          <cell r="D11">
            <v>2.3191582792298097E-2</v>
          </cell>
          <cell r="E11">
            <v>5.5</v>
          </cell>
          <cell r="F11">
            <v>3700</v>
          </cell>
        </row>
        <row r="12">
          <cell r="B12" t="str">
            <v>San Onofre</v>
          </cell>
          <cell r="C12">
            <v>14918.075146410478</v>
          </cell>
          <cell r="D12">
            <v>7.9585017057331765E-3</v>
          </cell>
          <cell r="E12">
            <v>5.35</v>
          </cell>
          <cell r="F12">
            <v>2412</v>
          </cell>
        </row>
        <row r="13">
          <cell r="B13" t="str">
            <v>San Pedro</v>
          </cell>
          <cell r="C13">
            <v>11208</v>
          </cell>
          <cell r="D13">
            <v>6.0766924441318874E-3</v>
          </cell>
          <cell r="E13">
            <v>5.23</v>
          </cell>
          <cell r="F13">
            <v>2000</v>
          </cell>
        </row>
        <row r="14">
          <cell r="B14" t="str">
            <v>Santiago de Tolú</v>
          </cell>
          <cell r="C14">
            <v>24243</v>
          </cell>
          <cell r="D14">
            <v>2.5717199808861356E-2</v>
          </cell>
          <cell r="E14">
            <v>5.38</v>
          </cell>
          <cell r="F14">
            <v>3016</v>
          </cell>
        </row>
        <row r="15">
          <cell r="B15" t="str">
            <v>Cerro de San Antonio</v>
          </cell>
          <cell r="C15">
            <v>6342</v>
          </cell>
          <cell r="D15">
            <v>2.3383323838540897E-2</v>
          </cell>
          <cell r="E15">
            <v>4.2678331090174968</v>
          </cell>
          <cell r="F15">
            <v>624</v>
          </cell>
        </row>
        <row r="16">
          <cell r="B16" t="str">
            <v>El Piñón</v>
          </cell>
          <cell r="C16">
            <v>6349</v>
          </cell>
          <cell r="D16">
            <v>3.5104272156593383E-2</v>
          </cell>
          <cell r="E16">
            <v>7.7144592952612392</v>
          </cell>
          <cell r="F16">
            <v>823</v>
          </cell>
        </row>
        <row r="17">
          <cell r="B17" t="str">
            <v>Pedraza</v>
          </cell>
          <cell r="C17">
            <v>2282</v>
          </cell>
          <cell r="D17">
            <v>2.9999238814196659E-2</v>
          </cell>
          <cell r="E17">
            <v>5.2946635730858471</v>
          </cell>
          <cell r="F17">
            <v>413</v>
          </cell>
        </row>
        <row r="18">
          <cell r="B18" t="str">
            <v>Pivijay</v>
          </cell>
          <cell r="C18">
            <v>30277</v>
          </cell>
          <cell r="D18">
            <v>2.1895232085903864E-2</v>
          </cell>
          <cell r="E18">
            <v>5.5</v>
          </cell>
          <cell r="F18">
            <v>2763</v>
          </cell>
        </row>
        <row r="19">
          <cell r="B19" t="str">
            <v>Salamina</v>
          </cell>
          <cell r="C19">
            <v>5639</v>
          </cell>
          <cell r="D19">
            <v>1.952264280880333E-2</v>
          </cell>
          <cell r="E19">
            <v>5.4273339749759382</v>
          </cell>
          <cell r="F19">
            <v>1049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A6" t="str">
            <v>AÑO</v>
          </cell>
        </row>
      </sheetData>
      <sheetData sheetId="25">
        <row r="6">
          <cell r="B6" t="str">
            <v>Año</v>
          </cell>
        </row>
      </sheetData>
      <sheetData sheetId="26">
        <row r="8">
          <cell r="B8" t="str">
            <v>MUNICIPIO</v>
          </cell>
        </row>
      </sheetData>
      <sheetData sheetId="27">
        <row r="34">
          <cell r="B34" t="str">
            <v>CONDUCCIÓN</v>
          </cell>
        </row>
      </sheetData>
      <sheetData sheetId="28">
        <row r="3">
          <cell r="A3" t="str">
            <v>NUMERO DE PROYECTO</v>
          </cell>
        </row>
      </sheetData>
      <sheetData sheetId="29">
        <row r="7">
          <cell r="C7" t="str">
            <v>Población Urbana</v>
          </cell>
        </row>
      </sheetData>
      <sheetData sheetId="3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Datos de entrada"/>
      <sheetName val="FOR-001"/>
      <sheetName val="Sábana"/>
      <sheetName val="Cuadro1"/>
      <sheetName val="Cuadro2"/>
      <sheetName val="Cuadro3"/>
      <sheetName val="Exper."/>
      <sheetName val="Cumplim."/>
      <sheetName val="Est. Financieros"/>
      <sheetName val="yADIRA"/>
      <sheetName val="Aseg.Cali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Pliego Z.Norte"/>
      <sheetName val="Sábana"/>
      <sheetName val="4.  Cantidades Gas"/>
      <sheetName val="4.  Cantidades totales"/>
      <sheetName val="4.  Cantidades Aures"/>
      <sheetName val="4.  Cantidades PICACHO"/>
      <sheetName val="4.  Cantidades Paris"/>
    </sheetNames>
    <sheetDataSet>
      <sheetData sheetId="0"/>
      <sheetData sheetId="1">
        <row r="18">
          <cell r="I18">
            <v>16616867.4</v>
          </cell>
        </row>
        <row r="19">
          <cell r="I19">
            <v>893292.84</v>
          </cell>
        </row>
        <row r="20">
          <cell r="I20">
            <v>8162975.5300000003</v>
          </cell>
        </row>
        <row r="21">
          <cell r="I21">
            <v>301875.90000000002</v>
          </cell>
        </row>
        <row r="22">
          <cell r="I22">
            <v>366036.93</v>
          </cell>
        </row>
        <row r="23">
          <cell r="I23">
            <v>105691.74</v>
          </cell>
        </row>
        <row r="24">
          <cell r="I24">
            <v>534256.60000000009</v>
          </cell>
        </row>
        <row r="25">
          <cell r="I25">
            <v>40176149.890000001</v>
          </cell>
        </row>
        <row r="26">
          <cell r="I26">
            <v>6813570</v>
          </cell>
        </row>
        <row r="27">
          <cell r="I27">
            <v>5713188.5</v>
          </cell>
        </row>
        <row r="28">
          <cell r="I28">
            <v>1326998</v>
          </cell>
        </row>
        <row r="29">
          <cell r="I29">
            <v>1389837</v>
          </cell>
        </row>
        <row r="30">
          <cell r="I30">
            <v>58107066.600000001</v>
          </cell>
        </row>
        <row r="31">
          <cell r="I31">
            <v>16785735.440000001</v>
          </cell>
        </row>
        <row r="32">
          <cell r="I32">
            <v>35139909.729999997</v>
          </cell>
        </row>
        <row r="33">
          <cell r="I33">
            <v>42938614.619999997</v>
          </cell>
        </row>
        <row r="34">
          <cell r="I34">
            <v>1377497.45</v>
          </cell>
        </row>
        <row r="35">
          <cell r="I35">
            <v>50106518.850000001</v>
          </cell>
        </row>
        <row r="36">
          <cell r="I36">
            <v>1160746</v>
          </cell>
        </row>
        <row r="37">
          <cell r="I37">
            <v>810696.60000000009</v>
          </cell>
        </row>
        <row r="38">
          <cell r="I38">
            <v>1082542.8</v>
          </cell>
        </row>
        <row r="39">
          <cell r="I39">
            <v>2781817.68</v>
          </cell>
        </row>
        <row r="40">
          <cell r="I40">
            <v>4536655.6499999994</v>
          </cell>
        </row>
        <row r="41">
          <cell r="I41">
            <v>2058460.8</v>
          </cell>
        </row>
        <row r="42">
          <cell r="I42">
            <v>7816113.7999999998</v>
          </cell>
        </row>
        <row r="43">
          <cell r="I43">
            <v>14023486.880000001</v>
          </cell>
        </row>
        <row r="44">
          <cell r="I44">
            <v>75634370</v>
          </cell>
        </row>
        <row r="45">
          <cell r="I45">
            <v>147169285.19999999</v>
          </cell>
        </row>
        <row r="46">
          <cell r="I46">
            <v>5434586.1000000006</v>
          </cell>
        </row>
        <row r="47">
          <cell r="I47">
            <v>3662892.8000000003</v>
          </cell>
        </row>
        <row r="48">
          <cell r="I48">
            <v>165822.90000000002</v>
          </cell>
        </row>
        <row r="49">
          <cell r="I49">
            <v>433269.6</v>
          </cell>
        </row>
        <row r="50">
          <cell r="I50">
            <v>991685.8</v>
          </cell>
        </row>
        <row r="52">
          <cell r="I52">
            <v>2190204.7999999998</v>
          </cell>
        </row>
        <row r="53">
          <cell r="I53">
            <v>27781783.399999999</v>
          </cell>
        </row>
        <row r="54">
          <cell r="I54">
            <v>30428202.399999999</v>
          </cell>
        </row>
        <row r="55">
          <cell r="I55">
            <v>19975208.050000001</v>
          </cell>
        </row>
        <row r="56">
          <cell r="I56">
            <v>3068893.75</v>
          </cell>
        </row>
        <row r="57">
          <cell r="I57">
            <v>6725294.5999999996</v>
          </cell>
        </row>
        <row r="58">
          <cell r="I58">
            <v>8859790.5999999996</v>
          </cell>
        </row>
        <row r="59">
          <cell r="I59">
            <v>4329627.75</v>
          </cell>
        </row>
        <row r="60">
          <cell r="I60">
            <v>152483.51999999999</v>
          </cell>
        </row>
        <row r="61">
          <cell r="I61">
            <v>3100404.6</v>
          </cell>
        </row>
        <row r="62">
          <cell r="I62">
            <v>2173597</v>
          </cell>
        </row>
        <row r="63">
          <cell r="I63">
            <v>4120340.4</v>
          </cell>
        </row>
        <row r="64">
          <cell r="I64">
            <v>3085689.9</v>
          </cell>
        </row>
        <row r="65">
          <cell r="I65">
            <v>3395400.7199999997</v>
          </cell>
        </row>
        <row r="66">
          <cell r="I66">
            <v>900844.45000000007</v>
          </cell>
        </row>
        <row r="67">
          <cell r="I67">
            <v>11610619.800000001</v>
          </cell>
        </row>
        <row r="68">
          <cell r="I68">
            <v>5117112</v>
          </cell>
        </row>
        <row r="69">
          <cell r="I69">
            <v>460941.76</v>
          </cell>
        </row>
        <row r="70">
          <cell r="I70">
            <v>269810.40000000002</v>
          </cell>
        </row>
        <row r="71">
          <cell r="I71">
            <v>190696.82</v>
          </cell>
        </row>
        <row r="72">
          <cell r="I72">
            <v>702590.46</v>
          </cell>
        </row>
        <row r="73">
          <cell r="I73">
            <v>1050647.1599999999</v>
          </cell>
        </row>
        <row r="74">
          <cell r="I74">
            <v>4289721.7</v>
          </cell>
        </row>
        <row r="75">
          <cell r="I75">
            <v>403652.41</v>
          </cell>
        </row>
        <row r="76">
          <cell r="I76">
            <v>321072.74</v>
          </cell>
        </row>
        <row r="77">
          <cell r="I77">
            <v>417904.3</v>
          </cell>
        </row>
        <row r="78">
          <cell r="I78">
            <v>2166481.65</v>
          </cell>
        </row>
        <row r="79">
          <cell r="I79">
            <v>590575.13</v>
          </cell>
        </row>
        <row r="80">
          <cell r="I80">
            <v>52069.52</v>
          </cell>
        </row>
        <row r="81">
          <cell r="I81">
            <v>1427856.5</v>
          </cell>
        </row>
        <row r="82">
          <cell r="I82">
            <v>618737.09</v>
          </cell>
        </row>
        <row r="83">
          <cell r="I83">
            <v>181290.63</v>
          </cell>
        </row>
        <row r="84">
          <cell r="I84">
            <v>422031.26</v>
          </cell>
        </row>
        <row r="85">
          <cell r="I85">
            <v>945562.52</v>
          </cell>
        </row>
        <row r="86">
          <cell r="I86">
            <v>397853.17</v>
          </cell>
        </row>
        <row r="87">
          <cell r="I87">
            <v>3040529.94</v>
          </cell>
        </row>
        <row r="88">
          <cell r="I88">
            <v>547918.17000000004</v>
          </cell>
        </row>
        <row r="89">
          <cell r="I89">
            <v>3514057.0200000005</v>
          </cell>
        </row>
        <row r="90">
          <cell r="I90">
            <v>2082096.3900000001</v>
          </cell>
        </row>
        <row r="91">
          <cell r="I91">
            <v>1137002.49</v>
          </cell>
        </row>
        <row r="92">
          <cell r="I92">
            <v>1373137.77</v>
          </cell>
        </row>
        <row r="93">
          <cell r="I93">
            <v>622473.24</v>
          </cell>
        </row>
        <row r="94">
          <cell r="I94">
            <v>350386.62</v>
          </cell>
        </row>
        <row r="95">
          <cell r="I95">
            <v>2478083.4700000002</v>
          </cell>
        </row>
        <row r="96">
          <cell r="I96">
            <v>5236191.4400000004</v>
          </cell>
        </row>
        <row r="97">
          <cell r="I97">
            <v>3025237.38</v>
          </cell>
        </row>
        <row r="98">
          <cell r="I98">
            <v>3025237.38</v>
          </cell>
        </row>
        <row r="99">
          <cell r="I99">
            <v>3300824.63</v>
          </cell>
        </row>
        <row r="100">
          <cell r="I100">
            <v>12689026.399999999</v>
          </cell>
        </row>
        <row r="101">
          <cell r="I101">
            <v>14514307.76</v>
          </cell>
        </row>
        <row r="102">
          <cell r="I102">
            <v>4418015.4400000004</v>
          </cell>
        </row>
        <row r="103">
          <cell r="I103">
            <v>4192581.92</v>
          </cell>
        </row>
        <row r="104">
          <cell r="I104">
            <v>2451750.0699999998</v>
          </cell>
        </row>
        <row r="105">
          <cell r="I105">
            <v>4044272.88</v>
          </cell>
        </row>
        <row r="106">
          <cell r="I106">
            <v>2817032.7600000002</v>
          </cell>
        </row>
        <row r="107">
          <cell r="I107">
            <v>910904.3</v>
          </cell>
        </row>
        <row r="108">
          <cell r="I108">
            <v>2219412.9000000004</v>
          </cell>
        </row>
        <row r="109">
          <cell r="I109">
            <v>5205512.7</v>
          </cell>
        </row>
        <row r="110">
          <cell r="I110">
            <v>4627122.4000000004</v>
          </cell>
        </row>
        <row r="111">
          <cell r="I111">
            <v>1493262.16</v>
          </cell>
        </row>
        <row r="112">
          <cell r="I112">
            <v>614079.32999999996</v>
          </cell>
        </row>
        <row r="113">
          <cell r="I113">
            <v>3070396.65</v>
          </cell>
        </row>
        <row r="114">
          <cell r="I114">
            <v>2904224.64</v>
          </cell>
        </row>
        <row r="115">
          <cell r="I115">
            <v>376154.10000000003</v>
          </cell>
        </row>
        <row r="116">
          <cell r="I116">
            <v>70442.600000000006</v>
          </cell>
        </row>
        <row r="117">
          <cell r="I117">
            <v>294817.68</v>
          </cell>
        </row>
        <row r="118">
          <cell r="I118">
            <v>359150.3</v>
          </cell>
        </row>
        <row r="119">
          <cell r="I119">
            <v>261660.24</v>
          </cell>
        </row>
        <row r="120">
          <cell r="I120">
            <v>313019.05</v>
          </cell>
        </row>
        <row r="121">
          <cell r="I121">
            <v>698944.64999999991</v>
          </cell>
        </row>
        <row r="122">
          <cell r="I122">
            <v>725564.32</v>
          </cell>
        </row>
        <row r="123">
          <cell r="I123">
            <v>432382.16</v>
          </cell>
        </row>
        <row r="124">
          <cell r="I124">
            <v>676636.62</v>
          </cell>
        </row>
        <row r="125">
          <cell r="I125">
            <v>166876.79999999999</v>
          </cell>
        </row>
        <row r="126">
          <cell r="I126">
            <v>17863379.399999999</v>
          </cell>
        </row>
        <row r="127">
          <cell r="I127">
            <v>7213978.3999999994</v>
          </cell>
        </row>
        <row r="128">
          <cell r="I128">
            <v>6404390.2800000003</v>
          </cell>
        </row>
        <row r="129">
          <cell r="I129">
            <v>3328674.6</v>
          </cell>
        </row>
        <row r="130">
          <cell r="I130">
            <v>1164108.25</v>
          </cell>
        </row>
        <row r="131">
          <cell r="I131">
            <v>655504.19999999995</v>
          </cell>
        </row>
        <row r="132">
          <cell r="I132">
            <v>254966.46</v>
          </cell>
        </row>
        <row r="133">
          <cell r="I133">
            <v>862504.2</v>
          </cell>
        </row>
        <row r="134">
          <cell r="I134">
            <v>593916.73</v>
          </cell>
        </row>
        <row r="135">
          <cell r="I135">
            <v>481312.24</v>
          </cell>
        </row>
        <row r="136">
          <cell r="I136">
            <v>67608.800000000003</v>
          </cell>
        </row>
        <row r="137">
          <cell r="I137">
            <v>1693249.4500000002</v>
          </cell>
        </row>
        <row r="138">
          <cell r="I138">
            <v>13062924.749999998</v>
          </cell>
        </row>
        <row r="139">
          <cell r="I139">
            <v>3776618.51</v>
          </cell>
        </row>
        <row r="140">
          <cell r="I140">
            <v>3061576.71</v>
          </cell>
        </row>
        <row r="141">
          <cell r="I141">
            <v>4698927.09</v>
          </cell>
        </row>
        <row r="142">
          <cell r="I142">
            <v>2667052.5</v>
          </cell>
        </row>
        <row r="143">
          <cell r="I143">
            <v>14256041.449999999</v>
          </cell>
        </row>
        <row r="144">
          <cell r="I144">
            <v>10717850.58</v>
          </cell>
        </row>
        <row r="145">
          <cell r="I145">
            <v>17333814.93</v>
          </cell>
        </row>
        <row r="146">
          <cell r="I146">
            <v>15363118.98</v>
          </cell>
        </row>
        <row r="147">
          <cell r="I147">
            <v>12485247.939999999</v>
          </cell>
        </row>
        <row r="148">
          <cell r="I148">
            <v>177232.13999999998</v>
          </cell>
        </row>
        <row r="149">
          <cell r="I149">
            <v>921765.36</v>
          </cell>
        </row>
        <row r="150">
          <cell r="I150">
            <v>505806.52</v>
          </cell>
        </row>
        <row r="151">
          <cell r="I151">
            <v>411849.39</v>
          </cell>
        </row>
        <row r="152">
          <cell r="I152">
            <v>724968.68</v>
          </cell>
        </row>
        <row r="153">
          <cell r="I153">
            <v>206543.17</v>
          </cell>
        </row>
        <row r="154">
          <cell r="I154">
            <v>224879.92</v>
          </cell>
        </row>
        <row r="155">
          <cell r="I155">
            <v>578804.76</v>
          </cell>
        </row>
        <row r="156">
          <cell r="I156">
            <v>369681.63</v>
          </cell>
        </row>
        <row r="157">
          <cell r="I157">
            <v>1588433.52</v>
          </cell>
        </row>
        <row r="158">
          <cell r="I158">
            <v>1461199.1400000001</v>
          </cell>
        </row>
        <row r="159">
          <cell r="I159">
            <v>635541.74</v>
          </cell>
        </row>
        <row r="160">
          <cell r="I160">
            <v>857449.74</v>
          </cell>
        </row>
        <row r="161">
          <cell r="I161">
            <v>3161340</v>
          </cell>
        </row>
        <row r="162">
          <cell r="I162">
            <v>10392284.720000001</v>
          </cell>
        </row>
        <row r="163">
          <cell r="I163">
            <v>6498762.7000000002</v>
          </cell>
        </row>
        <row r="164">
          <cell r="I164">
            <v>3182929.9</v>
          </cell>
        </row>
        <row r="165">
          <cell r="I165">
            <v>3580293.94</v>
          </cell>
        </row>
        <row r="166">
          <cell r="I166">
            <v>6035264.79</v>
          </cell>
        </row>
        <row r="167">
          <cell r="I167">
            <v>2453281.94</v>
          </cell>
        </row>
        <row r="168">
          <cell r="I168">
            <v>1470706.6</v>
          </cell>
        </row>
        <row r="169">
          <cell r="I169">
            <v>1538402.45</v>
          </cell>
        </row>
        <row r="170">
          <cell r="I170">
            <v>29018320</v>
          </cell>
        </row>
        <row r="171">
          <cell r="I171">
            <v>5345480</v>
          </cell>
        </row>
        <row r="172">
          <cell r="I172">
            <v>30974400</v>
          </cell>
        </row>
        <row r="173">
          <cell r="I173">
            <v>144911.54</v>
          </cell>
        </row>
        <row r="174">
          <cell r="I174">
            <v>1559002</v>
          </cell>
        </row>
        <row r="175">
          <cell r="I175">
            <v>1064044.1500000001</v>
          </cell>
        </row>
        <row r="177">
          <cell r="I177">
            <v>342311.2</v>
          </cell>
        </row>
        <row r="178">
          <cell r="I178">
            <v>782425.59999999998</v>
          </cell>
        </row>
        <row r="179">
          <cell r="I179">
            <v>1173963.7</v>
          </cell>
        </row>
        <row r="180">
          <cell r="I180">
            <v>110256.9</v>
          </cell>
        </row>
        <row r="181">
          <cell r="I181">
            <v>195058.80000000002</v>
          </cell>
        </row>
        <row r="182">
          <cell r="I182">
            <v>91519.599999999991</v>
          </cell>
        </row>
        <row r="183">
          <cell r="I183">
            <v>3213791.6</v>
          </cell>
        </row>
        <row r="184">
          <cell r="I184">
            <v>39210.15</v>
          </cell>
        </row>
        <row r="185">
          <cell r="I185">
            <v>39210.15</v>
          </cell>
        </row>
        <row r="186">
          <cell r="I186">
            <v>570732</v>
          </cell>
        </row>
        <row r="187">
          <cell r="I187">
            <v>1111679.7000000002</v>
          </cell>
        </row>
        <row r="188">
          <cell r="I188">
            <v>39053</v>
          </cell>
        </row>
        <row r="190">
          <cell r="I190">
            <v>10709729.4</v>
          </cell>
        </row>
        <row r="191">
          <cell r="I191">
            <v>945700</v>
          </cell>
        </row>
        <row r="192">
          <cell r="I192">
            <v>96000</v>
          </cell>
        </row>
        <row r="193">
          <cell r="I193">
            <v>955450.56</v>
          </cell>
        </row>
        <row r="194">
          <cell r="I194">
            <v>579805.92000000004</v>
          </cell>
        </row>
        <row r="195">
          <cell r="I195">
            <v>1500000</v>
          </cell>
        </row>
        <row r="196">
          <cell r="I196">
            <v>937500</v>
          </cell>
        </row>
        <row r="197">
          <cell r="I197">
            <v>443900</v>
          </cell>
        </row>
        <row r="198">
          <cell r="I198">
            <v>149816.24</v>
          </cell>
        </row>
        <row r="199">
          <cell r="I199">
            <v>1801504</v>
          </cell>
        </row>
        <row r="200">
          <cell r="I200">
            <v>1757568</v>
          </cell>
        </row>
        <row r="203">
          <cell r="I203">
            <v>32625023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  <sheetName val="PROY ORIGINAL"/>
      <sheetName val="PRESUP"/>
      <sheetName val="PRECIOS"/>
      <sheetName val="PROY_ORIGINAL"/>
      <sheetName val="G&amp;G"/>
      <sheetName val="PRESUPUESTOS-REV1"/>
      <sheetName val="Datos"/>
      <sheetName val="PU (2)"/>
      <sheetName val="PES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CTIVIDADES"/>
      <sheetName val="Información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Tramo 2"/>
      <sheetName val="Paral. 1"/>
      <sheetName val="Paral. 2"/>
      <sheetName val="Paral. 3"/>
      <sheetName val="Paral.4"/>
      <sheetName val="Hoja3"/>
      <sheetName val="MATERIALES Y RECURSOS"/>
      <sheetName val="_x0000_㈀㰰⌀_x0000_㈀㰮⌀_x0000_䰀଒v_x0000__x0000__x0000_頀"/>
      <sheetName val="Base de Datos"/>
      <sheetName val="Accidentalidad"/>
      <sheetName val="Causa Posible"/>
      <sheetName val="Elementos Involucrados"/>
      <sheetName val="MDC-1 COLOCACION "/>
      <sheetName val="D-20 COLOCACION "/>
      <sheetName val="TRANSPORTE MEZCLA ASFALTICA"/>
      <sheetName val="Fresado"/>
      <sheetName val="EXT microagomerado"/>
      <sheetName val="Hoja5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SNP7 Anclajes pasivos6j_x0000_"/>
      <sheetName val="Hoja2"/>
      <sheetName val="Transportes"/>
      <sheetName val="ó&gt;?_x0001_???j0$?#???j.$?#???L_x0012_Óu????"/>
      <sheetName val="BASE DE DATOS DE PRECIOS"/>
      <sheetName val="Indicadores Y Listas"/>
      <sheetName val="Lista ICCU"/>
      <sheetName val="CRA.MODI"/>
      <sheetName val="REAJUSTESACTA1PROVI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CORTE DE OBRA N° 1"/>
      <sheetName val="memoria"/>
      <sheetName val="memoria 1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RELACION DE PRECIOS"/>
      <sheetName val="ACTA 5"/>
      <sheetName val="MODIF. 2"/>
      <sheetName val="MODIF. 3"/>
      <sheetName val="cant"/>
      <sheetName val="par mar19"/>
      <sheetName val="par"/>
      <sheetName val="&quot;PAGA&quot;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EMPRESAS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CE-ENERO-2004"/>
      <sheetName val="API93"/>
      <sheetName val="Programacion"/>
      <sheetName val="Relación De Equipos"/>
      <sheetName val="strsumm0"/>
      <sheetName val="ó&gt;_x0000__x0001__x0000__x0000__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Item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AIU"/>
      <sheetName val="Constantes Generales"/>
      <sheetName val="Prestaciones Sociales"/>
      <sheetName val="Base Datos"/>
      <sheetName val="RESUMEN S.T.I.M.S.T "/>
    </sheetNames>
    <sheetDataSet>
      <sheetData sheetId="0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1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2">
        <row r="2">
          <cell r="A2">
            <v>0</v>
          </cell>
        </row>
      </sheetData>
      <sheetData sheetId="3">
        <row r="2">
          <cell r="A2">
            <v>0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 refreshError="1"/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>
        <row r="2">
          <cell r="A2">
            <v>0</v>
          </cell>
        </row>
      </sheetData>
      <sheetData sheetId="1046" refreshError="1"/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 refreshError="1"/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>
        <row r="2">
          <cell r="A2">
            <v>0</v>
          </cell>
        </row>
      </sheetData>
      <sheetData sheetId="1065" refreshError="1"/>
      <sheetData sheetId="1066" refreshError="1"/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 refreshError="1"/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/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 refreshError="1"/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/>
      <sheetData sheetId="2955"/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/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/>
      <sheetData sheetId="3325"/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/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/>
      <sheetData sheetId="3695"/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/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/>
      <sheetData sheetId="4061"/>
      <sheetData sheetId="4062"/>
      <sheetData sheetId="4063">
        <row r="2">
          <cell r="A2">
            <v>0</v>
          </cell>
        </row>
      </sheetData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>
        <row r="2">
          <cell r="A2">
            <v>0</v>
          </cell>
        </row>
      </sheetData>
      <sheetData sheetId="4094"/>
      <sheetData sheetId="4095"/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/>
      <sheetData sheetId="4101"/>
      <sheetData sheetId="4102"/>
      <sheetData sheetId="4103">
        <row r="2">
          <cell r="A2">
            <v>0</v>
          </cell>
        </row>
      </sheetData>
      <sheetData sheetId="4104"/>
      <sheetData sheetId="4105"/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>
        <row r="2">
          <cell r="A2">
            <v>0</v>
          </cell>
        </row>
      </sheetData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>
        <row r="2">
          <cell r="A2">
            <v>0</v>
          </cell>
        </row>
      </sheetData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>
        <row r="2">
          <cell r="A2">
            <v>0</v>
          </cell>
        </row>
      </sheetData>
      <sheetData sheetId="4264"/>
      <sheetData sheetId="4265"/>
      <sheetData sheetId="4266"/>
      <sheetData sheetId="4267"/>
      <sheetData sheetId="4268"/>
      <sheetData sheetId="4269">
        <row r="2">
          <cell r="A2">
            <v>0</v>
          </cell>
        </row>
      </sheetData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/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>
        <row r="2">
          <cell r="A2">
            <v>0</v>
          </cell>
        </row>
      </sheetData>
      <sheetData sheetId="4316"/>
      <sheetData sheetId="4317"/>
      <sheetData sheetId="4318"/>
      <sheetData sheetId="4319">
        <row r="2">
          <cell r="A2">
            <v>0</v>
          </cell>
        </row>
      </sheetData>
      <sheetData sheetId="4320"/>
      <sheetData sheetId="4321"/>
      <sheetData sheetId="4322"/>
      <sheetData sheetId="4323">
        <row r="2">
          <cell r="A2">
            <v>0</v>
          </cell>
        </row>
      </sheetData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>
        <row r="2">
          <cell r="A2">
            <v>0</v>
          </cell>
        </row>
      </sheetData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>
        <row r="2">
          <cell r="A2">
            <v>0</v>
          </cell>
        </row>
      </sheetData>
      <sheetData sheetId="4368"/>
      <sheetData sheetId="4369">
        <row r="2">
          <cell r="A2">
            <v>0</v>
          </cell>
        </row>
      </sheetData>
      <sheetData sheetId="4370"/>
      <sheetData sheetId="4371">
        <row r="2">
          <cell r="A2">
            <v>0</v>
          </cell>
        </row>
      </sheetData>
      <sheetData sheetId="4372"/>
      <sheetData sheetId="4373"/>
      <sheetData sheetId="4374"/>
      <sheetData sheetId="4375"/>
      <sheetData sheetId="4376"/>
      <sheetData sheetId="4377">
        <row r="2">
          <cell r="A2">
            <v>0</v>
          </cell>
        </row>
      </sheetData>
      <sheetData sheetId="4378"/>
      <sheetData sheetId="4379">
        <row r="2">
          <cell r="A2">
            <v>0</v>
          </cell>
        </row>
      </sheetData>
      <sheetData sheetId="4380"/>
      <sheetData sheetId="4381">
        <row r="2">
          <cell r="A2">
            <v>0</v>
          </cell>
        </row>
      </sheetData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>
        <row r="2">
          <cell r="A2">
            <v>0</v>
          </cell>
        </row>
      </sheetData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/>
      <sheetData sheetId="4404"/>
      <sheetData sheetId="4405"/>
      <sheetData sheetId="4406"/>
      <sheetData sheetId="4407">
        <row r="2">
          <cell r="A2">
            <v>0</v>
          </cell>
        </row>
      </sheetData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>
        <row r="2">
          <cell r="A2">
            <v>0</v>
          </cell>
        </row>
      </sheetData>
      <sheetData sheetId="4414"/>
      <sheetData sheetId="4415">
        <row r="2">
          <cell r="A2">
            <v>0</v>
          </cell>
        </row>
      </sheetData>
      <sheetData sheetId="4416"/>
      <sheetData sheetId="4417">
        <row r="2">
          <cell r="A2">
            <v>0</v>
          </cell>
        </row>
      </sheetData>
      <sheetData sheetId="4418"/>
      <sheetData sheetId="4419"/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>
        <row r="2">
          <cell r="A2">
            <v>0</v>
          </cell>
        </row>
      </sheetData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/>
      <sheetData sheetId="4433">
        <row r="2">
          <cell r="A2">
            <v>0</v>
          </cell>
        </row>
      </sheetData>
      <sheetData sheetId="4434"/>
      <sheetData sheetId="4435"/>
      <sheetData sheetId="4436"/>
      <sheetData sheetId="4437"/>
      <sheetData sheetId="4438">
        <row r="2">
          <cell r="A2">
            <v>0</v>
          </cell>
        </row>
      </sheetData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/>
      <sheetData sheetId="4450"/>
      <sheetData sheetId="4451"/>
      <sheetData sheetId="4452"/>
      <sheetData sheetId="4453"/>
      <sheetData sheetId="4454">
        <row r="2">
          <cell r="A2">
            <v>0</v>
          </cell>
        </row>
      </sheetData>
      <sheetData sheetId="4455"/>
      <sheetData sheetId="4456"/>
      <sheetData sheetId="4457"/>
      <sheetData sheetId="4458">
        <row r="2">
          <cell r="A2">
            <v>0</v>
          </cell>
        </row>
      </sheetData>
      <sheetData sheetId="4459"/>
      <sheetData sheetId="4460"/>
      <sheetData sheetId="4461"/>
      <sheetData sheetId="4462"/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/>
      <sheetData sheetId="4466"/>
      <sheetData sheetId="4467"/>
      <sheetData sheetId="4468"/>
      <sheetData sheetId="4469">
        <row r="2">
          <cell r="A2">
            <v>0</v>
          </cell>
        </row>
      </sheetData>
      <sheetData sheetId="4470"/>
      <sheetData sheetId="4471"/>
      <sheetData sheetId="4472"/>
      <sheetData sheetId="4473">
        <row r="2">
          <cell r="A2">
            <v>0</v>
          </cell>
        </row>
      </sheetData>
      <sheetData sheetId="4474"/>
      <sheetData sheetId="4475"/>
      <sheetData sheetId="4476"/>
      <sheetData sheetId="4477"/>
      <sheetData sheetId="4478"/>
      <sheetData sheetId="4479">
        <row r="2">
          <cell r="A2">
            <v>0</v>
          </cell>
        </row>
      </sheetData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>
        <row r="2">
          <cell r="A2">
            <v>0</v>
          </cell>
        </row>
      </sheetData>
      <sheetData sheetId="4501"/>
      <sheetData sheetId="4502"/>
      <sheetData sheetId="4503"/>
      <sheetData sheetId="4504">
        <row r="2">
          <cell r="A2">
            <v>0</v>
          </cell>
        </row>
      </sheetData>
      <sheetData sheetId="4505"/>
      <sheetData sheetId="4506"/>
      <sheetData sheetId="4507"/>
      <sheetData sheetId="4508">
        <row r="2">
          <cell r="A2">
            <v>0</v>
          </cell>
        </row>
      </sheetData>
      <sheetData sheetId="4509"/>
      <sheetData sheetId="4510">
        <row r="2">
          <cell r="A2">
            <v>0</v>
          </cell>
        </row>
      </sheetData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>
        <row r="2">
          <cell r="A2">
            <v>0</v>
          </cell>
        </row>
      </sheetData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>
        <row r="2">
          <cell r="A2">
            <v>0</v>
          </cell>
        </row>
      </sheetData>
      <sheetData sheetId="4553"/>
      <sheetData sheetId="4554">
        <row r="2">
          <cell r="A2">
            <v>0</v>
          </cell>
        </row>
      </sheetData>
      <sheetData sheetId="4555"/>
      <sheetData sheetId="4556">
        <row r="2">
          <cell r="A2">
            <v>0</v>
          </cell>
        </row>
      </sheetData>
      <sheetData sheetId="4557"/>
      <sheetData sheetId="4558"/>
      <sheetData sheetId="4559"/>
      <sheetData sheetId="4560"/>
      <sheetData sheetId="4561"/>
      <sheetData sheetId="4562">
        <row r="2">
          <cell r="A2">
            <v>0</v>
          </cell>
        </row>
      </sheetData>
      <sheetData sheetId="4563"/>
      <sheetData sheetId="4564">
        <row r="2">
          <cell r="A2">
            <v>0</v>
          </cell>
        </row>
      </sheetData>
      <sheetData sheetId="4565"/>
      <sheetData sheetId="4566">
        <row r="2">
          <cell r="A2">
            <v>0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/>
      <sheetData sheetId="4589"/>
      <sheetData sheetId="4590"/>
      <sheetData sheetId="4591"/>
      <sheetData sheetId="4592">
        <row r="2">
          <cell r="A2">
            <v>0</v>
          </cell>
        </row>
      </sheetData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>
        <row r="2">
          <cell r="A2">
            <v>0</v>
          </cell>
        </row>
      </sheetData>
      <sheetData sheetId="4599"/>
      <sheetData sheetId="4600">
        <row r="2">
          <cell r="A2">
            <v>0</v>
          </cell>
        </row>
      </sheetData>
      <sheetData sheetId="4601"/>
      <sheetData sheetId="4602">
        <row r="2">
          <cell r="A2">
            <v>0</v>
          </cell>
        </row>
      </sheetData>
      <sheetData sheetId="4603"/>
      <sheetData sheetId="4604"/>
      <sheetData sheetId="4605"/>
      <sheetData sheetId="4606"/>
      <sheetData sheetId="4607"/>
      <sheetData sheetId="4608">
        <row r="2">
          <cell r="A2">
            <v>0</v>
          </cell>
        </row>
      </sheetData>
      <sheetData sheetId="4609"/>
      <sheetData sheetId="4610">
        <row r="2">
          <cell r="A2">
            <v>0</v>
          </cell>
        </row>
      </sheetData>
      <sheetData sheetId="4611"/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/>
      <sheetData sheetId="4620"/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/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/>
      <sheetData sheetId="4986"/>
      <sheetData sheetId="4987"/>
      <sheetData sheetId="4988">
        <row r="2">
          <cell r="A2">
            <v>0</v>
          </cell>
        </row>
      </sheetData>
      <sheetData sheetId="4989"/>
      <sheetData sheetId="4990"/>
      <sheetData sheetId="4991"/>
      <sheetData sheetId="4992"/>
      <sheetData sheetId="4993">
        <row r="2">
          <cell r="A2">
            <v>0</v>
          </cell>
        </row>
      </sheetData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>
        <row r="2">
          <cell r="A2">
            <v>0</v>
          </cell>
        </row>
      </sheetData>
      <sheetData sheetId="5004"/>
      <sheetData sheetId="5005"/>
      <sheetData sheetId="5006"/>
      <sheetData sheetId="5007"/>
      <sheetData sheetId="5008"/>
      <sheetData sheetId="5009">
        <row r="2">
          <cell r="A2">
            <v>0</v>
          </cell>
        </row>
      </sheetData>
      <sheetData sheetId="5010"/>
      <sheetData sheetId="5011"/>
      <sheetData sheetId="5012"/>
      <sheetData sheetId="5013">
        <row r="2">
          <cell r="A2">
            <v>0</v>
          </cell>
        </row>
      </sheetData>
      <sheetData sheetId="5014"/>
      <sheetData sheetId="5015"/>
      <sheetData sheetId="5016"/>
      <sheetData sheetId="5017"/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/>
      <sheetData sheetId="5021"/>
      <sheetData sheetId="5022"/>
      <sheetData sheetId="5023"/>
      <sheetData sheetId="5024">
        <row r="2">
          <cell r="A2">
            <v>0</v>
          </cell>
        </row>
      </sheetData>
      <sheetData sheetId="5025"/>
      <sheetData sheetId="5026"/>
      <sheetData sheetId="5027"/>
      <sheetData sheetId="5028">
        <row r="2">
          <cell r="A2">
            <v>0</v>
          </cell>
        </row>
      </sheetData>
      <sheetData sheetId="5029"/>
      <sheetData sheetId="5030"/>
      <sheetData sheetId="5031"/>
      <sheetData sheetId="5032"/>
      <sheetData sheetId="5033"/>
      <sheetData sheetId="5034">
        <row r="2">
          <cell r="A2">
            <v>0</v>
          </cell>
        </row>
      </sheetData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>
        <row r="2">
          <cell r="A2">
            <v>0</v>
          </cell>
        </row>
      </sheetData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/>
      <sheetData sheetId="5062"/>
      <sheetData sheetId="5063">
        <row r="2">
          <cell r="A2">
            <v>0</v>
          </cell>
        </row>
      </sheetData>
      <sheetData sheetId="5064"/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>
        <row r="2">
          <cell r="A2">
            <v>0</v>
          </cell>
        </row>
      </sheetData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>
        <row r="2">
          <cell r="A2">
            <v>0</v>
          </cell>
        </row>
      </sheetData>
      <sheetData sheetId="5108"/>
      <sheetData sheetId="5109">
        <row r="2">
          <cell r="A2">
            <v>0</v>
          </cell>
        </row>
      </sheetData>
      <sheetData sheetId="5110"/>
      <sheetData sheetId="5111">
        <row r="2">
          <cell r="A2">
            <v>0</v>
          </cell>
        </row>
      </sheetData>
      <sheetData sheetId="5112"/>
      <sheetData sheetId="5113"/>
      <sheetData sheetId="5114"/>
      <sheetData sheetId="5115"/>
      <sheetData sheetId="5116"/>
      <sheetData sheetId="5117">
        <row r="2">
          <cell r="A2">
            <v>0</v>
          </cell>
        </row>
      </sheetData>
      <sheetData sheetId="5118"/>
      <sheetData sheetId="5119">
        <row r="2">
          <cell r="A2">
            <v>0</v>
          </cell>
        </row>
      </sheetData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/>
      <sheetData sheetId="5144"/>
      <sheetData sheetId="5145"/>
      <sheetData sheetId="5146"/>
      <sheetData sheetId="5147">
        <row r="2">
          <cell r="A2">
            <v>0</v>
          </cell>
        </row>
      </sheetData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>
        <row r="2">
          <cell r="A2">
            <v>0</v>
          </cell>
        </row>
      </sheetData>
      <sheetData sheetId="5154"/>
      <sheetData sheetId="5155">
        <row r="2">
          <cell r="A2">
            <v>0</v>
          </cell>
        </row>
      </sheetData>
      <sheetData sheetId="5156"/>
      <sheetData sheetId="5157">
        <row r="2">
          <cell r="A2">
            <v>0</v>
          </cell>
        </row>
      </sheetData>
      <sheetData sheetId="5158"/>
      <sheetData sheetId="5159"/>
      <sheetData sheetId="5160"/>
      <sheetData sheetId="5161"/>
      <sheetData sheetId="5162"/>
      <sheetData sheetId="5163">
        <row r="2">
          <cell r="A2">
            <v>0</v>
          </cell>
        </row>
      </sheetData>
      <sheetData sheetId="5164"/>
      <sheetData sheetId="5165">
        <row r="2">
          <cell r="A2">
            <v>0</v>
          </cell>
        </row>
      </sheetData>
      <sheetData sheetId="5166"/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/>
      <sheetData sheetId="5175"/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/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 refreshError="1"/>
      <sheetData sheetId="5447">
        <row r="2">
          <cell r="A2">
            <v>0</v>
          </cell>
        </row>
      </sheetData>
      <sheetData sheetId="5448">
        <row r="2">
          <cell r="A2" t="str">
            <v>FORMULARIO N° 4</v>
          </cell>
        </row>
      </sheetData>
      <sheetData sheetId="5449">
        <row r="2">
          <cell r="A2" t="str">
            <v>FORMULARIO N° 4</v>
          </cell>
        </row>
      </sheetData>
      <sheetData sheetId="5450">
        <row r="2">
          <cell r="A2" t="str">
            <v>FORMULARIO N° 4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 refreshError="1"/>
      <sheetData sheetId="5454" refreshError="1"/>
      <sheetData sheetId="5455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>
        <row r="2">
          <cell r="A2" t="str">
            <v>Locación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 refreshError="1"/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/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 refreshError="1"/>
      <sheetData sheetId="5518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>
        <row r="2">
          <cell r="A2">
            <v>0</v>
          </cell>
        </row>
      </sheetData>
      <sheetData sheetId="5530">
        <row r="5">
          <cell r="A5">
            <v>0</v>
          </cell>
        </row>
      </sheetData>
      <sheetData sheetId="5531"/>
      <sheetData sheetId="5532"/>
      <sheetData sheetId="5533">
        <row r="2">
          <cell r="A2">
            <v>0</v>
          </cell>
        </row>
      </sheetData>
      <sheetData sheetId="5534"/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 refreshError="1"/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/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/>
      <sheetData sheetId="5556">
        <row r="2">
          <cell r="A2">
            <v>0</v>
          </cell>
        </row>
      </sheetData>
      <sheetData sheetId="5557"/>
      <sheetData sheetId="5558"/>
      <sheetData sheetId="5559"/>
      <sheetData sheetId="5560"/>
      <sheetData sheetId="5561"/>
      <sheetData sheetId="5562"/>
      <sheetData sheetId="5563"/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 refreshError="1"/>
      <sheetData sheetId="5579"/>
      <sheetData sheetId="5580" refreshError="1"/>
      <sheetData sheetId="5581">
        <row r="2">
          <cell r="A2" t="str">
            <v>FORMULARIO N° 4</v>
          </cell>
        </row>
      </sheetData>
      <sheetData sheetId="5582"/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 refreshError="1"/>
      <sheetData sheetId="5597" refreshError="1"/>
      <sheetData sheetId="5598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99">
        <row r="5">
          <cell r="A5">
            <v>0</v>
          </cell>
        </row>
      </sheetData>
      <sheetData sheetId="5600"/>
      <sheetData sheetId="5601">
        <row r="2">
          <cell r="A2">
            <v>0</v>
          </cell>
        </row>
      </sheetData>
      <sheetData sheetId="5602"/>
      <sheetData sheetId="5603"/>
      <sheetData sheetId="5604"/>
      <sheetData sheetId="5605"/>
      <sheetData sheetId="5606">
        <row r="2">
          <cell r="B2">
            <v>0</v>
          </cell>
        </row>
      </sheetData>
      <sheetData sheetId="5607"/>
      <sheetData sheetId="5608" refreshError="1"/>
      <sheetData sheetId="5609"/>
      <sheetData sheetId="5610" refreshError="1"/>
      <sheetData sheetId="5611" refreshError="1"/>
      <sheetData sheetId="5612" refreshError="1"/>
      <sheetData sheetId="5613">
        <row r="2">
          <cell r="A2">
            <v>0</v>
          </cell>
        </row>
      </sheetData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/>
      <sheetData sheetId="5622"/>
      <sheetData sheetId="5623">
        <row r="2">
          <cell r="A2">
            <v>0</v>
          </cell>
        </row>
      </sheetData>
      <sheetData sheetId="5624"/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>
        <row r="2">
          <cell r="A2">
            <v>0</v>
          </cell>
        </row>
      </sheetData>
      <sheetData sheetId="5631">
        <row r="2">
          <cell r="A2">
            <v>0</v>
          </cell>
        </row>
      </sheetData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>
        <row r="2">
          <cell r="B2">
            <v>0</v>
          </cell>
        </row>
      </sheetData>
      <sheetData sheetId="5670">
        <row r="2">
          <cell r="B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/>
      <sheetData sheetId="5677"/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/>
      <sheetData sheetId="5682"/>
      <sheetData sheetId="5683"/>
      <sheetData sheetId="5684"/>
      <sheetData sheetId="5685"/>
      <sheetData sheetId="5686"/>
      <sheetData sheetId="5687"/>
      <sheetData sheetId="5688">
        <row r="2">
          <cell r="B2">
            <v>0</v>
          </cell>
        </row>
      </sheetData>
      <sheetData sheetId="5689">
        <row r="2">
          <cell r="B2">
            <v>0</v>
          </cell>
        </row>
      </sheetData>
      <sheetData sheetId="5690">
        <row r="2">
          <cell r="B2">
            <v>0</v>
          </cell>
        </row>
      </sheetData>
      <sheetData sheetId="5691"/>
      <sheetData sheetId="5692"/>
      <sheetData sheetId="5693"/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/>
      <sheetData sheetId="5704"/>
      <sheetData sheetId="5705"/>
      <sheetData sheetId="5706">
        <row r="2">
          <cell r="B2">
            <v>0</v>
          </cell>
        </row>
      </sheetData>
      <sheetData sheetId="5707">
        <row r="2">
          <cell r="B2">
            <v>0</v>
          </cell>
        </row>
      </sheetData>
      <sheetData sheetId="5708">
        <row r="2">
          <cell r="B2">
            <v>0</v>
          </cell>
        </row>
      </sheetData>
      <sheetData sheetId="5709"/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B2">
            <v>0</v>
          </cell>
        </row>
      </sheetData>
      <sheetData sheetId="5714">
        <row r="2">
          <cell r="B2">
            <v>0</v>
          </cell>
        </row>
      </sheetData>
      <sheetData sheetId="5715">
        <row r="2">
          <cell r="B2">
            <v>0</v>
          </cell>
        </row>
      </sheetData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/>
      <sheetData sheetId="5729"/>
      <sheetData sheetId="5730"/>
      <sheetData sheetId="5731"/>
      <sheetData sheetId="5732">
        <row r="2">
          <cell r="B2">
            <v>0</v>
          </cell>
        </row>
      </sheetData>
      <sheetData sheetId="5733">
        <row r="2">
          <cell r="B2">
            <v>0</v>
          </cell>
        </row>
      </sheetData>
      <sheetData sheetId="5734">
        <row r="2">
          <cell r="B2">
            <v>0</v>
          </cell>
        </row>
      </sheetData>
      <sheetData sheetId="5735"/>
      <sheetData sheetId="5736"/>
      <sheetData sheetId="5737"/>
      <sheetData sheetId="5738"/>
      <sheetData sheetId="5739"/>
      <sheetData sheetId="5740">
        <row r="2">
          <cell r="B2">
            <v>0</v>
          </cell>
        </row>
      </sheetData>
      <sheetData sheetId="5741">
        <row r="2">
          <cell r="B2">
            <v>0</v>
          </cell>
        </row>
      </sheetData>
      <sheetData sheetId="5742">
        <row r="2">
          <cell r="B2">
            <v>0</v>
          </cell>
        </row>
      </sheetData>
      <sheetData sheetId="5743"/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>
        <row r="2">
          <cell r="A2">
            <v>0</v>
          </cell>
        </row>
      </sheetData>
      <sheetData sheetId="5747">
        <row r="2">
          <cell r="A2">
            <v>0</v>
          </cell>
        </row>
      </sheetData>
      <sheetData sheetId="5748">
        <row r="2">
          <cell r="A2">
            <v>0</v>
          </cell>
        </row>
      </sheetData>
      <sheetData sheetId="5749">
        <row r="2">
          <cell r="A2">
            <v>0</v>
          </cell>
        </row>
      </sheetData>
      <sheetData sheetId="5750">
        <row r="2">
          <cell r="A2">
            <v>0</v>
          </cell>
        </row>
      </sheetData>
      <sheetData sheetId="5751">
        <row r="2">
          <cell r="A2">
            <v>0</v>
          </cell>
        </row>
      </sheetData>
      <sheetData sheetId="5752"/>
      <sheetData sheetId="5753"/>
      <sheetData sheetId="5754"/>
      <sheetData sheetId="5755"/>
      <sheetData sheetId="5756"/>
      <sheetData sheetId="5757"/>
      <sheetData sheetId="5758"/>
      <sheetData sheetId="5759">
        <row r="2">
          <cell r="B2">
            <v>0</v>
          </cell>
        </row>
      </sheetData>
      <sheetData sheetId="5760">
        <row r="2">
          <cell r="B2">
            <v>0</v>
          </cell>
        </row>
      </sheetData>
      <sheetData sheetId="5761">
        <row r="2">
          <cell r="B2">
            <v>0</v>
          </cell>
        </row>
      </sheetData>
      <sheetData sheetId="5762"/>
      <sheetData sheetId="5763"/>
      <sheetData sheetId="5764">
        <row r="2">
          <cell r="B2">
            <v>0</v>
          </cell>
        </row>
      </sheetData>
      <sheetData sheetId="5765">
        <row r="2">
          <cell r="B2">
            <v>0</v>
          </cell>
        </row>
      </sheetData>
      <sheetData sheetId="5766">
        <row r="2">
          <cell r="A2">
            <v>0</v>
          </cell>
        </row>
      </sheetData>
      <sheetData sheetId="5767">
        <row r="2">
          <cell r="A2">
            <v>0</v>
          </cell>
        </row>
      </sheetData>
      <sheetData sheetId="5768">
        <row r="2">
          <cell r="A2">
            <v>0</v>
          </cell>
        </row>
      </sheetData>
      <sheetData sheetId="5769">
        <row r="2">
          <cell r="A2">
            <v>0</v>
          </cell>
        </row>
      </sheetData>
      <sheetData sheetId="5770">
        <row r="2">
          <cell r="A2">
            <v>0</v>
          </cell>
        </row>
      </sheetData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  <sheetName val="INV"/>
      <sheetName val="AASHTO"/>
    </sheetNames>
    <sheetDataSet>
      <sheetData sheetId="0" refreshError="1">
        <row r="21">
          <cell r="B21">
            <v>170.8</v>
          </cell>
        </row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  <row r="39">
          <cell r="B39">
            <v>420</v>
          </cell>
        </row>
        <row r="67">
          <cell r="B67">
            <v>113.73566491619964</v>
          </cell>
        </row>
        <row r="130">
          <cell r="B130">
            <v>71.001668563587486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</sheetNames>
    <sheetDataSet>
      <sheetData sheetId="0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APA 50 SMMLV"/>
      <sheetName val="PYG aptos"/>
      <sheetName val="67,15% APT Y 32,85% CASAS ACIDO"/>
      <sheetName val="PYG COMBINADO ACIDO"/>
      <sheetName val="67,15% APT Y 32,85% CASAS"/>
      <sheetName val="PYG COMBINADO"/>
      <sheetName val="FLUJO DE CAJA"/>
      <sheetName val="SUPUES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1"/>
      <sheetName val="Informe Semanal"/>
      <sheetName val="Control AVance"/>
    </sheetNames>
    <sheetDataSet>
      <sheetData sheetId="0" refreshError="1"/>
      <sheetData sheetId="1"/>
      <sheetData sheetId="2">
        <row r="4">
          <cell r="B4" t="str">
            <v>Act ID</v>
          </cell>
          <cell r="C4" t="str">
            <v>Area</v>
          </cell>
          <cell r="D4" t="str">
            <v>Phase</v>
          </cell>
          <cell r="E4" t="str">
            <v>Description</v>
          </cell>
          <cell r="F4" t="str">
            <v>Orig Dur</v>
          </cell>
          <cell r="G4" t="str">
            <v>Early Start</v>
          </cell>
          <cell r="H4" t="str">
            <v>Early Finish</v>
          </cell>
          <cell r="I4" t="str">
            <v>h/h $</v>
          </cell>
          <cell r="J4" t="str">
            <v>%Peso</v>
          </cell>
        </row>
        <row r="5">
          <cell r="E5" t="str">
            <v>FACILIDADES TANQUE COMPENSACION</v>
          </cell>
          <cell r="I5">
            <v>15004</v>
          </cell>
          <cell r="J5">
            <v>0.99999999999999989</v>
          </cell>
          <cell r="K5" t="str">
            <v>Prog.Acum.</v>
          </cell>
        </row>
        <row r="6">
          <cell r="K6" t="str">
            <v>Ejec. Acum.</v>
          </cell>
        </row>
        <row r="7">
          <cell r="E7" t="str">
            <v>ACTIVIDADES PRELIMINARES DE CONTRUCCION</v>
          </cell>
          <cell r="I7">
            <v>324</v>
          </cell>
          <cell r="J7">
            <v>2.159424153559051E-2</v>
          </cell>
          <cell r="K7" t="str">
            <v>Prog.Acum.</v>
          </cell>
        </row>
        <row r="8">
          <cell r="J8">
            <v>0</v>
          </cell>
          <cell r="K8" t="str">
            <v>Ejec. Acum.</v>
          </cell>
        </row>
        <row r="9">
          <cell r="B9">
            <v>100</v>
          </cell>
          <cell r="C9" t="str">
            <v>PRE</v>
          </cell>
          <cell r="E9" t="str">
            <v>Acta de Inicio</v>
          </cell>
          <cell r="F9">
            <v>0</v>
          </cell>
          <cell r="G9" t="str">
            <v>02MAY02 *</v>
          </cell>
          <cell r="I9">
            <v>0</v>
          </cell>
          <cell r="J9">
            <v>0</v>
          </cell>
          <cell r="K9" t="str">
            <v>Prog.Acum.</v>
          </cell>
        </row>
        <row r="10">
          <cell r="C10" t="str">
            <v>PRE</v>
          </cell>
          <cell r="J10">
            <v>0</v>
          </cell>
          <cell r="K10" t="str">
            <v>Ejec. Acum.</v>
          </cell>
        </row>
        <row r="11">
          <cell r="B11">
            <v>1000</v>
          </cell>
          <cell r="C11" t="str">
            <v>PRE</v>
          </cell>
          <cell r="E11" t="str">
            <v>VERIFICACION INGENIERIA DETALLE</v>
          </cell>
          <cell r="F11">
            <v>3</v>
          </cell>
          <cell r="G11">
            <v>37378</v>
          </cell>
          <cell r="H11">
            <v>37382</v>
          </cell>
          <cell r="I11">
            <v>162</v>
          </cell>
          <cell r="J11">
            <v>1.0797120767795255E-2</v>
          </cell>
          <cell r="K11" t="str">
            <v>Prog.Acum.</v>
          </cell>
        </row>
        <row r="12">
          <cell r="C12" t="str">
            <v>PRE</v>
          </cell>
          <cell r="J12">
            <v>0</v>
          </cell>
          <cell r="K12" t="str">
            <v>Ejec. Acum.</v>
          </cell>
        </row>
        <row r="13">
          <cell r="B13">
            <v>1100</v>
          </cell>
          <cell r="C13" t="str">
            <v>PRE</v>
          </cell>
          <cell r="E13" t="str">
            <v>MOVILIZACION</v>
          </cell>
          <cell r="F13">
            <v>2</v>
          </cell>
          <cell r="G13">
            <v>37378</v>
          </cell>
          <cell r="H13">
            <v>37379</v>
          </cell>
          <cell r="I13">
            <v>90</v>
          </cell>
          <cell r="J13">
            <v>5.9984004265529189E-3</v>
          </cell>
          <cell r="K13" t="str">
            <v>Prog.Acum.</v>
          </cell>
        </row>
        <row r="14">
          <cell r="C14" t="str">
            <v>PRE</v>
          </cell>
          <cell r="J14">
            <v>0</v>
          </cell>
          <cell r="K14" t="str">
            <v>Ejec. Acum.</v>
          </cell>
        </row>
        <row r="15">
          <cell r="B15">
            <v>1200</v>
          </cell>
          <cell r="C15" t="str">
            <v>PRE</v>
          </cell>
          <cell r="E15" t="str">
            <v>CAMPAMENTOS</v>
          </cell>
          <cell r="F15">
            <v>1</v>
          </cell>
          <cell r="G15">
            <v>37380</v>
          </cell>
          <cell r="H15">
            <v>37380</v>
          </cell>
          <cell r="I15">
            <v>36</v>
          </cell>
          <cell r="J15">
            <v>2.3993601706211675E-3</v>
          </cell>
          <cell r="K15" t="str">
            <v>Prog.Acum.</v>
          </cell>
        </row>
        <row r="16">
          <cell r="C16" t="str">
            <v>PRE</v>
          </cell>
          <cell r="J16">
            <v>0</v>
          </cell>
          <cell r="K16" t="str">
            <v>Ejec. Acum.</v>
          </cell>
        </row>
        <row r="17">
          <cell r="B17">
            <v>1300</v>
          </cell>
          <cell r="C17" t="str">
            <v>PRE</v>
          </cell>
          <cell r="E17" t="str">
            <v>LOCALIZACION Y REPLANTEO</v>
          </cell>
          <cell r="F17">
            <v>1</v>
          </cell>
          <cell r="G17">
            <v>37383</v>
          </cell>
          <cell r="H17">
            <v>37383</v>
          </cell>
          <cell r="I17">
            <v>36</v>
          </cell>
          <cell r="J17">
            <v>2.3993601706211675E-3</v>
          </cell>
          <cell r="K17" t="str">
            <v>Prog.Acum.</v>
          </cell>
        </row>
        <row r="18">
          <cell r="C18" t="str">
            <v>PRE</v>
          </cell>
          <cell r="J18">
            <v>0</v>
          </cell>
          <cell r="K18" t="str">
            <v>Ejec. Acum.</v>
          </cell>
        </row>
        <row r="19">
          <cell r="E19" t="str">
            <v>SUMINISTROS ECOPETROL</v>
          </cell>
          <cell r="I19">
            <v>4</v>
          </cell>
          <cell r="J19">
            <v>2.6659557451346307E-4</v>
          </cell>
          <cell r="K19" t="str">
            <v>Prog.Acum.</v>
          </cell>
        </row>
        <row r="20">
          <cell r="J20">
            <v>0</v>
          </cell>
          <cell r="K20" t="str">
            <v>Ejec. Acum.</v>
          </cell>
        </row>
        <row r="21">
          <cell r="B21">
            <v>200</v>
          </cell>
          <cell r="C21" t="str">
            <v>COME</v>
          </cell>
          <cell r="D21" t="str">
            <v>CCO</v>
          </cell>
          <cell r="E21" t="str">
            <v>SUMINISTRO DE TUBERIA ECP</v>
          </cell>
          <cell r="F21">
            <v>0</v>
          </cell>
          <cell r="H21" t="str">
            <v>06MAY02 *</v>
          </cell>
          <cell r="I21">
            <v>1</v>
          </cell>
          <cell r="J21">
            <v>6.6648893628365767E-5</v>
          </cell>
          <cell r="K21" t="str">
            <v>Prog.Acum.</v>
          </cell>
        </row>
        <row r="22">
          <cell r="C22" t="str">
            <v>COME</v>
          </cell>
          <cell r="J22">
            <v>0</v>
          </cell>
          <cell r="K22" t="str">
            <v>Ejec. Acum.</v>
          </cell>
        </row>
        <row r="23">
          <cell r="B23">
            <v>210</v>
          </cell>
          <cell r="C23" t="str">
            <v>COME</v>
          </cell>
          <cell r="D23" t="str">
            <v>CCO</v>
          </cell>
          <cell r="E23" t="str">
            <v>SUMINISTRO DE VALVULAS ECP</v>
          </cell>
          <cell r="F23">
            <v>0</v>
          </cell>
          <cell r="H23" t="str">
            <v>06MAY02 *</v>
          </cell>
          <cell r="I23">
            <v>1</v>
          </cell>
          <cell r="J23">
            <v>6.6648893628365767E-5</v>
          </cell>
          <cell r="K23" t="str">
            <v>Prog.Acum.</v>
          </cell>
        </row>
        <row r="24">
          <cell r="C24" t="str">
            <v>COME</v>
          </cell>
          <cell r="J24">
            <v>0</v>
          </cell>
          <cell r="K24" t="str">
            <v>Ejec. Acum.</v>
          </cell>
        </row>
        <row r="25">
          <cell r="B25">
            <v>220</v>
          </cell>
          <cell r="C25" t="str">
            <v>COME</v>
          </cell>
          <cell r="D25" t="str">
            <v>CCO</v>
          </cell>
          <cell r="E25" t="str">
            <v>SUMINISTRO DE ACCESORIOS ECP</v>
          </cell>
          <cell r="F25">
            <v>0</v>
          </cell>
          <cell r="H25" t="str">
            <v>06MAY02 *</v>
          </cell>
          <cell r="I25">
            <v>1</v>
          </cell>
          <cell r="J25">
            <v>6.6648893628365767E-5</v>
          </cell>
          <cell r="K25" t="str">
            <v>Prog.Acum.</v>
          </cell>
        </row>
        <row r="26">
          <cell r="C26" t="str">
            <v>COME</v>
          </cell>
          <cell r="J26">
            <v>0</v>
          </cell>
          <cell r="K26" t="str">
            <v>Ejec. Acum.</v>
          </cell>
        </row>
        <row r="27">
          <cell r="B27">
            <v>270</v>
          </cell>
          <cell r="C27" t="str">
            <v>COME</v>
          </cell>
          <cell r="D27" t="str">
            <v>CCO</v>
          </cell>
          <cell r="E27" t="str">
            <v>SUMINISTRO INSTRUMENTOS POR ECP.</v>
          </cell>
          <cell r="F27">
            <v>0</v>
          </cell>
          <cell r="H27" t="str">
            <v>20MAY02 *</v>
          </cell>
          <cell r="I27">
            <v>1</v>
          </cell>
          <cell r="J27">
            <v>6.6648893628365767E-5</v>
          </cell>
          <cell r="K27" t="str">
            <v>Prog.Acum.</v>
          </cell>
        </row>
        <row r="28">
          <cell r="C28" t="str">
            <v>COME</v>
          </cell>
          <cell r="J28">
            <v>0</v>
          </cell>
          <cell r="K28" t="str">
            <v>Ejec. Acum.</v>
          </cell>
        </row>
        <row r="29">
          <cell r="E29" t="str">
            <v>SUMINISTROS MONTAJES TECNICOS</v>
          </cell>
          <cell r="I29">
            <v>5</v>
          </cell>
          <cell r="J29">
            <v>3.3324446814182886E-4</v>
          </cell>
          <cell r="K29" t="str">
            <v>Prog.Acum.</v>
          </cell>
        </row>
        <row r="30">
          <cell r="J30">
            <v>0</v>
          </cell>
          <cell r="K30" t="str">
            <v>Ejec. Acum.</v>
          </cell>
        </row>
        <row r="31">
          <cell r="B31">
            <v>230</v>
          </cell>
          <cell r="C31" t="str">
            <v>COMM</v>
          </cell>
          <cell r="D31" t="str">
            <v>CCO</v>
          </cell>
          <cell r="E31" t="str">
            <v>SUMINISTRO SISTEMA DE PINTURA MT</v>
          </cell>
          <cell r="F31">
            <v>0</v>
          </cell>
          <cell r="H31" t="str">
            <v>10MAY02 *</v>
          </cell>
          <cell r="I31">
            <v>1</v>
          </cell>
          <cell r="J31">
            <v>6.6648893628365767E-5</v>
          </cell>
          <cell r="K31" t="str">
            <v>Prog.Acum.</v>
          </cell>
        </row>
        <row r="32">
          <cell r="C32" t="str">
            <v>COMM</v>
          </cell>
          <cell r="J32">
            <v>0</v>
          </cell>
          <cell r="K32" t="str">
            <v>Ejec. Acum.</v>
          </cell>
        </row>
        <row r="33">
          <cell r="B33">
            <v>240</v>
          </cell>
          <cell r="C33" t="str">
            <v>COMM</v>
          </cell>
          <cell r="D33" t="str">
            <v>CCO</v>
          </cell>
          <cell r="E33" t="str">
            <v>SUMINISTRO TUBERIA CONDUIT MT</v>
          </cell>
          <cell r="F33">
            <v>0</v>
          </cell>
          <cell r="H33" t="str">
            <v>06MAY02 *</v>
          </cell>
          <cell r="I33">
            <v>1</v>
          </cell>
          <cell r="J33">
            <v>6.6648893628365767E-5</v>
          </cell>
          <cell r="K33" t="str">
            <v>Prog.Acum.</v>
          </cell>
        </row>
        <row r="34">
          <cell r="C34" t="str">
            <v>COMM</v>
          </cell>
          <cell r="J34">
            <v>0</v>
          </cell>
          <cell r="K34" t="str">
            <v>Ejec. Acum.</v>
          </cell>
        </row>
        <row r="35">
          <cell r="B35">
            <v>250</v>
          </cell>
          <cell r="C35" t="str">
            <v>COMM</v>
          </cell>
          <cell r="D35" t="str">
            <v>CCO</v>
          </cell>
          <cell r="E35" t="str">
            <v>SUMINISTRO DE CABLES DE FUERZA MT</v>
          </cell>
          <cell r="F35">
            <v>0</v>
          </cell>
          <cell r="H35" t="str">
            <v>17MAY02 *</v>
          </cell>
          <cell r="I35">
            <v>1</v>
          </cell>
          <cell r="J35">
            <v>6.6648893628365767E-5</v>
          </cell>
          <cell r="K35" t="str">
            <v>Prog.Acum.</v>
          </cell>
        </row>
        <row r="36">
          <cell r="C36" t="str">
            <v>COMM</v>
          </cell>
          <cell r="J36">
            <v>0</v>
          </cell>
          <cell r="K36" t="str">
            <v>Ejec. Acum.</v>
          </cell>
        </row>
        <row r="37">
          <cell r="B37">
            <v>260</v>
          </cell>
          <cell r="C37" t="str">
            <v>COMM</v>
          </cell>
          <cell r="D37" t="str">
            <v>CCO</v>
          </cell>
          <cell r="E37" t="str">
            <v>SUMINISTRO DE CABLES DE INSTRUMENTACION MT</v>
          </cell>
          <cell r="F37">
            <v>0</v>
          </cell>
          <cell r="H37" t="str">
            <v>17MAY02 *</v>
          </cell>
          <cell r="I37">
            <v>1</v>
          </cell>
          <cell r="J37">
            <v>6.6648893628365767E-5</v>
          </cell>
          <cell r="K37" t="str">
            <v>Prog.Acum.</v>
          </cell>
        </row>
        <row r="38">
          <cell r="C38" t="str">
            <v>COMM</v>
          </cell>
          <cell r="J38">
            <v>0</v>
          </cell>
          <cell r="K38" t="str">
            <v>Ejec. Acum.</v>
          </cell>
        </row>
        <row r="39">
          <cell r="B39">
            <v>280</v>
          </cell>
          <cell r="C39" t="str">
            <v>COMM</v>
          </cell>
          <cell r="D39" t="str">
            <v>CCO</v>
          </cell>
          <cell r="E39" t="str">
            <v>SUMINISTRO PARA PROTECCION CATODICA</v>
          </cell>
          <cell r="F39">
            <v>0</v>
          </cell>
          <cell r="H39" t="str">
            <v>20MAY02 *</v>
          </cell>
          <cell r="I39">
            <v>1</v>
          </cell>
          <cell r="J39">
            <v>6.6648893628365767E-5</v>
          </cell>
          <cell r="K39" t="str">
            <v>Prog.Acum.</v>
          </cell>
        </row>
        <row r="40">
          <cell r="C40" t="str">
            <v>COMM</v>
          </cell>
          <cell r="J40">
            <v>0</v>
          </cell>
          <cell r="K40" t="str">
            <v>Ejec. Acum.</v>
          </cell>
        </row>
        <row r="41">
          <cell r="E41" t="str">
            <v>OBRAS CIVILES</v>
          </cell>
          <cell r="I41">
            <v>3258</v>
          </cell>
          <cell r="J41">
            <v>0.21714209544121568</v>
          </cell>
          <cell r="K41" t="str">
            <v>Prog.Acum.</v>
          </cell>
        </row>
        <row r="42">
          <cell r="J42">
            <v>0</v>
          </cell>
          <cell r="K42" t="str">
            <v>Ejec. Acum.</v>
          </cell>
        </row>
        <row r="43">
          <cell r="B43">
            <v>6100</v>
          </cell>
          <cell r="C43" t="str">
            <v>OCIV</v>
          </cell>
          <cell r="D43" t="str">
            <v>ARE</v>
          </cell>
          <cell r="E43" t="str">
            <v>CONCRETO 3000 PSI-SOPORTERIA  MARCOS H</v>
          </cell>
          <cell r="F43">
            <v>3</v>
          </cell>
          <cell r="G43">
            <v>37386</v>
          </cell>
          <cell r="H43">
            <v>37388</v>
          </cell>
          <cell r="I43">
            <v>270</v>
          </cell>
          <cell r="J43">
            <v>1.7995201279658757E-2</v>
          </cell>
          <cell r="K43" t="str">
            <v>Prog.Acum.</v>
          </cell>
        </row>
        <row r="44">
          <cell r="C44" t="str">
            <v>OCIV</v>
          </cell>
          <cell r="J44">
            <v>0</v>
          </cell>
          <cell r="K44" t="str">
            <v>Ejec. Acum.</v>
          </cell>
        </row>
        <row r="45">
          <cell r="B45">
            <v>6150</v>
          </cell>
          <cell r="C45" t="str">
            <v>OCIV</v>
          </cell>
          <cell r="D45" t="str">
            <v>ARE</v>
          </cell>
          <cell r="E45" t="str">
            <v>CONCRETO 3000 PSI-BANCO DE DUCTOS</v>
          </cell>
          <cell r="F45">
            <v>8</v>
          </cell>
          <cell r="G45">
            <v>37397</v>
          </cell>
          <cell r="H45">
            <v>37407</v>
          </cell>
          <cell r="I45">
            <v>720</v>
          </cell>
          <cell r="J45">
            <v>4.7987203412423352E-2</v>
          </cell>
          <cell r="K45" t="str">
            <v>Prog.Acum.</v>
          </cell>
        </row>
        <row r="46">
          <cell r="C46" t="str">
            <v>OCIV</v>
          </cell>
          <cell r="J46">
            <v>0</v>
          </cell>
          <cell r="K46" t="str">
            <v>Ejec. Acum.</v>
          </cell>
        </row>
        <row r="47">
          <cell r="B47">
            <v>6200</v>
          </cell>
          <cell r="C47" t="str">
            <v>OCIV</v>
          </cell>
          <cell r="D47" t="str">
            <v>ARE</v>
          </cell>
          <cell r="E47" t="str">
            <v>CONCRETO 1500 PSI DE LIMPIEZA BANCO DUCTOS.</v>
          </cell>
          <cell r="F47">
            <v>2</v>
          </cell>
          <cell r="G47">
            <v>37385</v>
          </cell>
          <cell r="H47">
            <v>37386</v>
          </cell>
          <cell r="I47">
            <v>216</v>
          </cell>
          <cell r="J47">
            <v>1.4396161023727006E-2</v>
          </cell>
          <cell r="K47" t="str">
            <v>Prog.Acum.</v>
          </cell>
        </row>
        <row r="48">
          <cell r="C48" t="str">
            <v>OCIV</v>
          </cell>
          <cell r="J48">
            <v>0</v>
          </cell>
          <cell r="K48" t="str">
            <v>Ejec. Acum.</v>
          </cell>
        </row>
        <row r="49">
          <cell r="B49">
            <v>6210</v>
          </cell>
          <cell r="C49" t="str">
            <v>OCIV</v>
          </cell>
          <cell r="D49" t="str">
            <v>ARE</v>
          </cell>
          <cell r="E49" t="str">
            <v>CONCRETO 1500 PSI DE LIMPIEZA MARCO H</v>
          </cell>
          <cell r="F49">
            <v>3</v>
          </cell>
          <cell r="G49">
            <v>37384</v>
          </cell>
          <cell r="H49">
            <v>37386</v>
          </cell>
          <cell r="I49">
            <v>324</v>
          </cell>
          <cell r="J49">
            <v>2.159424153559051E-2</v>
          </cell>
          <cell r="K49" t="str">
            <v>Prog.Acum.</v>
          </cell>
        </row>
        <row r="50">
          <cell r="C50" t="str">
            <v>OCIV</v>
          </cell>
          <cell r="J50">
            <v>0</v>
          </cell>
          <cell r="K50" t="str">
            <v>Ejec. Acum.</v>
          </cell>
        </row>
        <row r="51">
          <cell r="B51">
            <v>6300</v>
          </cell>
          <cell r="C51" t="str">
            <v>OCIV</v>
          </cell>
          <cell r="D51" t="str">
            <v>ARE</v>
          </cell>
          <cell r="E51" t="str">
            <v>ACERO DE REFUERZO</v>
          </cell>
          <cell r="F51">
            <v>3</v>
          </cell>
          <cell r="G51">
            <v>37381</v>
          </cell>
          <cell r="H51">
            <v>37383</v>
          </cell>
          <cell r="I51">
            <v>162</v>
          </cell>
          <cell r="J51">
            <v>1.0797120767795255E-2</v>
          </cell>
          <cell r="K51" t="str">
            <v>Prog.Acum.</v>
          </cell>
        </row>
        <row r="52">
          <cell r="C52" t="str">
            <v>OCIV</v>
          </cell>
          <cell r="J52">
            <v>0</v>
          </cell>
          <cell r="K52" t="str">
            <v>Ejec. Acum.</v>
          </cell>
        </row>
        <row r="53">
          <cell r="B53">
            <v>6400</v>
          </cell>
          <cell r="C53" t="str">
            <v>OCIV</v>
          </cell>
          <cell r="D53" t="str">
            <v>CAAS</v>
          </cell>
          <cell r="E53" t="str">
            <v>REPARACION DE LA CAPA ASFALTICA</v>
          </cell>
          <cell r="F53">
            <v>4</v>
          </cell>
          <cell r="G53">
            <v>37414</v>
          </cell>
          <cell r="H53">
            <v>37417</v>
          </cell>
          <cell r="I53">
            <v>360</v>
          </cell>
          <cell r="J53">
            <v>2.3993601706211676E-2</v>
          </cell>
          <cell r="K53" t="str">
            <v>Prog.Acum.</v>
          </cell>
        </row>
        <row r="54">
          <cell r="C54" t="str">
            <v>OCIV</v>
          </cell>
          <cell r="J54">
            <v>0</v>
          </cell>
          <cell r="K54" t="str">
            <v>Ejec. Acum.</v>
          </cell>
        </row>
        <row r="55">
          <cell r="B55">
            <v>5800</v>
          </cell>
          <cell r="C55" t="str">
            <v>OCIV</v>
          </cell>
          <cell r="D55" t="str">
            <v>EXR</v>
          </cell>
          <cell r="E55" t="str">
            <v>EXCAVACIONES A MANO BANCO DUCTOS</v>
          </cell>
          <cell r="F55">
            <v>2</v>
          </cell>
          <cell r="G55">
            <v>37384</v>
          </cell>
          <cell r="H55">
            <v>37385</v>
          </cell>
          <cell r="I55">
            <v>360</v>
          </cell>
          <cell r="J55">
            <v>2.3993601706211676E-2</v>
          </cell>
          <cell r="K55" t="str">
            <v>Prog.Acum.</v>
          </cell>
        </row>
        <row r="56">
          <cell r="C56" t="str">
            <v>OCIV</v>
          </cell>
          <cell r="J56">
            <v>0</v>
          </cell>
          <cell r="K56" t="str">
            <v>Ejec. Acum.</v>
          </cell>
        </row>
        <row r="57">
          <cell r="B57">
            <v>5810</v>
          </cell>
          <cell r="C57" t="str">
            <v>OCIV</v>
          </cell>
          <cell r="D57" t="str">
            <v>EXR</v>
          </cell>
          <cell r="E57" t="str">
            <v>EXCAVACIONES A MANO MARCOS H</v>
          </cell>
          <cell r="F57">
            <v>1</v>
          </cell>
          <cell r="G57">
            <v>37384</v>
          </cell>
          <cell r="H57">
            <v>37384</v>
          </cell>
          <cell r="I57">
            <v>90</v>
          </cell>
          <cell r="J57">
            <v>5.9984004265529189E-3</v>
          </cell>
          <cell r="K57" t="str">
            <v>Prog.Acum.</v>
          </cell>
        </row>
        <row r="58">
          <cell r="C58" t="str">
            <v>OCIV</v>
          </cell>
          <cell r="J58">
            <v>0</v>
          </cell>
          <cell r="K58" t="str">
            <v>Ejec. Acum.</v>
          </cell>
        </row>
        <row r="59">
          <cell r="B59">
            <v>5900</v>
          </cell>
          <cell r="C59" t="str">
            <v>OCIV</v>
          </cell>
          <cell r="D59" t="str">
            <v>EXR</v>
          </cell>
          <cell r="E59" t="str">
            <v>RELLENOS COMPACTADOS TIPO A</v>
          </cell>
          <cell r="F59">
            <v>4</v>
          </cell>
          <cell r="G59">
            <v>37408</v>
          </cell>
          <cell r="H59">
            <v>37411</v>
          </cell>
          <cell r="I59">
            <v>216</v>
          </cell>
          <cell r="J59">
            <v>1.4396161023727006E-2</v>
          </cell>
          <cell r="K59" t="str">
            <v>Prog.Acum.</v>
          </cell>
        </row>
        <row r="60">
          <cell r="C60" t="str">
            <v>OCIV</v>
          </cell>
          <cell r="J60">
            <v>0</v>
          </cell>
          <cell r="K60" t="str">
            <v>Ejec. Acum.</v>
          </cell>
        </row>
        <row r="61">
          <cell r="B61">
            <v>6000</v>
          </cell>
          <cell r="C61" t="str">
            <v>OCIV</v>
          </cell>
          <cell r="D61" t="str">
            <v>EXR</v>
          </cell>
          <cell r="E61" t="str">
            <v>RELLENOS COMPACTADOS TIIPO B</v>
          </cell>
          <cell r="F61">
            <v>6</v>
          </cell>
          <cell r="G61">
            <v>37408</v>
          </cell>
          <cell r="H61">
            <v>37413</v>
          </cell>
          <cell r="I61">
            <v>540</v>
          </cell>
          <cell r="J61">
            <v>3.5990402559317514E-2</v>
          </cell>
          <cell r="K61" t="str">
            <v>Prog.Acum.</v>
          </cell>
        </row>
        <row r="62">
          <cell r="C62" t="str">
            <v>OCIV</v>
          </cell>
          <cell r="J62">
            <v>0</v>
          </cell>
          <cell r="K62" t="str">
            <v>Ejec. Acum.</v>
          </cell>
        </row>
        <row r="63">
          <cell r="E63" t="str">
            <v>OBRAS MECANICAS</v>
          </cell>
          <cell r="I63">
            <v>999</v>
          </cell>
          <cell r="J63">
            <v>6.6582244734737409E-2</v>
          </cell>
          <cell r="K63" t="str">
            <v>Prog.Acum.</v>
          </cell>
        </row>
        <row r="64">
          <cell r="J64">
            <v>0</v>
          </cell>
          <cell r="K64" t="str">
            <v>Ejec. Acum.</v>
          </cell>
        </row>
        <row r="65">
          <cell r="B65">
            <v>1700</v>
          </cell>
          <cell r="C65" t="str">
            <v>OMEC</v>
          </cell>
          <cell r="D65" t="str">
            <v>BOQ</v>
          </cell>
          <cell r="E65" t="str">
            <v>BOQUILLA DE 14</v>
          </cell>
          <cell r="F65">
            <v>2</v>
          </cell>
          <cell r="G65">
            <v>37386</v>
          </cell>
          <cell r="H65">
            <v>37387</v>
          </cell>
          <cell r="I65">
            <v>108</v>
          </cell>
          <cell r="J65">
            <v>7.1980805118635029E-3</v>
          </cell>
          <cell r="K65" t="str">
            <v>Prog.Acum.</v>
          </cell>
        </row>
        <row r="66">
          <cell r="C66" t="str">
            <v>OMEC</v>
          </cell>
          <cell r="J66">
            <v>0</v>
          </cell>
          <cell r="K66" t="str">
            <v>Ejec. Acum.</v>
          </cell>
        </row>
        <row r="67">
          <cell r="B67">
            <v>1800</v>
          </cell>
          <cell r="C67" t="str">
            <v>OMEC</v>
          </cell>
          <cell r="D67" t="str">
            <v>BOQ</v>
          </cell>
          <cell r="E67" t="str">
            <v>BOQUILLA DE 6</v>
          </cell>
          <cell r="F67">
            <v>1</v>
          </cell>
          <cell r="G67">
            <v>37386</v>
          </cell>
          <cell r="H67">
            <v>37386</v>
          </cell>
          <cell r="I67">
            <v>54</v>
          </cell>
          <cell r="J67">
            <v>3.5990402559317515E-3</v>
          </cell>
          <cell r="K67" t="str">
            <v>Prog.Acum.</v>
          </cell>
        </row>
        <row r="68">
          <cell r="C68" t="str">
            <v>OMEC</v>
          </cell>
          <cell r="J68">
            <v>0</v>
          </cell>
          <cell r="K68" t="str">
            <v>Ejec. Acum.</v>
          </cell>
        </row>
        <row r="69">
          <cell r="B69">
            <v>1900</v>
          </cell>
          <cell r="C69" t="str">
            <v>OMEC</v>
          </cell>
          <cell r="D69" t="str">
            <v>BOQ</v>
          </cell>
          <cell r="E69" t="str">
            <v>BOQUILLA DE 2</v>
          </cell>
          <cell r="F69">
            <v>1</v>
          </cell>
          <cell r="G69">
            <v>37388</v>
          </cell>
          <cell r="H69">
            <v>37388</v>
          </cell>
          <cell r="I69">
            <v>54</v>
          </cell>
          <cell r="J69">
            <v>3.5990402559317515E-3</v>
          </cell>
          <cell r="K69" t="str">
            <v>Prog.Acum.</v>
          </cell>
        </row>
        <row r="70">
          <cell r="C70" t="str">
            <v>OMEC</v>
          </cell>
          <cell r="J70">
            <v>0</v>
          </cell>
          <cell r="K70" t="str">
            <v>Ejec. Acum.</v>
          </cell>
        </row>
        <row r="71">
          <cell r="B71">
            <v>2000</v>
          </cell>
          <cell r="C71" t="str">
            <v>OMEC</v>
          </cell>
          <cell r="D71" t="str">
            <v>BOQ</v>
          </cell>
          <cell r="E71" t="str">
            <v>BOQUILLA DE 1</v>
          </cell>
          <cell r="F71">
            <v>1</v>
          </cell>
          <cell r="G71">
            <v>37388</v>
          </cell>
          <cell r="H71">
            <v>37388</v>
          </cell>
          <cell r="I71">
            <v>54</v>
          </cell>
          <cell r="J71">
            <v>3.5990402559317515E-3</v>
          </cell>
          <cell r="K71" t="str">
            <v>Prog.Acum.</v>
          </cell>
        </row>
        <row r="72">
          <cell r="C72" t="str">
            <v>OMEC</v>
          </cell>
          <cell r="J72">
            <v>0</v>
          </cell>
          <cell r="K72" t="str">
            <v>Ejec. Acum.</v>
          </cell>
        </row>
        <row r="73">
          <cell r="B73">
            <v>2100</v>
          </cell>
          <cell r="C73" t="str">
            <v>OMEC</v>
          </cell>
          <cell r="D73" t="str">
            <v>MH</v>
          </cell>
          <cell r="E73" t="str">
            <v>INSTALACION DE MARCO H</v>
          </cell>
          <cell r="F73">
            <v>3</v>
          </cell>
          <cell r="G73">
            <v>37385</v>
          </cell>
          <cell r="H73">
            <v>37387</v>
          </cell>
          <cell r="I73">
            <v>108</v>
          </cell>
          <cell r="J73">
            <v>7.1980805118635029E-3</v>
          </cell>
          <cell r="K73" t="str">
            <v>Prog.Acum.</v>
          </cell>
        </row>
        <row r="74">
          <cell r="C74" t="str">
            <v>OMEC</v>
          </cell>
          <cell r="J74">
            <v>0</v>
          </cell>
          <cell r="K74" t="str">
            <v>Ejec. Acum.</v>
          </cell>
        </row>
        <row r="75">
          <cell r="B75">
            <v>1400</v>
          </cell>
          <cell r="C75" t="str">
            <v>OMEC</v>
          </cell>
          <cell r="D75" t="str">
            <v>TK</v>
          </cell>
          <cell r="E75" t="str">
            <v>LIMPIEZA DEL TANQUE ( SAND-BLASTING)</v>
          </cell>
          <cell r="F75">
            <v>2</v>
          </cell>
          <cell r="G75">
            <v>37384</v>
          </cell>
          <cell r="H75">
            <v>37385</v>
          </cell>
          <cell r="I75">
            <v>198</v>
          </cell>
          <cell r="J75">
            <v>1.3196480938416423E-2</v>
          </cell>
          <cell r="K75" t="str">
            <v>Prog.Acum.</v>
          </cell>
        </row>
        <row r="76">
          <cell r="C76" t="str">
            <v>OMEC</v>
          </cell>
          <cell r="J76">
            <v>0</v>
          </cell>
          <cell r="K76" t="str">
            <v>Ejec. Acum.</v>
          </cell>
        </row>
        <row r="77">
          <cell r="B77">
            <v>1500</v>
          </cell>
          <cell r="C77" t="str">
            <v>OMEC</v>
          </cell>
          <cell r="D77" t="str">
            <v>TK</v>
          </cell>
          <cell r="E77" t="str">
            <v>PINTURA INTERNA Y  ANTICORROSIVA EXTERNA DEL TAN</v>
          </cell>
          <cell r="F77">
            <v>3</v>
          </cell>
          <cell r="G77">
            <v>37406</v>
          </cell>
          <cell r="H77">
            <v>37408</v>
          </cell>
          <cell r="I77">
            <v>351</v>
          </cell>
          <cell r="J77">
            <v>2.3393761663556386E-2</v>
          </cell>
          <cell r="K77" t="str">
            <v>Prog.Acum.</v>
          </cell>
        </row>
        <row r="78">
          <cell r="C78" t="str">
            <v>OMEC</v>
          </cell>
          <cell r="J78">
            <v>0</v>
          </cell>
          <cell r="K78" t="str">
            <v>Ejec. Acum.</v>
          </cell>
        </row>
        <row r="79">
          <cell r="B79">
            <v>1600</v>
          </cell>
          <cell r="C79" t="str">
            <v>OMEC</v>
          </cell>
          <cell r="D79" t="str">
            <v>TK</v>
          </cell>
          <cell r="E79" t="str">
            <v>REPARACION GENERAL DEL TECHO</v>
          </cell>
          <cell r="F79">
            <v>2</v>
          </cell>
          <cell r="G79">
            <v>37386</v>
          </cell>
          <cell r="H79">
            <v>37387</v>
          </cell>
          <cell r="I79">
            <v>72</v>
          </cell>
          <cell r="J79">
            <v>4.798720341242335E-3</v>
          </cell>
          <cell r="K79" t="str">
            <v>Prog.Acum.</v>
          </cell>
        </row>
        <row r="80">
          <cell r="C80" t="str">
            <v>OMEC</v>
          </cell>
          <cell r="J80">
            <v>0</v>
          </cell>
          <cell r="K80" t="str">
            <v>Ejec. Acum.</v>
          </cell>
        </row>
        <row r="81">
          <cell r="B81">
            <v>6900</v>
          </cell>
          <cell r="C81" t="str">
            <v>PCAT</v>
          </cell>
          <cell r="E81" t="str">
            <v>Protección Catódica</v>
          </cell>
          <cell r="F81">
            <v>3</v>
          </cell>
          <cell r="G81">
            <v>37397</v>
          </cell>
          <cell r="H81">
            <v>37399</v>
          </cell>
          <cell r="I81">
            <v>135</v>
          </cell>
          <cell r="J81">
            <v>8.9976006398293784E-3</v>
          </cell>
          <cell r="K81" t="str">
            <v>Prog.Acum.</v>
          </cell>
        </row>
        <row r="82">
          <cell r="C82" t="str">
            <v>PCAT</v>
          </cell>
          <cell r="J82">
            <v>0</v>
          </cell>
          <cell r="K82" t="str">
            <v>Ejec. Acum.</v>
          </cell>
        </row>
        <row r="83">
          <cell r="E83" t="str">
            <v>OBRAS DE TUBERIA</v>
          </cell>
          <cell r="I83">
            <v>7857</v>
          </cell>
          <cell r="J83">
            <v>0.52366035723806981</v>
          </cell>
          <cell r="K83" t="str">
            <v>Prog.Acum.</v>
          </cell>
        </row>
        <row r="84">
          <cell r="J84">
            <v>0</v>
          </cell>
          <cell r="K84" t="str">
            <v>Ejec. Acum.</v>
          </cell>
        </row>
        <row r="85">
          <cell r="B85">
            <v>2400</v>
          </cell>
          <cell r="C85" t="str">
            <v>OTUB</v>
          </cell>
          <cell r="D85" t="str">
            <v>DES</v>
          </cell>
          <cell r="E85" t="str">
            <v>DESMANTELAMIENTO DE TUBERÍA</v>
          </cell>
          <cell r="F85">
            <v>2</v>
          </cell>
          <cell r="G85">
            <v>37409</v>
          </cell>
          <cell r="H85">
            <v>37410</v>
          </cell>
          <cell r="I85">
            <v>108</v>
          </cell>
          <cell r="J85">
            <v>7.1980805118635029E-3</v>
          </cell>
          <cell r="K85" t="str">
            <v>Prog.Acum.</v>
          </cell>
        </row>
        <row r="86">
          <cell r="C86" t="str">
            <v>OTUB</v>
          </cell>
          <cell r="J86">
            <v>0</v>
          </cell>
          <cell r="K86" t="str">
            <v>Ejec. Acum.</v>
          </cell>
        </row>
        <row r="87">
          <cell r="B87">
            <v>2500</v>
          </cell>
          <cell r="C87" t="str">
            <v>OTUB</v>
          </cell>
          <cell r="D87" t="str">
            <v>DES</v>
          </cell>
          <cell r="E87" t="str">
            <v>DESMANTELAMIENTO DE VÁLVULAS</v>
          </cell>
          <cell r="F87">
            <v>2</v>
          </cell>
          <cell r="G87">
            <v>37409</v>
          </cell>
          <cell r="H87">
            <v>37410</v>
          </cell>
          <cell r="I87">
            <v>108</v>
          </cell>
          <cell r="J87">
            <v>7.1980805118635029E-3</v>
          </cell>
          <cell r="K87" t="str">
            <v>Prog.Acum.</v>
          </cell>
        </row>
        <row r="88">
          <cell r="C88" t="str">
            <v>OTUB</v>
          </cell>
          <cell r="J88">
            <v>0</v>
          </cell>
          <cell r="K88" t="str">
            <v>Ejec. Acum.</v>
          </cell>
        </row>
        <row r="89">
          <cell r="B89">
            <v>2600</v>
          </cell>
          <cell r="C89" t="str">
            <v>OTUB</v>
          </cell>
          <cell r="D89" t="str">
            <v>DES</v>
          </cell>
          <cell r="E89" t="str">
            <v>DESMANTELAMIENTO DE ACCESORIOS</v>
          </cell>
          <cell r="F89">
            <v>3</v>
          </cell>
          <cell r="G89">
            <v>37409</v>
          </cell>
          <cell r="H89">
            <v>37411</v>
          </cell>
          <cell r="I89">
            <v>162</v>
          </cell>
          <cell r="J89">
            <v>1.0797120767795255E-2</v>
          </cell>
          <cell r="K89" t="str">
            <v>Prog.Acum.</v>
          </cell>
        </row>
        <row r="90">
          <cell r="C90" t="str">
            <v>OTUB</v>
          </cell>
          <cell r="J90">
            <v>0</v>
          </cell>
          <cell r="K90" t="str">
            <v>Ejec. Acum.</v>
          </cell>
        </row>
        <row r="91">
          <cell r="B91">
            <v>2700</v>
          </cell>
          <cell r="C91" t="str">
            <v>OTUB</v>
          </cell>
          <cell r="D91" t="str">
            <v>LAT</v>
          </cell>
          <cell r="E91" t="str">
            <v>LAVADO Y DESGASIFICACION DE TUBERÍA</v>
          </cell>
          <cell r="F91">
            <v>3</v>
          </cell>
          <cell r="G91">
            <v>37384</v>
          </cell>
          <cell r="H91">
            <v>37386</v>
          </cell>
          <cell r="I91">
            <v>216</v>
          </cell>
          <cell r="J91">
            <v>1.4396161023727006E-2</v>
          </cell>
          <cell r="K91" t="str">
            <v>Prog.Acum.</v>
          </cell>
        </row>
        <row r="92">
          <cell r="C92" t="str">
            <v>OTUB</v>
          </cell>
          <cell r="J92">
            <v>0</v>
          </cell>
          <cell r="K92" t="str">
            <v>Ejec. Acum.</v>
          </cell>
        </row>
        <row r="93">
          <cell r="B93">
            <v>4000</v>
          </cell>
          <cell r="C93" t="str">
            <v>OTUB</v>
          </cell>
          <cell r="D93" t="str">
            <v>TIEN</v>
          </cell>
          <cell r="E93" t="str">
            <v>TIE-INS  No 1</v>
          </cell>
          <cell r="F93">
            <v>2</v>
          </cell>
          <cell r="G93">
            <v>37402</v>
          </cell>
          <cell r="H93">
            <v>37403</v>
          </cell>
          <cell r="I93">
            <v>72</v>
          </cell>
          <cell r="J93">
            <v>4.798720341242335E-3</v>
          </cell>
          <cell r="K93" t="str">
            <v>Prog.Acum.</v>
          </cell>
        </row>
        <row r="94">
          <cell r="C94" t="str">
            <v>OTUB</v>
          </cell>
          <cell r="J94">
            <v>0</v>
          </cell>
          <cell r="K94" t="str">
            <v>Ejec. Acum.</v>
          </cell>
        </row>
        <row r="95">
          <cell r="B95">
            <v>4005</v>
          </cell>
          <cell r="C95" t="str">
            <v>OTUB</v>
          </cell>
          <cell r="D95" t="str">
            <v>TIEN</v>
          </cell>
          <cell r="E95" t="str">
            <v>TIE-INS  No 2</v>
          </cell>
          <cell r="F95">
            <v>1</v>
          </cell>
          <cell r="G95">
            <v>37411</v>
          </cell>
          <cell r="H95">
            <v>37411</v>
          </cell>
          <cell r="I95">
            <v>36</v>
          </cell>
          <cell r="J95">
            <v>2.3993601706211675E-3</v>
          </cell>
          <cell r="K95" t="str">
            <v>Prog.Acum.</v>
          </cell>
        </row>
        <row r="96">
          <cell r="C96" t="str">
            <v>OTUB</v>
          </cell>
          <cell r="J96">
            <v>0</v>
          </cell>
          <cell r="K96" t="str">
            <v>Ejec. Acum.</v>
          </cell>
        </row>
        <row r="97">
          <cell r="B97">
            <v>4010</v>
          </cell>
          <cell r="C97" t="str">
            <v>OTUB</v>
          </cell>
          <cell r="D97" t="str">
            <v>TIEN</v>
          </cell>
          <cell r="E97" t="str">
            <v>TIE-INS  No 3</v>
          </cell>
          <cell r="F97">
            <v>2</v>
          </cell>
          <cell r="G97">
            <v>37412</v>
          </cell>
          <cell r="H97">
            <v>37413</v>
          </cell>
          <cell r="I97">
            <v>72</v>
          </cell>
          <cell r="J97">
            <v>4.798720341242335E-3</v>
          </cell>
          <cell r="K97" t="str">
            <v>Prog.Acum.</v>
          </cell>
        </row>
        <row r="98">
          <cell r="C98" t="str">
            <v>OTUB</v>
          </cell>
          <cell r="J98">
            <v>0</v>
          </cell>
          <cell r="K98" t="str">
            <v>Ejec. Acum.</v>
          </cell>
        </row>
        <row r="99">
          <cell r="B99">
            <v>4015</v>
          </cell>
          <cell r="C99" t="str">
            <v>OTUB</v>
          </cell>
          <cell r="D99" t="str">
            <v>TIEN</v>
          </cell>
          <cell r="E99" t="str">
            <v>TIE-INS  No 4</v>
          </cell>
          <cell r="F99">
            <v>2</v>
          </cell>
          <cell r="G99">
            <v>37414</v>
          </cell>
          <cell r="H99">
            <v>37417</v>
          </cell>
          <cell r="I99">
            <v>72</v>
          </cell>
          <cell r="J99">
            <v>4.798720341242335E-3</v>
          </cell>
          <cell r="K99" t="str">
            <v>Prog.Acum.</v>
          </cell>
        </row>
        <row r="100">
          <cell r="C100" t="str">
            <v>OTUB</v>
          </cell>
          <cell r="J100">
            <v>0</v>
          </cell>
          <cell r="K100" t="str">
            <v>Ejec. Acum.</v>
          </cell>
        </row>
        <row r="101">
          <cell r="B101">
            <v>4020</v>
          </cell>
          <cell r="C101" t="str">
            <v>OTUB</v>
          </cell>
          <cell r="D101" t="str">
            <v>TIEN</v>
          </cell>
          <cell r="E101" t="str">
            <v>TIE-INS  No 5</v>
          </cell>
          <cell r="F101">
            <v>2</v>
          </cell>
          <cell r="G101">
            <v>37418</v>
          </cell>
          <cell r="H101">
            <v>37419</v>
          </cell>
          <cell r="I101">
            <v>144</v>
          </cell>
          <cell r="J101">
            <v>9.59744068248467E-3</v>
          </cell>
          <cell r="K101" t="str">
            <v>Prog.Acum.</v>
          </cell>
        </row>
        <row r="102">
          <cell r="C102" t="str">
            <v>OTUB</v>
          </cell>
          <cell r="J102">
            <v>0</v>
          </cell>
          <cell r="K102" t="str">
            <v>Ejec. Acum.</v>
          </cell>
        </row>
        <row r="103">
          <cell r="B103">
            <v>4025</v>
          </cell>
          <cell r="C103" t="str">
            <v>OTUB</v>
          </cell>
          <cell r="D103" t="str">
            <v>TIEN</v>
          </cell>
          <cell r="E103" t="str">
            <v>TIE-INS  No 6</v>
          </cell>
          <cell r="F103">
            <v>1</v>
          </cell>
          <cell r="G103">
            <v>37431</v>
          </cell>
          <cell r="H103">
            <v>37431</v>
          </cell>
          <cell r="I103">
            <v>135</v>
          </cell>
          <cell r="J103">
            <v>8.9976006398293784E-3</v>
          </cell>
          <cell r="K103" t="str">
            <v>Prog.Acum.</v>
          </cell>
        </row>
        <row r="104">
          <cell r="C104" t="str">
            <v>OTUB</v>
          </cell>
          <cell r="J104">
            <v>0</v>
          </cell>
          <cell r="K104" t="str">
            <v>Ejec. Acum.</v>
          </cell>
        </row>
        <row r="105">
          <cell r="B105">
            <v>4030</v>
          </cell>
          <cell r="C105" t="str">
            <v>OTUB</v>
          </cell>
          <cell r="D105" t="str">
            <v>TIEN</v>
          </cell>
          <cell r="E105" t="str">
            <v>TIE-INS  No 7</v>
          </cell>
          <cell r="F105">
            <v>1</v>
          </cell>
          <cell r="G105">
            <v>37432</v>
          </cell>
          <cell r="H105">
            <v>37432</v>
          </cell>
          <cell r="I105">
            <v>135</v>
          </cell>
          <cell r="J105">
            <v>8.9976006398293784E-3</v>
          </cell>
          <cell r="K105" t="str">
            <v>Prog.Acum.</v>
          </cell>
        </row>
        <row r="106">
          <cell r="C106" t="str">
            <v>OTUB</v>
          </cell>
          <cell r="J106">
            <v>0</v>
          </cell>
          <cell r="K106" t="str">
            <v>Ejec. Acum.</v>
          </cell>
        </row>
        <row r="107">
          <cell r="B107">
            <v>4035</v>
          </cell>
          <cell r="C107" t="str">
            <v>OTUB</v>
          </cell>
          <cell r="D107" t="str">
            <v>TIEN</v>
          </cell>
          <cell r="E107" t="str">
            <v>TIE-INS  No 8</v>
          </cell>
          <cell r="F107">
            <v>1</v>
          </cell>
          <cell r="G107">
            <v>37434</v>
          </cell>
          <cell r="H107">
            <v>37434</v>
          </cell>
          <cell r="I107">
            <v>135</v>
          </cell>
          <cell r="J107">
            <v>8.9976006398293784E-3</v>
          </cell>
          <cell r="K107" t="str">
            <v>Prog.Acum.</v>
          </cell>
        </row>
        <row r="108">
          <cell r="C108" t="str">
            <v>OTUB</v>
          </cell>
          <cell r="J108">
            <v>0</v>
          </cell>
          <cell r="K108" t="str">
            <v>Ejec. Acum.</v>
          </cell>
        </row>
        <row r="109">
          <cell r="B109">
            <v>4040</v>
          </cell>
          <cell r="C109" t="str">
            <v>OTUB</v>
          </cell>
          <cell r="D109" t="str">
            <v>TIEN</v>
          </cell>
          <cell r="E109" t="str">
            <v>TIE-INS  No 9</v>
          </cell>
          <cell r="F109">
            <v>1</v>
          </cell>
          <cell r="G109">
            <v>37435</v>
          </cell>
          <cell r="H109">
            <v>37435</v>
          </cell>
          <cell r="I109">
            <v>135</v>
          </cell>
          <cell r="J109">
            <v>8.9976006398293784E-3</v>
          </cell>
          <cell r="K109" t="str">
            <v>Prog.Acum.</v>
          </cell>
        </row>
        <row r="110">
          <cell r="C110" t="str">
            <v>OTUB</v>
          </cell>
          <cell r="J110">
            <v>0</v>
          </cell>
          <cell r="K110" t="str">
            <v>Ejec. Acum.</v>
          </cell>
        </row>
        <row r="111">
          <cell r="B111">
            <v>4045</v>
          </cell>
          <cell r="C111" t="str">
            <v>OTUB</v>
          </cell>
          <cell r="D111" t="str">
            <v>TIEN</v>
          </cell>
          <cell r="E111" t="str">
            <v>TIE-INS  No 10</v>
          </cell>
          <cell r="F111">
            <v>1</v>
          </cell>
          <cell r="G111">
            <v>37438</v>
          </cell>
          <cell r="H111">
            <v>37438</v>
          </cell>
          <cell r="I111">
            <v>36</v>
          </cell>
          <cell r="J111">
            <v>2.3993601706211675E-3</v>
          </cell>
          <cell r="K111" t="str">
            <v>Prog.Acum.</v>
          </cell>
        </row>
        <row r="112">
          <cell r="C112" t="str">
            <v>OTUB</v>
          </cell>
          <cell r="J112">
            <v>0</v>
          </cell>
          <cell r="K112" t="str">
            <v>Ejec. Acum.</v>
          </cell>
        </row>
        <row r="113">
          <cell r="B113">
            <v>4050</v>
          </cell>
          <cell r="C113" t="str">
            <v>OTUB</v>
          </cell>
          <cell r="D113" t="str">
            <v>TIEN</v>
          </cell>
          <cell r="E113" t="str">
            <v>TIE-INS  No 11</v>
          </cell>
          <cell r="F113">
            <v>2</v>
          </cell>
          <cell r="G113">
            <v>37439</v>
          </cell>
          <cell r="H113">
            <v>37440</v>
          </cell>
          <cell r="I113">
            <v>270</v>
          </cell>
          <cell r="J113">
            <v>1.7995201279658757E-2</v>
          </cell>
          <cell r="K113" t="str">
            <v>Prog.Acum.</v>
          </cell>
        </row>
        <row r="114">
          <cell r="C114" t="str">
            <v>OTUB</v>
          </cell>
          <cell r="J114">
            <v>0</v>
          </cell>
          <cell r="K114" t="str">
            <v>Ejec. Acum.</v>
          </cell>
        </row>
        <row r="115">
          <cell r="B115">
            <v>4055</v>
          </cell>
          <cell r="C115" t="str">
            <v>OTUB</v>
          </cell>
          <cell r="D115" t="str">
            <v>TIEN</v>
          </cell>
          <cell r="E115" t="str">
            <v>TIE-INS  No 12</v>
          </cell>
          <cell r="F115">
            <v>1</v>
          </cell>
          <cell r="G115">
            <v>37442</v>
          </cell>
          <cell r="H115">
            <v>37442</v>
          </cell>
          <cell r="I115">
            <v>135</v>
          </cell>
          <cell r="J115">
            <v>8.9976006398293784E-3</v>
          </cell>
          <cell r="K115" t="str">
            <v>Prog.Acum.</v>
          </cell>
        </row>
        <row r="116">
          <cell r="C116" t="str">
            <v>OTUB</v>
          </cell>
          <cell r="J116">
            <v>0</v>
          </cell>
          <cell r="K116" t="str">
            <v>Ejec. Acum.</v>
          </cell>
        </row>
        <row r="117">
          <cell r="B117">
            <v>4060</v>
          </cell>
          <cell r="C117" t="str">
            <v>OTUB</v>
          </cell>
          <cell r="D117" t="str">
            <v>TIEN</v>
          </cell>
          <cell r="E117" t="str">
            <v>TIE-INS  No 13</v>
          </cell>
          <cell r="F117">
            <v>1</v>
          </cell>
          <cell r="G117">
            <v>37445</v>
          </cell>
          <cell r="H117">
            <v>37445</v>
          </cell>
          <cell r="I117">
            <v>36</v>
          </cell>
          <cell r="J117">
            <v>2.3993601706211675E-3</v>
          </cell>
          <cell r="K117" t="str">
            <v>Prog.Acum.</v>
          </cell>
        </row>
        <row r="118">
          <cell r="C118" t="str">
            <v>OTUB</v>
          </cell>
          <cell r="J118">
            <v>0</v>
          </cell>
          <cell r="K118" t="str">
            <v>Ejec. Acum.</v>
          </cell>
        </row>
        <row r="119">
          <cell r="B119">
            <v>4070</v>
          </cell>
          <cell r="C119" t="str">
            <v>OTUB</v>
          </cell>
          <cell r="D119" t="str">
            <v>TIEN</v>
          </cell>
          <cell r="E119" t="str">
            <v>TIE-INS  No 14</v>
          </cell>
          <cell r="F119">
            <v>1</v>
          </cell>
          <cell r="G119">
            <v>37389</v>
          </cell>
          <cell r="H119">
            <v>37389</v>
          </cell>
          <cell r="I119">
            <v>36</v>
          </cell>
          <cell r="J119">
            <v>2.3993601706211675E-3</v>
          </cell>
          <cell r="K119" t="str">
            <v>Prog.Acum.</v>
          </cell>
        </row>
        <row r="120">
          <cell r="C120" t="str">
            <v>OTUB</v>
          </cell>
          <cell r="J120">
            <v>0</v>
          </cell>
          <cell r="K120" t="str">
            <v>Ejec. Acum.</v>
          </cell>
        </row>
        <row r="121">
          <cell r="B121">
            <v>4075</v>
          </cell>
          <cell r="C121" t="str">
            <v>OTUB</v>
          </cell>
          <cell r="D121" t="str">
            <v>TIEN</v>
          </cell>
          <cell r="E121" t="str">
            <v>TIE-INS  No 15</v>
          </cell>
          <cell r="F121">
            <v>1</v>
          </cell>
          <cell r="G121">
            <v>37431</v>
          </cell>
          <cell r="H121">
            <v>37431</v>
          </cell>
          <cell r="I121">
            <v>135</v>
          </cell>
          <cell r="J121">
            <v>8.9976006398293784E-3</v>
          </cell>
          <cell r="K121" t="str">
            <v>Prog.Acum.</v>
          </cell>
        </row>
        <row r="122">
          <cell r="C122" t="str">
            <v>OTUB</v>
          </cell>
          <cell r="J122">
            <v>0</v>
          </cell>
          <cell r="K122" t="str">
            <v>Ejec. Acum.</v>
          </cell>
        </row>
        <row r="123">
          <cell r="B123">
            <v>4100</v>
          </cell>
          <cell r="C123" t="str">
            <v>OTUB</v>
          </cell>
          <cell r="D123" t="str">
            <v>TIEN</v>
          </cell>
          <cell r="E123" t="str">
            <v>TIE-INS  No 16</v>
          </cell>
          <cell r="F123">
            <v>1</v>
          </cell>
          <cell r="G123">
            <v>37433</v>
          </cell>
          <cell r="H123">
            <v>37433</v>
          </cell>
          <cell r="I123">
            <v>135</v>
          </cell>
          <cell r="J123">
            <v>8.9976006398293784E-3</v>
          </cell>
          <cell r="K123" t="str">
            <v>Prog.Acum.</v>
          </cell>
        </row>
        <row r="124">
          <cell r="C124" t="str">
            <v>OTUB</v>
          </cell>
          <cell r="J124">
            <v>0</v>
          </cell>
          <cell r="K124" t="str">
            <v>Ejec. Acum.</v>
          </cell>
        </row>
        <row r="125">
          <cell r="B125">
            <v>4105</v>
          </cell>
          <cell r="C125" t="str">
            <v>OTUB</v>
          </cell>
          <cell r="D125" t="str">
            <v>TIEN</v>
          </cell>
          <cell r="E125" t="str">
            <v>TIE-INS  No 17</v>
          </cell>
          <cell r="F125">
            <v>1</v>
          </cell>
          <cell r="G125">
            <v>37399</v>
          </cell>
          <cell r="H125">
            <v>37399</v>
          </cell>
          <cell r="I125">
            <v>135</v>
          </cell>
          <cell r="J125">
            <v>8.9976006398293784E-3</v>
          </cell>
          <cell r="K125" t="str">
            <v>Prog.Acum.</v>
          </cell>
        </row>
        <row r="126">
          <cell r="C126" t="str">
            <v>OTUB</v>
          </cell>
          <cell r="J126">
            <v>0</v>
          </cell>
          <cell r="K126" t="str">
            <v>Ejec. Acum.</v>
          </cell>
        </row>
        <row r="127">
          <cell r="B127">
            <v>4110</v>
          </cell>
          <cell r="C127" t="str">
            <v>OTUB</v>
          </cell>
          <cell r="D127" t="str">
            <v>TIEN</v>
          </cell>
          <cell r="E127" t="str">
            <v>TIE-INS  No 18</v>
          </cell>
          <cell r="F127">
            <v>1</v>
          </cell>
          <cell r="G127">
            <v>37400</v>
          </cell>
          <cell r="H127">
            <v>37400</v>
          </cell>
          <cell r="I127">
            <v>135</v>
          </cell>
          <cell r="J127">
            <v>8.9976006398293784E-3</v>
          </cell>
          <cell r="K127" t="str">
            <v>Prog.Acum.</v>
          </cell>
        </row>
        <row r="128">
          <cell r="C128" t="str">
            <v>OTUB</v>
          </cell>
          <cell r="J128">
            <v>0</v>
          </cell>
          <cell r="K128" t="str">
            <v>Ejec. Acum.</v>
          </cell>
        </row>
        <row r="129">
          <cell r="B129">
            <v>4115</v>
          </cell>
          <cell r="C129" t="str">
            <v>OTUB</v>
          </cell>
          <cell r="D129" t="str">
            <v>TIEN</v>
          </cell>
          <cell r="E129" t="str">
            <v>TIE-INS  No 19</v>
          </cell>
          <cell r="F129">
            <v>1</v>
          </cell>
          <cell r="G129">
            <v>37404</v>
          </cell>
          <cell r="H129">
            <v>37404</v>
          </cell>
          <cell r="I129">
            <v>36</v>
          </cell>
          <cell r="J129">
            <v>2.3993601706211675E-3</v>
          </cell>
          <cell r="K129" t="str">
            <v>Prog.Acum.</v>
          </cell>
        </row>
        <row r="130">
          <cell r="C130" t="str">
            <v>OTUB</v>
          </cell>
          <cell r="J130">
            <v>0</v>
          </cell>
          <cell r="K130" t="str">
            <v>Ejec. Acum.</v>
          </cell>
        </row>
        <row r="131">
          <cell r="B131">
            <v>4120</v>
          </cell>
          <cell r="C131" t="str">
            <v>OTUB</v>
          </cell>
          <cell r="D131" t="str">
            <v>TIEN</v>
          </cell>
          <cell r="E131" t="str">
            <v>TIE-INS  No 20</v>
          </cell>
          <cell r="F131">
            <v>1</v>
          </cell>
          <cell r="G131">
            <v>37405</v>
          </cell>
          <cell r="H131">
            <v>37405</v>
          </cell>
          <cell r="I131">
            <v>36</v>
          </cell>
          <cell r="J131">
            <v>2.3993601706211675E-3</v>
          </cell>
          <cell r="K131" t="str">
            <v>Prog.Acum.</v>
          </cell>
        </row>
        <row r="132">
          <cell r="C132" t="str">
            <v>OTUB</v>
          </cell>
          <cell r="J132">
            <v>0</v>
          </cell>
          <cell r="K132" t="str">
            <v>Ejec. Acum.</v>
          </cell>
        </row>
        <row r="133">
          <cell r="B133">
            <v>2800</v>
          </cell>
          <cell r="C133" t="str">
            <v>OTUB</v>
          </cell>
          <cell r="D133" t="str">
            <v>TUAC</v>
          </cell>
          <cell r="E133" t="str">
            <v>INSTALACION TUBERÍA ACERO CARBÓN 14 CRU 001</v>
          </cell>
          <cell r="F133">
            <v>4</v>
          </cell>
          <cell r="G133">
            <v>37383</v>
          </cell>
          <cell r="H133">
            <v>37386</v>
          </cell>
          <cell r="I133">
            <v>396</v>
          </cell>
          <cell r="J133">
            <v>2.6392961876832845E-2</v>
          </cell>
          <cell r="K133" t="str">
            <v>Prog.Acum.</v>
          </cell>
        </row>
        <row r="134">
          <cell r="C134" t="str">
            <v>OTUB</v>
          </cell>
          <cell r="J134">
            <v>0</v>
          </cell>
          <cell r="K134" t="str">
            <v>Ejec. Acum.</v>
          </cell>
        </row>
        <row r="135">
          <cell r="B135">
            <v>2900</v>
          </cell>
          <cell r="C135" t="str">
            <v>OTUB</v>
          </cell>
          <cell r="D135" t="str">
            <v>TUAC</v>
          </cell>
          <cell r="E135" t="str">
            <v>INSTALACION TUBERÍA ACERO CARBÓN 14 CRU 002/003</v>
          </cell>
          <cell r="F135">
            <v>6</v>
          </cell>
          <cell r="G135">
            <v>37387</v>
          </cell>
          <cell r="H135">
            <v>37392</v>
          </cell>
          <cell r="I135">
            <v>594</v>
          </cell>
          <cell r="J135">
            <v>3.9589442815249266E-2</v>
          </cell>
          <cell r="K135" t="str">
            <v>Prog.Acum.</v>
          </cell>
        </row>
        <row r="136">
          <cell r="C136" t="str">
            <v>OTUB</v>
          </cell>
          <cell r="J136">
            <v>0</v>
          </cell>
          <cell r="K136" t="str">
            <v>Ejec. Acum.</v>
          </cell>
        </row>
        <row r="137">
          <cell r="B137">
            <v>3000</v>
          </cell>
          <cell r="C137" t="str">
            <v>OTUB</v>
          </cell>
          <cell r="D137" t="str">
            <v>TUAC</v>
          </cell>
          <cell r="E137" t="str">
            <v>INSTALACION TUBERÍA ACERO CARBÓN 14 CRU 012</v>
          </cell>
          <cell r="F137">
            <v>2</v>
          </cell>
          <cell r="G137">
            <v>37393</v>
          </cell>
          <cell r="H137">
            <v>37394</v>
          </cell>
          <cell r="I137">
            <v>396</v>
          </cell>
          <cell r="J137">
            <v>2.6392961876832845E-2</v>
          </cell>
          <cell r="K137" t="str">
            <v>Prog.Acum.</v>
          </cell>
        </row>
        <row r="138">
          <cell r="C138" t="str">
            <v>OTUB</v>
          </cell>
          <cell r="J138">
            <v>0</v>
          </cell>
          <cell r="K138" t="str">
            <v>Ejec. Acum.</v>
          </cell>
        </row>
        <row r="139">
          <cell r="B139">
            <v>3100</v>
          </cell>
          <cell r="C139" t="str">
            <v>OTUB</v>
          </cell>
          <cell r="D139" t="str">
            <v>TUAC</v>
          </cell>
          <cell r="E139" t="str">
            <v>INSTALACION TUBERÍA ACERO CARBÓN 14 CRU 013/014</v>
          </cell>
          <cell r="F139">
            <v>4</v>
          </cell>
          <cell r="G139">
            <v>37395</v>
          </cell>
          <cell r="H139">
            <v>37398</v>
          </cell>
          <cell r="I139">
            <v>396</v>
          </cell>
          <cell r="J139">
            <v>2.6392961876832845E-2</v>
          </cell>
          <cell r="K139" t="str">
            <v>Prog.Acum.</v>
          </cell>
        </row>
        <row r="140">
          <cell r="C140" t="str">
            <v>OTUB</v>
          </cell>
          <cell r="J140">
            <v>0</v>
          </cell>
          <cell r="K140" t="str">
            <v>Ejec. Acum.</v>
          </cell>
        </row>
        <row r="141">
          <cell r="B141">
            <v>3200</v>
          </cell>
          <cell r="C141" t="str">
            <v>OTUB</v>
          </cell>
          <cell r="D141" t="str">
            <v>TUAC</v>
          </cell>
          <cell r="E141" t="str">
            <v>INSTALACION TUBERÍA ACERO CARBÓN 6 CRU 04/05</v>
          </cell>
          <cell r="F141">
            <v>2</v>
          </cell>
          <cell r="G141">
            <v>37395</v>
          </cell>
          <cell r="H141">
            <v>37396</v>
          </cell>
          <cell r="I141">
            <v>990</v>
          </cell>
          <cell r="J141">
            <v>6.5982404692082108E-2</v>
          </cell>
          <cell r="K141" t="str">
            <v>Prog.Acum.</v>
          </cell>
        </row>
        <row r="142">
          <cell r="C142" t="str">
            <v>OTUB</v>
          </cell>
          <cell r="J142">
            <v>0</v>
          </cell>
          <cell r="K142" t="str">
            <v>Ejec. Acum.</v>
          </cell>
        </row>
        <row r="143">
          <cell r="B143">
            <v>3300</v>
          </cell>
          <cell r="C143" t="str">
            <v>OTUB</v>
          </cell>
          <cell r="D143" t="str">
            <v>TUAC</v>
          </cell>
          <cell r="E143" t="str">
            <v>INSTALACION TUBERÍA ACERO CARBÓN 6 CRU 06</v>
          </cell>
          <cell r="F143">
            <v>2</v>
          </cell>
          <cell r="G143">
            <v>37397</v>
          </cell>
          <cell r="H143">
            <v>37398</v>
          </cell>
          <cell r="I143">
            <v>198</v>
          </cell>
          <cell r="J143">
            <v>1.3196480938416423E-2</v>
          </cell>
          <cell r="K143" t="str">
            <v>Prog.Acum.</v>
          </cell>
        </row>
        <row r="144">
          <cell r="C144" t="str">
            <v>OTUB</v>
          </cell>
          <cell r="J144">
            <v>0</v>
          </cell>
          <cell r="K144" t="str">
            <v>Ejec. Acum.</v>
          </cell>
        </row>
        <row r="145">
          <cell r="B145">
            <v>3400</v>
          </cell>
          <cell r="C145" t="str">
            <v>OTUB</v>
          </cell>
          <cell r="D145" t="str">
            <v>TUAC</v>
          </cell>
          <cell r="E145" t="str">
            <v>INSTALACION TUBERÍA ACERO CARBÓN 6 CRU 07</v>
          </cell>
          <cell r="F145">
            <v>3</v>
          </cell>
          <cell r="G145">
            <v>37411</v>
          </cell>
          <cell r="H145">
            <v>37413</v>
          </cell>
          <cell r="I145">
            <v>594</v>
          </cell>
          <cell r="J145">
            <v>3.9589442815249266E-2</v>
          </cell>
          <cell r="K145" t="str">
            <v>Prog.Acum.</v>
          </cell>
        </row>
        <row r="146">
          <cell r="C146" t="str">
            <v>OTUB</v>
          </cell>
          <cell r="J146">
            <v>0</v>
          </cell>
          <cell r="K146" t="str">
            <v>Ejec. Acum.</v>
          </cell>
        </row>
        <row r="147">
          <cell r="B147">
            <v>3500</v>
          </cell>
          <cell r="C147" t="str">
            <v>OTUB</v>
          </cell>
          <cell r="D147" t="str">
            <v>TUAC</v>
          </cell>
          <cell r="E147" t="str">
            <v>INSTALACION TUBERÍA ACERO CARBÓN 6 CRU 08</v>
          </cell>
          <cell r="F147">
            <v>4</v>
          </cell>
          <cell r="G147">
            <v>37414</v>
          </cell>
          <cell r="H147">
            <v>37417</v>
          </cell>
          <cell r="I147">
            <v>396</v>
          </cell>
          <cell r="J147">
            <v>2.6392961876832845E-2</v>
          </cell>
          <cell r="K147" t="str">
            <v>Prog.Acum.</v>
          </cell>
        </row>
        <row r="148">
          <cell r="C148" t="str">
            <v>OTUB</v>
          </cell>
          <cell r="J148">
            <v>0</v>
          </cell>
          <cell r="K148" t="str">
            <v>Ejec. Acum.</v>
          </cell>
        </row>
        <row r="149">
          <cell r="B149">
            <v>3600</v>
          </cell>
          <cell r="C149" t="str">
            <v>OTUB</v>
          </cell>
          <cell r="D149" t="str">
            <v>TUAC</v>
          </cell>
          <cell r="E149" t="str">
            <v>INSTALACION TUBERÍA ACERO CARBÓN 6 CRU 09/10</v>
          </cell>
          <cell r="F149">
            <v>6</v>
          </cell>
          <cell r="G149">
            <v>37418</v>
          </cell>
          <cell r="H149">
            <v>37423</v>
          </cell>
          <cell r="I149">
            <v>594</v>
          </cell>
          <cell r="J149">
            <v>3.9589442815249266E-2</v>
          </cell>
          <cell r="K149" t="str">
            <v>Prog.Acum.</v>
          </cell>
        </row>
        <row r="150">
          <cell r="C150" t="str">
            <v>OTUB</v>
          </cell>
          <cell r="J150">
            <v>0</v>
          </cell>
          <cell r="K150" t="str">
            <v>Ejec. Acum.</v>
          </cell>
        </row>
        <row r="151">
          <cell r="B151">
            <v>3700</v>
          </cell>
          <cell r="C151" t="str">
            <v>OTUB</v>
          </cell>
          <cell r="D151" t="str">
            <v>TUAC</v>
          </cell>
          <cell r="E151" t="str">
            <v>INSTALACION TUBERÍA ACERO CARBÓN 6 CRU 11</v>
          </cell>
          <cell r="F151">
            <v>2</v>
          </cell>
          <cell r="G151">
            <v>37424</v>
          </cell>
          <cell r="H151">
            <v>37425</v>
          </cell>
          <cell r="I151">
            <v>198</v>
          </cell>
          <cell r="J151">
            <v>1.3196480938416423E-2</v>
          </cell>
          <cell r="K151" t="str">
            <v>Prog.Acum.</v>
          </cell>
        </row>
        <row r="152">
          <cell r="C152" t="str">
            <v>OTUB</v>
          </cell>
          <cell r="J152">
            <v>0</v>
          </cell>
          <cell r="K152" t="str">
            <v>Ejec. Acum.</v>
          </cell>
        </row>
        <row r="153">
          <cell r="B153">
            <v>7000</v>
          </cell>
          <cell r="C153" t="str">
            <v>OTUB</v>
          </cell>
          <cell r="D153" t="str">
            <v>TUAC</v>
          </cell>
          <cell r="E153" t="str">
            <v>MONTAJE VÁLVULA DE PRESIÓN Y VACIO</v>
          </cell>
          <cell r="F153">
            <v>1</v>
          </cell>
          <cell r="G153">
            <v>37426</v>
          </cell>
          <cell r="H153">
            <v>37426</v>
          </cell>
          <cell r="I153">
            <v>45</v>
          </cell>
          <cell r="J153">
            <v>2.9992002132764595E-3</v>
          </cell>
          <cell r="K153" t="str">
            <v>Prog.Acum.</v>
          </cell>
        </row>
        <row r="154">
          <cell r="C154" t="str">
            <v>OTUB</v>
          </cell>
          <cell r="J154">
            <v>0</v>
          </cell>
          <cell r="K154" t="str">
            <v>Ejec. Acum.</v>
          </cell>
        </row>
        <row r="155">
          <cell r="B155">
            <v>7100</v>
          </cell>
          <cell r="C155" t="str">
            <v>OTUB</v>
          </cell>
          <cell r="D155" t="str">
            <v>TUAC</v>
          </cell>
          <cell r="E155" t="str">
            <v>MONTAJE VÁLVULA DE CONTROL</v>
          </cell>
          <cell r="F155">
            <v>1</v>
          </cell>
          <cell r="G155">
            <v>37427</v>
          </cell>
          <cell r="H155">
            <v>37427</v>
          </cell>
          <cell r="I155">
            <v>45</v>
          </cell>
          <cell r="J155">
            <v>2.9992002132764595E-3</v>
          </cell>
          <cell r="K155" t="str">
            <v>Prog.Acum.</v>
          </cell>
        </row>
        <row r="156">
          <cell r="C156" t="str">
            <v>OTUB</v>
          </cell>
          <cell r="J156">
            <v>0</v>
          </cell>
          <cell r="K156" t="str">
            <v>Ejec. Acum.</v>
          </cell>
        </row>
        <row r="157">
          <cell r="B157">
            <v>7200</v>
          </cell>
          <cell r="C157" t="str">
            <v>OTUB</v>
          </cell>
          <cell r="D157" t="str">
            <v>TUAC</v>
          </cell>
          <cell r="E157" t="str">
            <v>MONTAJE  VÁLVULA DE COMPUERTA 14</v>
          </cell>
          <cell r="F157">
            <v>2</v>
          </cell>
          <cell r="G157">
            <v>37400</v>
          </cell>
          <cell r="H157">
            <v>37401</v>
          </cell>
          <cell r="I157">
            <v>90</v>
          </cell>
          <cell r="J157">
            <v>5.9984004265529189E-3</v>
          </cell>
          <cell r="K157" t="str">
            <v>Prog.Acum.</v>
          </cell>
        </row>
        <row r="158">
          <cell r="C158" t="str">
            <v>OTUB</v>
          </cell>
          <cell r="J158">
            <v>0</v>
          </cell>
          <cell r="K158" t="str">
            <v>Ejec. Acum.</v>
          </cell>
        </row>
        <row r="159">
          <cell r="B159">
            <v>7300</v>
          </cell>
          <cell r="C159" t="str">
            <v>OTUB</v>
          </cell>
          <cell r="D159" t="str">
            <v>TUAC</v>
          </cell>
          <cell r="E159" t="str">
            <v>MONTAJE VÁLVULA DE COMPUERTA 6</v>
          </cell>
          <cell r="F159">
            <v>1</v>
          </cell>
          <cell r="G159">
            <v>37402</v>
          </cell>
          <cell r="H159">
            <v>37402</v>
          </cell>
          <cell r="I159">
            <v>45</v>
          </cell>
          <cell r="J159">
            <v>2.9992002132764595E-3</v>
          </cell>
          <cell r="K159" t="str">
            <v>Prog.Acum.</v>
          </cell>
        </row>
        <row r="160">
          <cell r="C160" t="str">
            <v>OTUB</v>
          </cell>
          <cell r="J160">
            <v>0</v>
          </cell>
          <cell r="K160" t="str">
            <v>Ejec. Acum.</v>
          </cell>
        </row>
        <row r="161">
          <cell r="B161">
            <v>7400</v>
          </cell>
          <cell r="C161" t="str">
            <v>OTUB</v>
          </cell>
          <cell r="D161" t="str">
            <v>TUAC</v>
          </cell>
          <cell r="E161" t="str">
            <v>MONTAJE VÁLVULA DE BOLA 12</v>
          </cell>
          <cell r="F161">
            <v>1</v>
          </cell>
          <cell r="G161">
            <v>37426</v>
          </cell>
          <cell r="H161">
            <v>37426</v>
          </cell>
          <cell r="I161">
            <v>45</v>
          </cell>
          <cell r="J161">
            <v>2.9992002132764595E-3</v>
          </cell>
          <cell r="K161" t="str">
            <v>Prog.Acum.</v>
          </cell>
        </row>
        <row r="162">
          <cell r="C162" t="str">
            <v>OTUB</v>
          </cell>
          <cell r="J162">
            <v>0</v>
          </cell>
          <cell r="K162" t="str">
            <v>Ejec. Acum.</v>
          </cell>
        </row>
        <row r="163">
          <cell r="B163">
            <v>7500</v>
          </cell>
          <cell r="C163" t="str">
            <v>OTUB</v>
          </cell>
          <cell r="D163" t="str">
            <v>TUAC</v>
          </cell>
          <cell r="E163" t="str">
            <v>MONTAJE VÁLVULA DE BOLA 6</v>
          </cell>
          <cell r="F163">
            <v>2</v>
          </cell>
          <cell r="G163">
            <v>37427</v>
          </cell>
          <cell r="H163">
            <v>37428</v>
          </cell>
          <cell r="I163">
            <v>90</v>
          </cell>
          <cell r="J163">
            <v>5.9984004265529189E-3</v>
          </cell>
          <cell r="K163" t="str">
            <v>Prog.Acum.</v>
          </cell>
        </row>
        <row r="164">
          <cell r="C164" t="str">
            <v>OTUB</v>
          </cell>
          <cell r="J164">
            <v>0</v>
          </cell>
          <cell r="K164" t="str">
            <v>Ejec. Acum.</v>
          </cell>
        </row>
        <row r="165">
          <cell r="B165">
            <v>7600</v>
          </cell>
          <cell r="C165" t="str">
            <v>OTUB</v>
          </cell>
          <cell r="D165" t="str">
            <v>TUAC</v>
          </cell>
          <cell r="E165" t="str">
            <v>MONTAJE VÁLVULA DE GLOBO 6</v>
          </cell>
          <cell r="F165">
            <v>1</v>
          </cell>
          <cell r="G165">
            <v>37436</v>
          </cell>
          <cell r="H165">
            <v>37436</v>
          </cell>
          <cell r="I165">
            <v>45</v>
          </cell>
          <cell r="J165">
            <v>2.9992002132764595E-3</v>
          </cell>
          <cell r="K165" t="str">
            <v>Prog.Acum.</v>
          </cell>
        </row>
        <row r="166">
          <cell r="C166" t="str">
            <v>OTUB</v>
          </cell>
          <cell r="J166">
            <v>0</v>
          </cell>
          <cell r="K166" t="str">
            <v>Ejec. Acum.</v>
          </cell>
        </row>
        <row r="167">
          <cell r="B167">
            <v>7700</v>
          </cell>
          <cell r="C167" t="str">
            <v>OTUB</v>
          </cell>
          <cell r="D167" t="str">
            <v>TUAC</v>
          </cell>
          <cell r="E167" t="str">
            <v>MONTAJE VÁLVULA DE CHEQUE 6</v>
          </cell>
          <cell r="F167">
            <v>1</v>
          </cell>
          <cell r="G167">
            <v>37437</v>
          </cell>
          <cell r="H167">
            <v>37437</v>
          </cell>
          <cell r="I167">
            <v>45</v>
          </cell>
          <cell r="J167">
            <v>2.9992002132764595E-3</v>
          </cell>
          <cell r="K167" t="str">
            <v>Prog.Acum.</v>
          </cell>
        </row>
        <row r="168">
          <cell r="C168" t="str">
            <v>OTUB</v>
          </cell>
          <cell r="J168">
            <v>0</v>
          </cell>
          <cell r="K168" t="str">
            <v>Ejec. Acum.</v>
          </cell>
        </row>
        <row r="169">
          <cell r="E169" t="str">
            <v xml:space="preserve">PRUEBA HIDROSTATICA </v>
          </cell>
          <cell r="I169">
            <v>558</v>
          </cell>
          <cell r="J169">
            <v>3.71900826446281E-2</v>
          </cell>
          <cell r="K169" t="str">
            <v>Prog.Acum.</v>
          </cell>
        </row>
        <row r="170">
          <cell r="J170">
            <v>0</v>
          </cell>
          <cell r="K170" t="str">
            <v>Ejec. Acum.</v>
          </cell>
        </row>
        <row r="171">
          <cell r="B171">
            <v>2200</v>
          </cell>
          <cell r="C171" t="str">
            <v>PHID</v>
          </cell>
          <cell r="E171" t="str">
            <v>PRUEBA HIDROSTÁTICA TUBERÍA 14"</v>
          </cell>
          <cell r="F171">
            <v>5</v>
          </cell>
          <cell r="G171">
            <v>37399</v>
          </cell>
          <cell r="H171">
            <v>37403</v>
          </cell>
          <cell r="I171">
            <v>225</v>
          </cell>
          <cell r="J171">
            <v>1.4996001066382297E-2</v>
          </cell>
          <cell r="K171" t="str">
            <v>Prog.Acum.</v>
          </cell>
        </row>
        <row r="172">
          <cell r="C172" t="str">
            <v>PHID</v>
          </cell>
          <cell r="J172">
            <v>0</v>
          </cell>
          <cell r="K172" t="str">
            <v>Ejec. Acum.</v>
          </cell>
        </row>
        <row r="173">
          <cell r="B173">
            <v>2250</v>
          </cell>
          <cell r="C173" t="str">
            <v>PHID</v>
          </cell>
          <cell r="E173" t="str">
            <v>PRUEBA HIDROSTATICA OTRAS TUBERIAS</v>
          </cell>
          <cell r="F173">
            <v>5</v>
          </cell>
          <cell r="G173">
            <v>37426</v>
          </cell>
          <cell r="H173">
            <v>37432</v>
          </cell>
          <cell r="I173">
            <v>225</v>
          </cell>
          <cell r="J173">
            <v>1.4996001066382297E-2</v>
          </cell>
          <cell r="K173" t="str">
            <v>Prog.Acum.</v>
          </cell>
        </row>
        <row r="174">
          <cell r="C174" t="str">
            <v>PHID</v>
          </cell>
          <cell r="J174">
            <v>0</v>
          </cell>
          <cell r="K174" t="str">
            <v>Ejec. Acum.</v>
          </cell>
        </row>
        <row r="175">
          <cell r="B175">
            <v>2300</v>
          </cell>
          <cell r="C175" t="str">
            <v>PHID</v>
          </cell>
          <cell r="E175" t="str">
            <v>PRUEBA HIDROSTÁTICA TANQUE</v>
          </cell>
          <cell r="F175">
            <v>2</v>
          </cell>
          <cell r="G175">
            <v>37409</v>
          </cell>
          <cell r="H175">
            <v>37410</v>
          </cell>
          <cell r="I175">
            <v>108</v>
          </cell>
          <cell r="J175">
            <v>7.1980805118635029E-3</v>
          </cell>
          <cell r="K175" t="str">
            <v>Prog.Acum.</v>
          </cell>
        </row>
        <row r="176">
          <cell r="C176" t="str">
            <v>PHID</v>
          </cell>
          <cell r="J176">
            <v>0</v>
          </cell>
          <cell r="K176" t="str">
            <v>Ejec. Acum.</v>
          </cell>
        </row>
        <row r="177">
          <cell r="E177" t="str">
            <v>OBRAS DE INSTRUMENTACION</v>
          </cell>
          <cell r="I177">
            <v>216</v>
          </cell>
          <cell r="J177">
            <v>1.4396161023727006E-2</v>
          </cell>
          <cell r="K177" t="str">
            <v>Prog.Acum.</v>
          </cell>
        </row>
        <row r="178">
          <cell r="K178" t="str">
            <v>Ejec. Acum.</v>
          </cell>
        </row>
        <row r="179">
          <cell r="B179">
            <v>4200</v>
          </cell>
          <cell r="C179" t="str">
            <v>OINS</v>
          </cell>
          <cell r="E179" t="str">
            <v>MONTAJE DE MEDIDOR MÁSICO</v>
          </cell>
          <cell r="F179">
            <v>1</v>
          </cell>
          <cell r="G179">
            <v>37397</v>
          </cell>
          <cell r="H179">
            <v>37397</v>
          </cell>
          <cell r="I179">
            <v>27</v>
          </cell>
          <cell r="J179">
            <v>1.7995201279658757E-3</v>
          </cell>
          <cell r="K179" t="str">
            <v>Prog.Acum.</v>
          </cell>
        </row>
        <row r="180">
          <cell r="C180" t="str">
            <v>OINS</v>
          </cell>
          <cell r="K180" t="str">
            <v>Ejec. Acum.</v>
          </cell>
        </row>
        <row r="181">
          <cell r="B181">
            <v>4300</v>
          </cell>
          <cell r="C181" t="str">
            <v>OINS</v>
          </cell>
          <cell r="E181" t="str">
            <v>MONTAJE DE COMPUTADOR DE FLUJO</v>
          </cell>
          <cell r="F181">
            <v>0</v>
          </cell>
          <cell r="G181">
            <v>37378</v>
          </cell>
          <cell r="H181">
            <v>37377</v>
          </cell>
          <cell r="I181">
            <v>0</v>
          </cell>
          <cell r="J181">
            <v>0</v>
          </cell>
          <cell r="K181" t="str">
            <v>Prog.Acum.</v>
          </cell>
        </row>
        <row r="182">
          <cell r="C182" t="str">
            <v>OINS</v>
          </cell>
          <cell r="K182" t="str">
            <v>Ejec. Acum.</v>
          </cell>
        </row>
        <row r="183">
          <cell r="B183">
            <v>4400</v>
          </cell>
          <cell r="C183" t="str">
            <v>OINS</v>
          </cell>
          <cell r="E183" t="str">
            <v>MONTAJE DE ANALIZADOR DE BSW</v>
          </cell>
          <cell r="F183">
            <v>1</v>
          </cell>
          <cell r="G183">
            <v>37418</v>
          </cell>
          <cell r="H183">
            <v>37418</v>
          </cell>
          <cell r="I183">
            <v>27</v>
          </cell>
          <cell r="J183">
            <v>1.7995201279658757E-3</v>
          </cell>
          <cell r="K183" t="str">
            <v>Prog.Acum.</v>
          </cell>
        </row>
        <row r="184">
          <cell r="C184" t="str">
            <v>OINS</v>
          </cell>
          <cell r="K184" t="str">
            <v>Ejec. Acum.</v>
          </cell>
        </row>
        <row r="185">
          <cell r="B185">
            <v>4500</v>
          </cell>
          <cell r="C185" t="str">
            <v>OINS</v>
          </cell>
          <cell r="E185" t="str">
            <v>MONTAJE DE MANÓMETROS</v>
          </cell>
          <cell r="F185">
            <v>1</v>
          </cell>
          <cell r="G185">
            <v>37424</v>
          </cell>
          <cell r="H185">
            <v>37424</v>
          </cell>
          <cell r="I185">
            <v>54</v>
          </cell>
          <cell r="J185">
            <v>3.5990402559317515E-3</v>
          </cell>
          <cell r="K185" t="str">
            <v>Prog.Acum.</v>
          </cell>
        </row>
        <row r="186">
          <cell r="C186" t="str">
            <v>OINS</v>
          </cell>
          <cell r="K186" t="str">
            <v>Ejec. Acum.</v>
          </cell>
        </row>
        <row r="187">
          <cell r="B187">
            <v>4600</v>
          </cell>
          <cell r="C187" t="str">
            <v>OINS</v>
          </cell>
          <cell r="E187" t="str">
            <v>MONTAJE DE INTERRUPTORES Y TRANSMISORES DE NIVEL</v>
          </cell>
          <cell r="F187">
            <v>3</v>
          </cell>
          <cell r="G187">
            <v>37409</v>
          </cell>
          <cell r="H187">
            <v>37411</v>
          </cell>
          <cell r="I187">
            <v>81</v>
          </cell>
          <cell r="J187">
            <v>5.3985603838976274E-3</v>
          </cell>
          <cell r="K187" t="str">
            <v>Prog.Acum.</v>
          </cell>
        </row>
        <row r="188">
          <cell r="C188" t="str">
            <v>OINS</v>
          </cell>
          <cell r="K188" t="str">
            <v>Ejec. Acum.</v>
          </cell>
        </row>
        <row r="189">
          <cell r="B189">
            <v>4700</v>
          </cell>
          <cell r="C189" t="str">
            <v>OINS</v>
          </cell>
          <cell r="E189" t="str">
            <v>MONTAJE DE TRANSMISOR INDICADOR DE PRESIÓN</v>
          </cell>
          <cell r="F189">
            <v>1</v>
          </cell>
          <cell r="G189">
            <v>37409</v>
          </cell>
          <cell r="H189">
            <v>37409</v>
          </cell>
          <cell r="I189">
            <v>27</v>
          </cell>
          <cell r="J189">
            <v>1.7995201279658757E-3</v>
          </cell>
          <cell r="K189" t="str">
            <v>Prog.Acum.</v>
          </cell>
        </row>
        <row r="190">
          <cell r="C190" t="str">
            <v>OINS</v>
          </cell>
          <cell r="K190" t="str">
            <v>Ejec. Acum.</v>
          </cell>
        </row>
        <row r="191">
          <cell r="E191" t="str">
            <v>OBRAS ELECTRICAS</v>
          </cell>
          <cell r="I191">
            <v>1539</v>
          </cell>
          <cell r="J191">
            <v>0.10257264729405492</v>
          </cell>
          <cell r="K191" t="str">
            <v>Prog.Acum.</v>
          </cell>
        </row>
        <row r="192">
          <cell r="K192" t="str">
            <v>Ejec. Acum.</v>
          </cell>
        </row>
        <row r="193">
          <cell r="B193">
            <v>4900</v>
          </cell>
          <cell r="C193" t="str">
            <v>OELE</v>
          </cell>
          <cell r="D193" t="str">
            <v>CCO</v>
          </cell>
          <cell r="E193" t="str">
            <v>TENDIDO DE CABLE DE COBRE AISLADO No 8 AWG</v>
          </cell>
          <cell r="F193">
            <v>2</v>
          </cell>
          <cell r="G193">
            <v>37411</v>
          </cell>
          <cell r="H193">
            <v>37412</v>
          </cell>
          <cell r="I193">
            <v>72</v>
          </cell>
          <cell r="J193">
            <v>4.798720341242335E-3</v>
          </cell>
          <cell r="K193" t="str">
            <v>Prog.Acum.</v>
          </cell>
        </row>
        <row r="194">
          <cell r="C194" t="str">
            <v>OELE</v>
          </cell>
          <cell r="K194" t="str">
            <v>Ejec. Acum.</v>
          </cell>
        </row>
        <row r="195">
          <cell r="B195">
            <v>5000</v>
          </cell>
          <cell r="C195" t="str">
            <v>OELE</v>
          </cell>
          <cell r="D195" t="str">
            <v>CCO</v>
          </cell>
          <cell r="E195" t="str">
            <v>TENDIDO DE CABLE DE COBRE AISLADO 1*2*18 AWG</v>
          </cell>
          <cell r="F195">
            <v>2</v>
          </cell>
          <cell r="G195">
            <v>37409</v>
          </cell>
          <cell r="H195">
            <v>37410</v>
          </cell>
          <cell r="I195">
            <v>72</v>
          </cell>
          <cell r="J195">
            <v>4.798720341242335E-3</v>
          </cell>
          <cell r="K195" t="str">
            <v>Prog.Acum.</v>
          </cell>
        </row>
        <row r="196">
          <cell r="C196" t="str">
            <v>OELE</v>
          </cell>
          <cell r="K196" t="str">
            <v>Ejec. Acum.</v>
          </cell>
        </row>
        <row r="197">
          <cell r="B197">
            <v>5100</v>
          </cell>
          <cell r="C197" t="str">
            <v>OELE</v>
          </cell>
          <cell r="D197" t="str">
            <v>CCO</v>
          </cell>
          <cell r="E197" t="str">
            <v>TENDIDO DE CABLE DE CONTROL APANTAL MULTIPAR</v>
          </cell>
          <cell r="F197">
            <v>1</v>
          </cell>
          <cell r="G197">
            <v>37408</v>
          </cell>
          <cell r="H197">
            <v>37408</v>
          </cell>
          <cell r="I197">
            <v>36</v>
          </cell>
          <cell r="J197">
            <v>2.3993601706211675E-3</v>
          </cell>
          <cell r="K197" t="str">
            <v>Prog.Acum.</v>
          </cell>
        </row>
        <row r="198">
          <cell r="C198" t="str">
            <v>OELE</v>
          </cell>
          <cell r="K198" t="str">
            <v>Ejec. Acum.</v>
          </cell>
        </row>
        <row r="199">
          <cell r="B199">
            <v>5200</v>
          </cell>
          <cell r="C199" t="str">
            <v>OELE</v>
          </cell>
          <cell r="D199" t="str">
            <v>CCO</v>
          </cell>
          <cell r="E199" t="str">
            <v>TENDIDO DE CABLE DE CONTROL APANTAL 8*2*18 AWG</v>
          </cell>
          <cell r="F199">
            <v>1</v>
          </cell>
          <cell r="G199">
            <v>37407</v>
          </cell>
          <cell r="H199">
            <v>37407</v>
          </cell>
          <cell r="I199">
            <v>36</v>
          </cell>
          <cell r="J199">
            <v>2.3993601706211675E-3</v>
          </cell>
          <cell r="K199" t="str">
            <v>Prog.Acum.</v>
          </cell>
        </row>
        <row r="200">
          <cell r="C200" t="str">
            <v>OELE</v>
          </cell>
          <cell r="K200" t="str">
            <v>Ejec. Acum.</v>
          </cell>
        </row>
        <row r="201">
          <cell r="B201">
            <v>5300</v>
          </cell>
          <cell r="C201" t="str">
            <v>OELE</v>
          </cell>
          <cell r="D201" t="str">
            <v>CCO</v>
          </cell>
          <cell r="E201" t="str">
            <v>TENDIDO DE CABLE DE CONTROL APANTAL 1*3*18 AWG</v>
          </cell>
          <cell r="F201">
            <v>2</v>
          </cell>
          <cell r="G201">
            <v>37405</v>
          </cell>
          <cell r="H201">
            <v>37406</v>
          </cell>
          <cell r="I201">
            <v>72</v>
          </cell>
          <cell r="J201">
            <v>4.798720341242335E-3</v>
          </cell>
          <cell r="K201" t="str">
            <v>Prog.Acum.</v>
          </cell>
        </row>
        <row r="202">
          <cell r="C202" t="str">
            <v>OELE</v>
          </cell>
          <cell r="K202" t="str">
            <v>Ejec. Acum.</v>
          </cell>
        </row>
        <row r="203">
          <cell r="B203">
            <v>5400</v>
          </cell>
          <cell r="C203" t="str">
            <v>OELE</v>
          </cell>
          <cell r="D203" t="str">
            <v>CCO</v>
          </cell>
          <cell r="E203" t="str">
            <v>INSTALACION POZO PUESTA A TIERRA</v>
          </cell>
          <cell r="F203">
            <v>1</v>
          </cell>
          <cell r="G203">
            <v>37402</v>
          </cell>
          <cell r="H203">
            <v>37402</v>
          </cell>
          <cell r="I203">
            <v>27</v>
          </cell>
          <cell r="J203">
            <v>1.7995201279658757E-3</v>
          </cell>
          <cell r="K203" t="str">
            <v>Prog.Acum.</v>
          </cell>
        </row>
        <row r="204">
          <cell r="C204" t="str">
            <v>OELE</v>
          </cell>
          <cell r="K204" t="str">
            <v>Ejec. Acum.</v>
          </cell>
        </row>
        <row r="205">
          <cell r="B205">
            <v>4800</v>
          </cell>
          <cell r="C205" t="str">
            <v>OELE</v>
          </cell>
          <cell r="D205" t="str">
            <v>CDC</v>
          </cell>
          <cell r="E205" t="str">
            <v>TENDIDO DE CABLE DESNUDO DE COBRE 4/0 AWG</v>
          </cell>
          <cell r="F205">
            <v>8</v>
          </cell>
          <cell r="G205">
            <v>37394</v>
          </cell>
          <cell r="H205">
            <v>37401</v>
          </cell>
          <cell r="I205">
            <v>216</v>
          </cell>
          <cell r="J205">
            <v>1.4396161023727006E-2</v>
          </cell>
          <cell r="K205" t="str">
            <v>Prog.Acum.</v>
          </cell>
        </row>
        <row r="206">
          <cell r="C206" t="str">
            <v>OELE</v>
          </cell>
          <cell r="K206" t="str">
            <v>Ejec. Acum.</v>
          </cell>
        </row>
        <row r="207">
          <cell r="B207">
            <v>5500</v>
          </cell>
          <cell r="C207" t="str">
            <v>OELE</v>
          </cell>
          <cell r="D207" t="str">
            <v>CHAL</v>
          </cell>
          <cell r="E207" t="str">
            <v>CAJAS DE HALADO</v>
          </cell>
          <cell r="F207">
            <v>8</v>
          </cell>
          <cell r="G207">
            <v>37397</v>
          </cell>
          <cell r="H207">
            <v>37404</v>
          </cell>
          <cell r="I207">
            <v>288</v>
          </cell>
          <cell r="J207">
            <v>1.919488136496934E-2</v>
          </cell>
          <cell r="K207" t="str">
            <v>Prog.Acum.</v>
          </cell>
        </row>
        <row r="208">
          <cell r="C208" t="str">
            <v>OELE</v>
          </cell>
          <cell r="K208" t="str">
            <v>Ejec. Acum.</v>
          </cell>
        </row>
        <row r="209">
          <cell r="B209">
            <v>5600</v>
          </cell>
          <cell r="C209" t="str">
            <v>OELE</v>
          </cell>
          <cell r="D209" t="str">
            <v>TCAG</v>
          </cell>
          <cell r="E209" t="str">
            <v>TUBO CONDUIT DE  3/4</v>
          </cell>
          <cell r="F209">
            <v>10</v>
          </cell>
          <cell r="G209">
            <v>37387</v>
          </cell>
          <cell r="H209">
            <v>37396</v>
          </cell>
          <cell r="I209">
            <v>360</v>
          </cell>
          <cell r="J209">
            <v>2.3993601706211676E-2</v>
          </cell>
          <cell r="K209" t="str">
            <v>Prog.Acum.</v>
          </cell>
        </row>
        <row r="210">
          <cell r="C210" t="str">
            <v>OELE</v>
          </cell>
          <cell r="K210" t="str">
            <v>Ejec. Acum.</v>
          </cell>
        </row>
        <row r="211">
          <cell r="B211">
            <v>5700</v>
          </cell>
          <cell r="C211" t="str">
            <v>OELE</v>
          </cell>
          <cell r="D211" t="str">
            <v>TCAG</v>
          </cell>
          <cell r="E211" t="str">
            <v>TUBO CONDUIT DE 1</v>
          </cell>
          <cell r="F211">
            <v>10</v>
          </cell>
          <cell r="G211">
            <v>37387</v>
          </cell>
          <cell r="H211">
            <v>37396</v>
          </cell>
          <cell r="I211">
            <v>360</v>
          </cell>
          <cell r="J211">
            <v>2.3993601706211676E-2</v>
          </cell>
          <cell r="K211" t="str">
            <v>Prog.Acum.</v>
          </cell>
        </row>
        <row r="212">
          <cell r="C212" t="str">
            <v>OELE</v>
          </cell>
          <cell r="K212" t="str">
            <v>Ejec. Acum.</v>
          </cell>
        </row>
        <row r="213">
          <cell r="E213" t="str">
            <v>ACTIVIDADES FINALES</v>
          </cell>
          <cell r="I213">
            <v>109</v>
          </cell>
          <cell r="J213">
            <v>7.2647294054918685E-3</v>
          </cell>
          <cell r="K213" t="str">
            <v>Prog.Acum.</v>
          </cell>
        </row>
        <row r="214">
          <cell r="K214" t="str">
            <v>Ejec. Acum.</v>
          </cell>
        </row>
        <row r="215">
          <cell r="B215">
            <v>6500</v>
          </cell>
          <cell r="C215" t="str">
            <v>AFIN</v>
          </cell>
          <cell r="D215" t="str">
            <v>DOCF</v>
          </cell>
          <cell r="E215" t="str">
            <v>PLANOS ASBUILT</v>
          </cell>
          <cell r="F215">
            <v>2</v>
          </cell>
          <cell r="G215">
            <v>37452</v>
          </cell>
          <cell r="H215">
            <v>37453</v>
          </cell>
          <cell r="I215">
            <v>72</v>
          </cell>
          <cell r="J215">
            <v>4.798720341242335E-3</v>
          </cell>
          <cell r="K215" t="str">
            <v>Prog.Acum.</v>
          </cell>
        </row>
        <row r="216">
          <cell r="C216" t="str">
            <v>AFIN</v>
          </cell>
          <cell r="K216" t="str">
            <v>Ejec. Acum.</v>
          </cell>
        </row>
        <row r="217">
          <cell r="B217">
            <v>6600</v>
          </cell>
          <cell r="C217" t="str">
            <v>AFIN</v>
          </cell>
          <cell r="D217" t="str">
            <v>DOCF</v>
          </cell>
          <cell r="E217" t="str">
            <v>MANUAL DE OPERACIONES</v>
          </cell>
          <cell r="F217">
            <v>2</v>
          </cell>
          <cell r="G217">
            <v>37452</v>
          </cell>
          <cell r="H217">
            <v>37453</v>
          </cell>
          <cell r="I217">
            <v>36</v>
          </cell>
          <cell r="J217">
            <v>2.3993601706211675E-3</v>
          </cell>
          <cell r="K217" t="str">
            <v>Prog.Acum.</v>
          </cell>
        </row>
        <row r="218">
          <cell r="C218" t="str">
            <v>AFIN</v>
          </cell>
          <cell r="K218" t="str">
            <v>Ejec. Acum.</v>
          </cell>
        </row>
        <row r="219">
          <cell r="B219">
            <v>6700</v>
          </cell>
          <cell r="C219" t="str">
            <v>AFIN</v>
          </cell>
          <cell r="D219" t="str">
            <v>DOCF</v>
          </cell>
          <cell r="E219" t="str">
            <v>LIBROS MECANICOS</v>
          </cell>
          <cell r="F219">
            <v>2</v>
          </cell>
          <cell r="G219">
            <v>37454</v>
          </cell>
          <cell r="H219">
            <v>37455</v>
          </cell>
          <cell r="I219">
            <v>36</v>
          </cell>
          <cell r="J219">
            <v>2.3993601706211675E-3</v>
          </cell>
          <cell r="K219" t="str">
            <v>Prog.Acum.</v>
          </cell>
        </row>
        <row r="220">
          <cell r="C220" t="str">
            <v>AFIN</v>
          </cell>
          <cell r="K220" t="str">
            <v>Ejec. Acum.</v>
          </cell>
        </row>
        <row r="221">
          <cell r="B221">
            <v>6800</v>
          </cell>
          <cell r="C221" t="str">
            <v>AFIN</v>
          </cell>
          <cell r="E221" t="str">
            <v>TERMINACION MECANICA</v>
          </cell>
          <cell r="F221">
            <v>2</v>
          </cell>
          <cell r="G221">
            <v>37446</v>
          </cell>
          <cell r="H221">
            <v>37447</v>
          </cell>
          <cell r="I221">
            <v>36</v>
          </cell>
          <cell r="J221">
            <v>2.3993601706211675E-3</v>
          </cell>
          <cell r="K221" t="str">
            <v>Prog.Acum.</v>
          </cell>
        </row>
        <row r="222">
          <cell r="C222" t="str">
            <v>AFIN</v>
          </cell>
          <cell r="K222" t="str">
            <v>Ejec. Acum.</v>
          </cell>
        </row>
        <row r="223">
          <cell r="B223">
            <v>6810</v>
          </cell>
          <cell r="C223" t="str">
            <v>AFIN</v>
          </cell>
          <cell r="E223" t="str">
            <v>TERMINACION CONTRATO</v>
          </cell>
          <cell r="F223">
            <v>0</v>
          </cell>
          <cell r="H223">
            <v>37455</v>
          </cell>
          <cell r="I223">
            <v>1</v>
          </cell>
          <cell r="J223">
            <v>6.6648893628365767E-5</v>
          </cell>
          <cell r="K223" t="str">
            <v>Prog.Acum.</v>
          </cell>
        </row>
        <row r="224">
          <cell r="C224" t="str">
            <v>AFIN</v>
          </cell>
          <cell r="K224" t="str">
            <v>Ejec. Acum.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  <sheetName val="ETAPA 50 SMMLV"/>
    </sheetNames>
    <sheetDataSet>
      <sheetData sheetId="0"/>
      <sheetData sheetId="1"/>
      <sheetData sheetId="2"/>
      <sheetData sheetId="3"/>
      <sheetData sheetId="4"/>
      <sheetData sheetId="5">
        <row r="2">
          <cell r="D2" t="str">
            <v>No AFE  - Cal2</v>
          </cell>
        </row>
        <row r="3">
          <cell r="D3" t="str">
            <v>No AFE</v>
          </cell>
        </row>
        <row r="4">
          <cell r="D4" t="str">
            <v>No AFE  - Cal3</v>
          </cell>
        </row>
        <row r="5">
          <cell r="D5" t="str">
            <v>NO AFE CMU</v>
          </cell>
        </row>
        <row r="6">
          <cell r="D6" t="str">
            <v>No AFE  - Cal1</v>
          </cell>
        </row>
        <row r="7">
          <cell r="D7" t="str">
            <v>No AFE  - Cal</v>
          </cell>
        </row>
        <row r="8">
          <cell r="D8" t="str">
            <v xml:space="preserve">No AFE </v>
          </cell>
        </row>
        <row r="9">
          <cell r="D9" t="str">
            <v>No AFE  - Jag</v>
          </cell>
        </row>
        <row r="10">
          <cell r="D10" t="str">
            <v>No AFE - Admin1</v>
          </cell>
        </row>
        <row r="11">
          <cell r="D11" t="str">
            <v>P1-186</v>
          </cell>
        </row>
        <row r="12">
          <cell r="D12" t="str">
            <v>P1-152</v>
          </cell>
        </row>
        <row r="13">
          <cell r="D13" t="str">
            <v>M2-211</v>
          </cell>
        </row>
        <row r="14">
          <cell r="D14" t="str">
            <v>M2-207</v>
          </cell>
        </row>
        <row r="15">
          <cell r="D15" t="str">
            <v>M2-133</v>
          </cell>
        </row>
        <row r="16">
          <cell r="D16" t="str">
            <v>F1-031</v>
          </cell>
        </row>
        <row r="17">
          <cell r="D17" t="str">
            <v>P1-173</v>
          </cell>
        </row>
        <row r="18">
          <cell r="D18" t="str">
            <v>P1-189</v>
          </cell>
        </row>
        <row r="19">
          <cell r="D19" t="str">
            <v>P1-188</v>
          </cell>
        </row>
        <row r="20">
          <cell r="D20" t="str">
            <v>P1-187</v>
          </cell>
        </row>
        <row r="21">
          <cell r="D21" t="str">
            <v>P1-128</v>
          </cell>
        </row>
        <row r="22">
          <cell r="D22" t="str">
            <v>P1-138</v>
          </cell>
        </row>
        <row r="23">
          <cell r="D23" t="str">
            <v>P1-127</v>
          </cell>
        </row>
        <row r="24">
          <cell r="D24" t="str">
            <v>P1-185</v>
          </cell>
        </row>
        <row r="25">
          <cell r="D25" t="str">
            <v>P1-172</v>
          </cell>
        </row>
        <row r="26">
          <cell r="D26" t="str">
            <v>P1-115</v>
          </cell>
        </row>
        <row r="27">
          <cell r="D27" t="str">
            <v>P1-133</v>
          </cell>
        </row>
        <row r="28">
          <cell r="D28" t="str">
            <v>P1-119</v>
          </cell>
        </row>
        <row r="29">
          <cell r="D29" t="str">
            <v>P1-132</v>
          </cell>
        </row>
        <row r="30">
          <cell r="D30" t="str">
            <v>P1-190</v>
          </cell>
        </row>
        <row r="31">
          <cell r="D31" t="str">
            <v>P1-169</v>
          </cell>
        </row>
        <row r="32">
          <cell r="D32" t="str">
            <v>P1-136</v>
          </cell>
        </row>
        <row r="33">
          <cell r="D33" t="str">
            <v>P1-135</v>
          </cell>
        </row>
        <row r="34">
          <cell r="D34" t="str">
            <v>P1-134</v>
          </cell>
        </row>
        <row r="35">
          <cell r="D35" t="str">
            <v>P1-098</v>
          </cell>
        </row>
        <row r="36">
          <cell r="D36" t="str">
            <v>P1-205</v>
          </cell>
        </row>
        <row r="37">
          <cell r="D37" t="str">
            <v>P1-197</v>
          </cell>
        </row>
        <row r="38">
          <cell r="D38" t="str">
            <v>P1-191</v>
          </cell>
        </row>
        <row r="39">
          <cell r="D39" t="str">
            <v>No AFE  - Port1</v>
          </cell>
        </row>
        <row r="40">
          <cell r="D40" t="str">
            <v>P1-206</v>
          </cell>
        </row>
        <row r="41">
          <cell r="D41" t="str">
            <v>P1-203</v>
          </cell>
        </row>
        <row r="42">
          <cell r="D42" t="str">
            <v>P1-200</v>
          </cell>
        </row>
        <row r="43">
          <cell r="D43" t="str">
            <v>P1-194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  <sheetName val="2008_Database Pate In"/>
      <sheetName val="2008 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  <sheetName val="Dólar"/>
      <sheetName val="Gastos"/>
      <sheetName val="lista-precio-mat-equipos"/>
      <sheetName val="BASE DE DATOS ORIG"/>
    </sheetNames>
    <sheetDataSet>
      <sheetData sheetId="0"/>
      <sheetData sheetId="1"/>
      <sheetData sheetId="2">
        <row r="2">
          <cell r="A2" t="str">
            <v>.</v>
          </cell>
        </row>
      </sheetData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"/>
    </sheetNames>
    <sheetDataSet>
      <sheetData sheetId="0" refreshError="1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B19">
            <v>0.1</v>
          </cell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B23">
            <v>311665.6445616039</v>
          </cell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  <row r="66">
          <cell r="E66">
            <v>470</v>
          </cell>
        </row>
        <row r="75">
          <cell r="E75">
            <v>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  <sheetName val="cliente5300"/>
      <sheetName val="cliente4300 "/>
      <sheetName val="CALCUL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>
        <row r="2">
          <cell r="E2" t="str">
            <v>A1-001</v>
          </cell>
        </row>
        <row r="3">
          <cell r="E3" t="str">
            <v>A1-002</v>
          </cell>
        </row>
        <row r="4">
          <cell r="E4" t="str">
            <v>A1-004</v>
          </cell>
        </row>
        <row r="5">
          <cell r="E5" t="str">
            <v>A1-005</v>
          </cell>
        </row>
        <row r="6">
          <cell r="E6" t="str">
            <v>M2-045</v>
          </cell>
        </row>
        <row r="7">
          <cell r="E7" t="str">
            <v>M2-047</v>
          </cell>
        </row>
        <row r="8">
          <cell r="E8" t="str">
            <v>M2-048</v>
          </cell>
        </row>
        <row r="9">
          <cell r="E9" t="str">
            <v>M2-027</v>
          </cell>
        </row>
        <row r="10">
          <cell r="E10" t="str">
            <v>M2-049</v>
          </cell>
        </row>
        <row r="11">
          <cell r="E11" t="str">
            <v>M2-056</v>
          </cell>
        </row>
        <row r="12">
          <cell r="E12" t="str">
            <v>M2-057</v>
          </cell>
        </row>
        <row r="13">
          <cell r="E13" t="str">
            <v>M2-061</v>
          </cell>
        </row>
        <row r="14">
          <cell r="E14" t="str">
            <v>M2-063</v>
          </cell>
        </row>
        <row r="15">
          <cell r="E15" t="str">
            <v>M2-064</v>
          </cell>
        </row>
        <row r="16">
          <cell r="E16" t="str">
            <v>M2-065</v>
          </cell>
        </row>
        <row r="17">
          <cell r="E17" t="str">
            <v>M2-066</v>
          </cell>
        </row>
        <row r="18">
          <cell r="E18" t="str">
            <v>M2-067</v>
          </cell>
        </row>
        <row r="19">
          <cell r="E19" t="str">
            <v>M2-069</v>
          </cell>
        </row>
        <row r="20">
          <cell r="E20" t="str">
            <v>M2-071</v>
          </cell>
        </row>
        <row r="21">
          <cell r="E21" t="str">
            <v>M2-073</v>
          </cell>
        </row>
        <row r="22">
          <cell r="E22" t="str">
            <v>M2-075</v>
          </cell>
        </row>
        <row r="23">
          <cell r="E23" t="str">
            <v>M2-078</v>
          </cell>
        </row>
        <row r="24">
          <cell r="E24" t="str">
            <v>M2-079</v>
          </cell>
        </row>
        <row r="25">
          <cell r="E25" t="str">
            <v>M2-080</v>
          </cell>
        </row>
        <row r="26">
          <cell r="E26" t="str">
            <v>M2-081</v>
          </cell>
        </row>
        <row r="27">
          <cell r="E27" t="str">
            <v>M2-082</v>
          </cell>
        </row>
        <row r="28">
          <cell r="E28" t="str">
            <v>M2-083</v>
          </cell>
        </row>
        <row r="29">
          <cell r="E29" t="str">
            <v>M2-086</v>
          </cell>
        </row>
        <row r="30">
          <cell r="E30" t="str">
            <v>M2-088</v>
          </cell>
        </row>
        <row r="31">
          <cell r="E31" t="str">
            <v>M2-090</v>
          </cell>
        </row>
        <row r="32">
          <cell r="E32" t="str">
            <v>M2-091</v>
          </cell>
        </row>
        <row r="33">
          <cell r="E33" t="str">
            <v>M2-050</v>
          </cell>
        </row>
        <row r="34">
          <cell r="E34" t="str">
            <v>M2-092</v>
          </cell>
        </row>
        <row r="35">
          <cell r="E35" t="str">
            <v>M2-096</v>
          </cell>
        </row>
        <row r="36">
          <cell r="E36" t="str">
            <v>M2-097</v>
          </cell>
        </row>
        <row r="37">
          <cell r="E37" t="str">
            <v>M2-098</v>
          </cell>
        </row>
        <row r="38">
          <cell r="E38" t="str">
            <v>M2-100</v>
          </cell>
        </row>
        <row r="39">
          <cell r="E39" t="str">
            <v>M2-102</v>
          </cell>
        </row>
        <row r="40">
          <cell r="E40" t="str">
            <v>M2-103</v>
          </cell>
        </row>
        <row r="41">
          <cell r="E41" t="str">
            <v>M2-104</v>
          </cell>
        </row>
        <row r="42">
          <cell r="E42" t="str">
            <v>M2-107</v>
          </cell>
        </row>
        <row r="43">
          <cell r="E43" t="str">
            <v>M2-108</v>
          </cell>
        </row>
        <row r="44">
          <cell r="E44" t="str">
            <v>M2-109</v>
          </cell>
        </row>
        <row r="45">
          <cell r="E45" t="str">
            <v>P1-137</v>
          </cell>
        </row>
        <row r="46">
          <cell r="E46" t="str">
            <v>P1-152</v>
          </cell>
        </row>
        <row r="47">
          <cell r="E47" t="str">
            <v>P1-149</v>
          </cell>
        </row>
        <row r="48">
          <cell r="E48" t="str">
            <v>P1-154</v>
          </cell>
        </row>
        <row r="49">
          <cell r="E49" t="str">
            <v>P1-142</v>
          </cell>
        </row>
        <row r="50">
          <cell r="E50" t="str">
            <v>P1-143</v>
          </cell>
        </row>
        <row r="51">
          <cell r="E51" t="str">
            <v>M1-083</v>
          </cell>
        </row>
        <row r="52">
          <cell r="E52" t="str">
            <v>M1-073</v>
          </cell>
        </row>
        <row r="53">
          <cell r="E53" t="str">
            <v>P1-117</v>
          </cell>
        </row>
        <row r="54">
          <cell r="E54" t="str">
            <v>P1-139</v>
          </cell>
        </row>
        <row r="55">
          <cell r="E55" t="str">
            <v>P1-150</v>
          </cell>
        </row>
        <row r="56">
          <cell r="E56" t="str">
            <v>P1-147</v>
          </cell>
        </row>
        <row r="57">
          <cell r="E57" t="str">
            <v>M1-084</v>
          </cell>
        </row>
        <row r="58">
          <cell r="E58" t="str">
            <v>P1-148</v>
          </cell>
        </row>
        <row r="59">
          <cell r="E59" t="str">
            <v>P1-141</v>
          </cell>
        </row>
        <row r="60">
          <cell r="E60" t="str">
            <v>M1-064</v>
          </cell>
        </row>
        <row r="61">
          <cell r="E61" t="str">
            <v>M1-082</v>
          </cell>
        </row>
        <row r="62">
          <cell r="E62" t="str">
            <v>RAI06-001</v>
          </cell>
        </row>
        <row r="63">
          <cell r="E63" t="str">
            <v>RAI06-002</v>
          </cell>
        </row>
        <row r="64">
          <cell r="E64" t="str">
            <v>F1-018</v>
          </cell>
        </row>
        <row r="65">
          <cell r="E65" t="str">
            <v>RAI06-003</v>
          </cell>
        </row>
        <row r="66">
          <cell r="E66" t="str">
            <v>RAI06-004</v>
          </cell>
        </row>
        <row r="67">
          <cell r="E67" t="str">
            <v>RAI06-005</v>
          </cell>
        </row>
        <row r="68">
          <cell r="E68" t="str">
            <v>F1-006</v>
          </cell>
        </row>
        <row r="69">
          <cell r="E69" t="str">
            <v>F1-007</v>
          </cell>
        </row>
        <row r="70">
          <cell r="E70" t="str">
            <v>M3-011</v>
          </cell>
        </row>
        <row r="71">
          <cell r="E71" t="str">
            <v>M3-024</v>
          </cell>
        </row>
        <row r="72">
          <cell r="E72" t="str">
            <v>M3-001</v>
          </cell>
        </row>
        <row r="73">
          <cell r="E73" t="str">
            <v>M3-023</v>
          </cell>
        </row>
        <row r="74">
          <cell r="E74" t="str">
            <v>M3-012</v>
          </cell>
        </row>
        <row r="75">
          <cell r="E75" t="str">
            <v>M3-022</v>
          </cell>
        </row>
        <row r="76">
          <cell r="E76" t="str">
            <v>M3-015</v>
          </cell>
        </row>
        <row r="77">
          <cell r="E77" t="str">
            <v>M3-016</v>
          </cell>
        </row>
        <row r="78">
          <cell r="E78" t="str">
            <v>M2-110</v>
          </cell>
        </row>
        <row r="79">
          <cell r="E79" t="str">
            <v>M1-075</v>
          </cell>
        </row>
        <row r="80">
          <cell r="E80" t="str">
            <v>M1-063</v>
          </cell>
        </row>
        <row r="81">
          <cell r="E81" t="str">
            <v>M2-111</v>
          </cell>
        </row>
        <row r="82">
          <cell r="E82" t="str">
            <v>M1-091</v>
          </cell>
        </row>
        <row r="83">
          <cell r="E83" t="str">
            <v>M2-112</v>
          </cell>
        </row>
        <row r="84">
          <cell r="E84" t="str">
            <v>M1-071</v>
          </cell>
        </row>
        <row r="85">
          <cell r="E85" t="str">
            <v>M1-042</v>
          </cell>
        </row>
        <row r="86">
          <cell r="E86" t="str">
            <v>P1-151</v>
          </cell>
        </row>
        <row r="87">
          <cell r="E87" t="str">
            <v>P1-115</v>
          </cell>
        </row>
        <row r="88">
          <cell r="E88" t="str">
            <v>P1-153</v>
          </cell>
        </row>
        <row r="89">
          <cell r="E89" t="str">
            <v>M1-080</v>
          </cell>
        </row>
        <row r="90">
          <cell r="E90" t="str">
            <v>P1-131</v>
          </cell>
        </row>
        <row r="91">
          <cell r="E91" t="str">
            <v>P1-140</v>
          </cell>
        </row>
        <row r="92">
          <cell r="E92" t="str">
            <v>P1-134</v>
          </cell>
        </row>
        <row r="93">
          <cell r="E93" t="str">
            <v>P1-133</v>
          </cell>
        </row>
        <row r="94">
          <cell r="E94" t="str">
            <v>P1-132</v>
          </cell>
        </row>
        <row r="95">
          <cell r="E95" t="str">
            <v>P1-098</v>
          </cell>
        </row>
        <row r="96">
          <cell r="E96" t="str">
            <v>M1-087</v>
          </cell>
        </row>
        <row r="97">
          <cell r="E97" t="str">
            <v>P1-128</v>
          </cell>
        </row>
        <row r="98">
          <cell r="E98" t="str">
            <v>P1-119</v>
          </cell>
        </row>
        <row r="99">
          <cell r="E99" t="str">
            <v>M1-092</v>
          </cell>
        </row>
        <row r="100">
          <cell r="E100" t="str">
            <v>M1-079</v>
          </cell>
        </row>
        <row r="101">
          <cell r="E101" t="str">
            <v>M1-078</v>
          </cell>
        </row>
        <row r="102">
          <cell r="E102" t="str">
            <v>P1-126</v>
          </cell>
        </row>
        <row r="103">
          <cell r="E103" t="str">
            <v>P1-138</v>
          </cell>
        </row>
        <row r="104">
          <cell r="E104" t="str">
            <v>M1-072</v>
          </cell>
        </row>
        <row r="105">
          <cell r="E105" t="str">
            <v>M1-076</v>
          </cell>
        </row>
        <row r="106">
          <cell r="E106" t="str">
            <v>M1-081</v>
          </cell>
        </row>
        <row r="107">
          <cell r="E107" t="str">
            <v>P1-136</v>
          </cell>
        </row>
        <row r="108">
          <cell r="E108" t="str">
            <v>P1-135</v>
          </cell>
        </row>
        <row r="109">
          <cell r="E109" t="str">
            <v>M1-077</v>
          </cell>
        </row>
        <row r="110">
          <cell r="E110" t="str">
            <v>P1-146</v>
          </cell>
        </row>
        <row r="111">
          <cell r="E111" t="str">
            <v>M1-088</v>
          </cell>
        </row>
        <row r="112">
          <cell r="E112" t="str">
            <v>P1-127</v>
          </cell>
        </row>
        <row r="113">
          <cell r="E113" t="str">
            <v>M1-049</v>
          </cell>
        </row>
        <row r="114">
          <cell r="E114" t="str">
            <v>P1-155</v>
          </cell>
        </row>
        <row r="115">
          <cell r="E115" t="str">
            <v>M1-085</v>
          </cell>
        </row>
        <row r="116">
          <cell r="E116" t="str">
            <v>M1-074</v>
          </cell>
        </row>
        <row r="117">
          <cell r="E117" t="str">
            <v>M2-113</v>
          </cell>
        </row>
        <row r="118">
          <cell r="E118" t="str">
            <v>M2-115</v>
          </cell>
        </row>
        <row r="119">
          <cell r="E119" t="str">
            <v>M1-093</v>
          </cell>
        </row>
        <row r="120">
          <cell r="E120" t="str">
            <v>M2-117</v>
          </cell>
        </row>
        <row r="121">
          <cell r="E121" t="str">
            <v>M1-095</v>
          </cell>
        </row>
        <row r="122">
          <cell r="E122" t="str">
            <v>P1-125</v>
          </cell>
        </row>
        <row r="123">
          <cell r="E123" t="str">
            <v>M1-055</v>
          </cell>
        </row>
        <row r="124">
          <cell r="E124" t="str">
            <v>JAG06-023</v>
          </cell>
        </row>
        <row r="125">
          <cell r="E125" t="str">
            <v>M3-003</v>
          </cell>
        </row>
        <row r="126">
          <cell r="E126" t="str">
            <v>M3-005</v>
          </cell>
        </row>
        <row r="127">
          <cell r="E127" t="str">
            <v>M3-006</v>
          </cell>
        </row>
        <row r="128">
          <cell r="E128" t="str">
            <v>M1-065</v>
          </cell>
        </row>
        <row r="129">
          <cell r="E129" t="str">
            <v>M1-094</v>
          </cell>
        </row>
        <row r="130">
          <cell r="E130" t="str">
            <v>M1-068</v>
          </cell>
        </row>
        <row r="131">
          <cell r="E131" t="str">
            <v>M1-050</v>
          </cell>
        </row>
        <row r="132">
          <cell r="E132" t="str">
            <v>M1-051</v>
          </cell>
        </row>
        <row r="133">
          <cell r="E133" t="str">
            <v>P1-158</v>
          </cell>
        </row>
        <row r="134">
          <cell r="E134" t="str">
            <v>M1-067</v>
          </cell>
        </row>
        <row r="135">
          <cell r="E135" t="str">
            <v>RAI06-003a</v>
          </cell>
        </row>
        <row r="136">
          <cell r="E136" t="str">
            <v>F1-005a</v>
          </cell>
        </row>
        <row r="137">
          <cell r="E137" t="str">
            <v>F1-007a</v>
          </cell>
        </row>
        <row r="138">
          <cell r="E138" t="str">
            <v>RAI06-003b</v>
          </cell>
        </row>
        <row r="139">
          <cell r="E139" t="str">
            <v>F1-005b</v>
          </cell>
        </row>
        <row r="140">
          <cell r="E140" t="str">
            <v>M1-074a</v>
          </cell>
        </row>
        <row r="141">
          <cell r="E141" t="str">
            <v>M1-086</v>
          </cell>
        </row>
        <row r="142">
          <cell r="E142" t="str">
            <v>M2-119</v>
          </cell>
        </row>
        <row r="143">
          <cell r="E143" t="str">
            <v>M2-120</v>
          </cell>
        </row>
        <row r="144">
          <cell r="E144" t="str">
            <v>M2-035</v>
          </cell>
        </row>
        <row r="145">
          <cell r="E145" t="str">
            <v>M2-043</v>
          </cell>
        </row>
        <row r="146">
          <cell r="E146" t="str">
            <v>M2-030</v>
          </cell>
        </row>
        <row r="147">
          <cell r="E147" t="str">
            <v>M2-039</v>
          </cell>
        </row>
        <row r="148">
          <cell r="E148" t="str">
            <v>M2-037</v>
          </cell>
        </row>
        <row r="149">
          <cell r="E149" t="str">
            <v>M2-042</v>
          </cell>
        </row>
        <row r="150">
          <cell r="E150" t="str">
            <v>M2-034</v>
          </cell>
        </row>
        <row r="151">
          <cell r="E151" t="str">
            <v>PSM05-076</v>
          </cell>
        </row>
        <row r="152">
          <cell r="E152" t="str">
            <v>A1-003</v>
          </cell>
        </row>
        <row r="153">
          <cell r="E153" t="str">
            <v>M3-013</v>
          </cell>
        </row>
        <row r="154">
          <cell r="E154" t="str">
            <v>M2-052</v>
          </cell>
        </row>
        <row r="155">
          <cell r="E155" t="str">
            <v>F1-008</v>
          </cell>
        </row>
        <row r="156">
          <cell r="E156" t="str">
            <v>M2-121</v>
          </cell>
        </row>
        <row r="157">
          <cell r="E157" t="str">
            <v>PSM06-118</v>
          </cell>
        </row>
        <row r="158">
          <cell r="E158" t="str">
            <v>M2-007</v>
          </cell>
        </row>
        <row r="159">
          <cell r="E159" t="str">
            <v>M3-004</v>
          </cell>
        </row>
        <row r="160">
          <cell r="E160" t="str">
            <v>N/A - BAQ</v>
          </cell>
        </row>
        <row r="161">
          <cell r="E161" t="str">
            <v>F1-009</v>
          </cell>
        </row>
        <row r="162">
          <cell r="E162" t="str">
            <v>F1-010</v>
          </cell>
        </row>
        <row r="163">
          <cell r="E163" t="str">
            <v>M1-096</v>
          </cell>
        </row>
        <row r="164">
          <cell r="E164" t="str">
            <v>M1-097</v>
          </cell>
        </row>
        <row r="165">
          <cell r="E165" t="str">
            <v>M1-098</v>
          </cell>
        </row>
        <row r="166">
          <cell r="E166" t="str">
            <v>M1-099</v>
          </cell>
        </row>
        <row r="167">
          <cell r="E167" t="str">
            <v>P1-156</v>
          </cell>
        </row>
        <row r="168">
          <cell r="E168" t="str">
            <v>M1-100</v>
          </cell>
        </row>
        <row r="169">
          <cell r="E169" t="str">
            <v>M1-089</v>
          </cell>
        </row>
        <row r="170">
          <cell r="E170" t="str">
            <v>F1-011</v>
          </cell>
        </row>
        <row r="171">
          <cell r="E171" t="str">
            <v>M1-101</v>
          </cell>
        </row>
        <row r="172">
          <cell r="E172" t="str">
            <v>M3-010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yr Cash Flow - Projected"/>
      <sheetName val="3yr Cash Flow - Capex Control"/>
      <sheetName val="3yr Cash Flow - 2007 Budget"/>
      <sheetName val="Preliminary 2007 Capex Bud v39"/>
      <sheetName val="3yr Cash Flow - Models"/>
      <sheetName val="#REF"/>
      <sheetName val="APU  ADICION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DO DE MATERIALES Y EQUIPOS"/>
      <sheetName val="cantidades"/>
      <sheetName val="APUS BASIC"/>
      <sheetName val="APU"/>
      <sheetName val="Analisis AIU"/>
      <sheetName val="Hoja1"/>
    </sheetNames>
    <sheetDataSet>
      <sheetData sheetId="0"/>
      <sheetData sheetId="1">
        <row r="6">
          <cell r="B6">
            <v>25000</v>
          </cell>
        </row>
        <row r="7">
          <cell r="B7">
            <v>38000</v>
          </cell>
        </row>
        <row r="8">
          <cell r="B8">
            <v>50000</v>
          </cell>
        </row>
        <row r="9">
          <cell r="B9">
            <v>52000</v>
          </cell>
        </row>
        <row r="10">
          <cell r="B10">
            <v>85000</v>
          </cell>
        </row>
        <row r="11">
          <cell r="B11">
            <v>1250</v>
          </cell>
        </row>
        <row r="12">
          <cell r="B12">
            <v>560</v>
          </cell>
        </row>
        <row r="14">
          <cell r="B14">
            <v>2750</v>
          </cell>
        </row>
        <row r="15">
          <cell r="B15">
            <v>3950</v>
          </cell>
        </row>
        <row r="16">
          <cell r="B16">
            <v>300</v>
          </cell>
        </row>
        <row r="18">
          <cell r="B18">
            <v>60</v>
          </cell>
        </row>
        <row r="19">
          <cell r="B19">
            <v>1200</v>
          </cell>
        </row>
        <row r="22">
          <cell r="B22">
            <v>14500</v>
          </cell>
        </row>
        <row r="24">
          <cell r="B24">
            <v>3400</v>
          </cell>
        </row>
        <row r="25">
          <cell r="B25">
            <v>9900</v>
          </cell>
        </row>
        <row r="29">
          <cell r="B29">
            <v>3760</v>
          </cell>
        </row>
        <row r="30">
          <cell r="B30">
            <v>5180</v>
          </cell>
        </row>
        <row r="31">
          <cell r="B31">
            <v>45000</v>
          </cell>
        </row>
        <row r="32">
          <cell r="B32">
            <v>60000</v>
          </cell>
        </row>
        <row r="33">
          <cell r="B33">
            <v>55000</v>
          </cell>
        </row>
        <row r="42">
          <cell r="B42">
            <v>75000</v>
          </cell>
        </row>
        <row r="44">
          <cell r="B44">
            <v>1100</v>
          </cell>
        </row>
        <row r="45">
          <cell r="B45">
            <v>10000</v>
          </cell>
        </row>
        <row r="47">
          <cell r="B47">
            <v>1042</v>
          </cell>
        </row>
        <row r="53">
          <cell r="B53">
            <v>9361.6666666666661</v>
          </cell>
        </row>
        <row r="56">
          <cell r="B56">
            <v>34400</v>
          </cell>
        </row>
        <row r="57">
          <cell r="B57">
            <v>14520</v>
          </cell>
        </row>
        <row r="58">
          <cell r="B58">
            <v>51400</v>
          </cell>
        </row>
        <row r="59">
          <cell r="B59">
            <v>66900</v>
          </cell>
        </row>
        <row r="60">
          <cell r="B60">
            <v>37800</v>
          </cell>
        </row>
        <row r="61">
          <cell r="B61">
            <v>61800</v>
          </cell>
        </row>
        <row r="62">
          <cell r="B62">
            <v>15800</v>
          </cell>
        </row>
        <row r="64">
          <cell r="B64">
            <v>10980</v>
          </cell>
        </row>
        <row r="65">
          <cell r="B65">
            <v>32500</v>
          </cell>
        </row>
        <row r="66">
          <cell r="B66">
            <v>30900</v>
          </cell>
        </row>
        <row r="67">
          <cell r="B67">
            <v>5000</v>
          </cell>
        </row>
        <row r="69">
          <cell r="B69">
            <v>319900</v>
          </cell>
        </row>
        <row r="70">
          <cell r="B70">
            <v>2500</v>
          </cell>
        </row>
        <row r="72">
          <cell r="B72">
            <v>3150</v>
          </cell>
        </row>
        <row r="79">
          <cell r="B79">
            <v>49900</v>
          </cell>
        </row>
        <row r="87">
          <cell r="B87">
            <v>169900</v>
          </cell>
        </row>
        <row r="88">
          <cell r="B88">
            <v>228350</v>
          </cell>
        </row>
        <row r="90">
          <cell r="B90">
            <v>98333</v>
          </cell>
        </row>
        <row r="93">
          <cell r="B93">
            <v>1500</v>
          </cell>
        </row>
        <row r="94">
          <cell r="B94">
            <v>1120</v>
          </cell>
        </row>
        <row r="95">
          <cell r="B95">
            <v>750</v>
          </cell>
        </row>
        <row r="96">
          <cell r="B96">
            <v>18900</v>
          </cell>
        </row>
        <row r="97">
          <cell r="B97">
            <v>22500</v>
          </cell>
        </row>
        <row r="98">
          <cell r="B98">
            <v>235000</v>
          </cell>
        </row>
        <row r="99">
          <cell r="B99">
            <v>15000</v>
          </cell>
        </row>
        <row r="100">
          <cell r="B100">
            <v>3080</v>
          </cell>
        </row>
        <row r="101">
          <cell r="B101">
            <v>4340</v>
          </cell>
        </row>
        <row r="102">
          <cell r="B102">
            <v>4340</v>
          </cell>
        </row>
        <row r="103">
          <cell r="B103">
            <v>21</v>
          </cell>
        </row>
        <row r="104">
          <cell r="B104">
            <v>21</v>
          </cell>
        </row>
        <row r="105">
          <cell r="B105">
            <v>630</v>
          </cell>
        </row>
        <row r="106">
          <cell r="B106">
            <v>54800</v>
          </cell>
        </row>
        <row r="107">
          <cell r="B107">
            <v>13350</v>
          </cell>
        </row>
        <row r="108">
          <cell r="B108">
            <v>1200</v>
          </cell>
        </row>
        <row r="109">
          <cell r="B109">
            <v>2850</v>
          </cell>
        </row>
        <row r="110">
          <cell r="B110">
            <v>9500</v>
          </cell>
        </row>
        <row r="113">
          <cell r="B113">
            <v>47200</v>
          </cell>
        </row>
        <row r="114">
          <cell r="B114">
            <v>6900</v>
          </cell>
        </row>
        <row r="115">
          <cell r="B115">
            <v>7900</v>
          </cell>
        </row>
        <row r="116">
          <cell r="B116">
            <v>9900</v>
          </cell>
        </row>
        <row r="117">
          <cell r="B117">
            <v>1350000</v>
          </cell>
        </row>
        <row r="118">
          <cell r="B118">
            <v>1854900</v>
          </cell>
        </row>
        <row r="119">
          <cell r="B119">
            <v>31900</v>
          </cell>
        </row>
        <row r="121">
          <cell r="B121">
            <v>10900</v>
          </cell>
        </row>
        <row r="123">
          <cell r="B123">
            <v>600</v>
          </cell>
        </row>
        <row r="124">
          <cell r="B124">
            <v>1200</v>
          </cell>
        </row>
        <row r="125">
          <cell r="B125">
            <v>620</v>
          </cell>
        </row>
        <row r="128">
          <cell r="B128">
            <v>14500</v>
          </cell>
        </row>
      </sheetData>
      <sheetData sheetId="2"/>
      <sheetData sheetId="3">
        <row r="80">
          <cell r="G80">
            <v>353855</v>
          </cell>
        </row>
        <row r="122">
          <cell r="G122">
            <v>322507</v>
          </cell>
        </row>
        <row r="165">
          <cell r="G165">
            <v>291336</v>
          </cell>
        </row>
        <row r="208">
          <cell r="G208">
            <v>277044</v>
          </cell>
        </row>
        <row r="252">
          <cell r="G252">
            <v>254696</v>
          </cell>
        </row>
        <row r="296">
          <cell r="G296">
            <v>206485</v>
          </cell>
        </row>
        <row r="340">
          <cell r="G340">
            <v>4057</v>
          </cell>
        </row>
      </sheetData>
      <sheetData sheetId="4"/>
      <sheetData sheetId="5"/>
      <sheetData sheetId="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 Jagua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_AGRI"/>
      <sheetName val="CORR_DREN"/>
      <sheetName val="POZOS_"/>
      <sheetName val="RIEGO-CONDUCC_"/>
      <sheetName val="RIEGO_MOVIL"/>
      <sheetName val="POLIETILENO_"/>
      <sheetName val="GAS_"/>
      <sheetName val="REFERENCIAS_BANN"/>
      <sheetName val="PRES_AGRI2"/>
      <sheetName val="CORR_DREN2"/>
      <sheetName val="POZOS_2"/>
      <sheetName val="RIEGO-CONDUCC_2"/>
      <sheetName val="RIEGO_MOVIL2"/>
      <sheetName val="POLIETILENO_2"/>
      <sheetName val="GAS_2"/>
      <sheetName val="REFERENCIAS_BANN2"/>
      <sheetName val="PRES_AGRI1"/>
      <sheetName val="CORR_DREN1"/>
      <sheetName val="POZOS_1"/>
      <sheetName val="RIEGO-CONDUCC_1"/>
      <sheetName val="RIEGO_MOVIL1"/>
      <sheetName val="POLIETILENO_1"/>
      <sheetName val="GAS_1"/>
      <sheetName val="REFERENCIAS_BAN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Sistema de Tubería y Accesorios</v>
          </cell>
        </row>
        <row r="2">
          <cell r="B2" t="str">
            <v>Presión Uso Agricola PAVCO</v>
          </cell>
        </row>
        <row r="3">
          <cell r="B3" t="str">
            <v>Lista de Precios</v>
          </cell>
        </row>
        <row r="5">
          <cell r="B5">
            <v>1</v>
          </cell>
        </row>
        <row r="6">
          <cell r="B6" t="str">
            <v>PRECIOS: NO INCLUYEN I.V.A.</v>
          </cell>
          <cell r="I6" t="str">
            <v>FECHA:</v>
          </cell>
          <cell r="J6" t="str">
            <v>Septiembre 1 de 1998</v>
          </cell>
        </row>
        <row r="9">
          <cell r="B9" t="str">
            <v>Tuberías</v>
          </cell>
          <cell r="D9" t="str">
            <v>Referencia</v>
          </cell>
          <cell r="E9" t="str">
            <v>Diámetro</v>
          </cell>
          <cell r="F9" t="str">
            <v>Precio por Metro</v>
          </cell>
        </row>
        <row r="10">
          <cell r="B10" t="str">
            <v>Tramos de 6 metros</v>
          </cell>
        </row>
        <row r="11">
          <cell r="B11" t="str">
            <v>Extremos lisos</v>
          </cell>
        </row>
        <row r="12">
          <cell r="B12" t="str">
            <v>RDE   Presión de</v>
          </cell>
        </row>
        <row r="13">
          <cell r="B13" t="str">
            <v xml:space="preserve">      trabajo a</v>
          </cell>
        </row>
        <row r="14">
          <cell r="B14" t="str">
            <v xml:space="preserve">      23°C psi</v>
          </cell>
        </row>
        <row r="15">
          <cell r="B15" t="str">
            <v>21    200</v>
          </cell>
          <cell r="D15" t="str">
            <v>0150201001</v>
          </cell>
          <cell r="E15" t="str">
            <v>1/2</v>
          </cell>
          <cell r="F15" t="str">
            <v>$</v>
          </cell>
          <cell r="G15">
            <v>602.85714285714289</v>
          </cell>
        </row>
        <row r="16">
          <cell r="B16" t="str">
            <v>26    160</v>
          </cell>
          <cell r="D16" t="str">
            <v>0150301001</v>
          </cell>
          <cell r="E16" t="str">
            <v>3/4</v>
          </cell>
          <cell r="F16" t="str">
            <v>$</v>
          </cell>
          <cell r="G16">
            <v>765.71428571428578</v>
          </cell>
        </row>
        <row r="17">
          <cell r="D17" t="str">
            <v>0150401001</v>
          </cell>
          <cell r="E17" t="str">
            <v>1</v>
          </cell>
          <cell r="G17">
            <v>1088.5714285714287</v>
          </cell>
        </row>
        <row r="18">
          <cell r="D18" t="str">
            <v>0150501001</v>
          </cell>
          <cell r="E18" t="str">
            <v>1-1/4</v>
          </cell>
          <cell r="G18">
            <v>1588.5714285714287</v>
          </cell>
        </row>
        <row r="19">
          <cell r="D19" t="str">
            <v>0150601001</v>
          </cell>
          <cell r="E19" t="str">
            <v>1-1/2</v>
          </cell>
          <cell r="G19">
            <v>2017.1428571428573</v>
          </cell>
        </row>
        <row r="21">
          <cell r="B21" t="str">
            <v>Tuberías</v>
          </cell>
          <cell r="D21" t="str">
            <v>Referencia</v>
          </cell>
          <cell r="E21" t="str">
            <v>Diámetro</v>
          </cell>
          <cell r="F21" t="str">
            <v>Precio por Metro</v>
          </cell>
        </row>
        <row r="22">
          <cell r="B22" t="str">
            <v>Tramos de 6 metros</v>
          </cell>
        </row>
        <row r="23">
          <cell r="B23" t="str">
            <v>campana Union Z</v>
          </cell>
        </row>
        <row r="24">
          <cell r="B24" t="str">
            <v>RDE   Presión de</v>
          </cell>
        </row>
        <row r="25">
          <cell r="B25" t="str">
            <v xml:space="preserve">      trabajo a</v>
          </cell>
        </row>
        <row r="26">
          <cell r="B26" t="str">
            <v xml:space="preserve">      23°C psi</v>
          </cell>
        </row>
        <row r="27">
          <cell r="B27" t="str">
            <v>32.5  125</v>
          </cell>
          <cell r="D27" t="str">
            <v>0210702003</v>
          </cell>
          <cell r="E27" t="str">
            <v>2</v>
          </cell>
          <cell r="F27" t="str">
            <v>$</v>
          </cell>
          <cell r="G27">
            <v>2650</v>
          </cell>
        </row>
        <row r="28">
          <cell r="B28" t="str">
            <v>41    100</v>
          </cell>
          <cell r="D28" t="str">
            <v>0210702004</v>
          </cell>
          <cell r="E28" t="str">
            <v>2</v>
          </cell>
          <cell r="F28" t="str">
            <v>$</v>
          </cell>
          <cell r="G28">
            <v>2208.5714285714289</v>
          </cell>
        </row>
        <row r="29">
          <cell r="D29" t="str">
            <v>0210902004</v>
          </cell>
          <cell r="E29" t="str">
            <v>3</v>
          </cell>
          <cell r="G29">
            <v>4531.4285714285716</v>
          </cell>
        </row>
        <row r="30">
          <cell r="B30" t="str">
            <v>51     80</v>
          </cell>
          <cell r="D30" t="str">
            <v>0210902005</v>
          </cell>
          <cell r="E30" t="str">
            <v>3</v>
          </cell>
          <cell r="F30" t="str">
            <v>$</v>
          </cell>
          <cell r="G30">
            <v>3794.2857142857147</v>
          </cell>
        </row>
        <row r="31">
          <cell r="D31" t="str">
            <v>0211002005</v>
          </cell>
          <cell r="E31" t="str">
            <v>4</v>
          </cell>
          <cell r="G31">
            <v>6082.8571428571431</v>
          </cell>
        </row>
        <row r="32">
          <cell r="D32" t="str">
            <v>0211202005</v>
          </cell>
          <cell r="E32" t="str">
            <v>6</v>
          </cell>
          <cell r="G32">
            <v>13038.571428571429</v>
          </cell>
        </row>
        <row r="33">
          <cell r="D33" t="str">
            <v>0211302005</v>
          </cell>
          <cell r="E33" t="str">
            <v>8</v>
          </cell>
          <cell r="G33">
            <v>22107.142857142859</v>
          </cell>
        </row>
        <row r="34">
          <cell r="D34" t="str">
            <v>0211402005</v>
          </cell>
          <cell r="E34" t="str">
            <v>10</v>
          </cell>
          <cell r="G34">
            <v>34177.142857142862</v>
          </cell>
        </row>
        <row r="35">
          <cell r="D35" t="str">
            <v>0211502005</v>
          </cell>
          <cell r="E35" t="str">
            <v>12</v>
          </cell>
          <cell r="G35">
            <v>48884.285714285717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B1" t="str">
            <v>Sistema de Tubería y Accesorios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BASE"/>
      <sheetName val="4__G2__Sur_-_LOS_PARRAS__3472"/>
      <sheetName val="SABANETA_3335"/>
      <sheetName val="AJIZAL_3335"/>
      <sheetName val="AC2-AG96"/>
    </sheetNames>
    <sheetDataSet>
      <sheetData sheetId="0" refreshError="1"/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/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 med"/>
      <sheetName val="ANCLAJES PENDIENTE"/>
      <sheetName val="Caudales"/>
      <sheetName val="IDF"/>
      <sheetName val="TABLA"/>
      <sheetName val="Base de Diagnóstico"/>
      <sheetName val="Diseño"/>
      <sheetName val="Impresion diseño"/>
      <sheetName val="BALANCE DE TRAMOS"/>
      <sheetName val="Resumen tubería"/>
      <sheetName val="Cant Obra"/>
      <sheetName val="Cant Obra (imp)"/>
      <sheetName val="Plantilla C.O "/>
      <sheetName val="Plantilla C.O ALDO"/>
      <sheetName val="C.O-PPTO total"/>
      <sheetName val="C.O-PPTO Interceptor"/>
      <sheetName val="C.O-PPTO Rdes A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 SOCIALES"/>
      <sheetName val="PERSONAL"/>
      <sheetName val="lisprecios"/>
      <sheetName val="PRESU"/>
    </sheetNames>
    <sheetDataSet>
      <sheetData sheetId="0"/>
      <sheetData sheetId="1"/>
      <sheetData sheetId="2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\MANTENIMIENTO RUTA 1001_MARZO "/>
      <sheetName val="\I\MANTENIMIENTO RUTA 1001_MARZ"/>
      <sheetName val="\F\MANTENIMIENTO RUTA 1001_MARZ"/>
      <sheetName val="a%20%20aaInformación"/>
      <sheetName val="a%20%20aaInformaci%C3%B3n"/>
      <sheetName val="Informacion"/>
      <sheetName val="aCCIDENTES DE 1995 - 1996"/>
      <sheetName val="BASES"/>
      <sheetName val="CDItem"/>
      <sheetName val="ANEXO IX"/>
      <sheetName val="Presupuesto"/>
      <sheetName val="Fornato 6"/>
      <sheetName val="#REF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Formulario N° 4"/>
      <sheetName val="Dato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INDICMICROEMP"/>
      <sheetName val="INDICE"/>
      <sheetName val="[a  aaInformación][a  aaInforma"/>
      <sheetName val="lisprecios"/>
      <sheetName val="PERSONAL"/>
      <sheetName val="PRESTACIONES SOCIALES"/>
      <sheetName val="Emboquillar"/>
      <sheetName val="Acometidacobrerígido"/>
      <sheetName val="Acometidatoma"/>
      <sheetName val="Acometidahasta1&quot;"/>
      <sheetName val="precios-básicos2002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4"/>
      <sheetName val="[a  aaInformación]__cceficien_3"/>
      <sheetName val="[a  aaInformación]//cceficiente"/>
      <sheetName val="[a  aaInformación]__cceficien_2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MANTENIMIENTO_RUTA_1001_MARZO_"/>
      <sheetName val="ANEXO_IX"/>
      <sheetName val="\I\MANTENIMIENTO_RUTA_1001_MARZ"/>
      <sheetName val="\F\MANTENIMIENTO_RUTA_1001_MARZ"/>
      <sheetName val="PANEL"/>
      <sheetName val="a__aaInformación11"/>
      <sheetName val="a__aaInformación7"/>
      <sheetName val="a__aaInformación8"/>
      <sheetName val="a__aaInformación9"/>
      <sheetName val="a__aaInformación10"/>
      <sheetName val="a__aaInformación12"/>
      <sheetName val="a__aaInformación13"/>
      <sheetName val="\MANTENIMIENTO_RUTA_1001_MARZO1"/>
      <sheetName val="ANEXO_IX1"/>
      <sheetName val="\I\MANTENIMIENTO_RUTA_1001_MAR1"/>
      <sheetName val="\F\MANTENIMIENTO_RUTA_1001_MAR1"/>
      <sheetName val="a__aaInformación14"/>
      <sheetName val="a__aaInformación15"/>
      <sheetName val="a__aaInformación16"/>
      <sheetName val="Res-Accide-10"/>
      <sheetName val="PRECIOS"/>
      <sheetName val="[a  aaInformación]__cceficie_11"/>
      <sheetName val="aCCIDENTES_DE_1995_-_19964"/>
      <sheetName val="Fornato_6"/>
      <sheetName val="Concretos_y_morteros"/>
      <sheetName val="Datos_iniciales_"/>
      <sheetName val="Formulario_N°_4"/>
      <sheetName val="\G\I\MANTENIMIENTO_RUTA_1001_MA"/>
      <sheetName val="\D\MANTENIMIENTO_RUTA_1001_MARZ"/>
      <sheetName val="\G\D\MANTENIMIENTO_RUTA_1001_MA"/>
      <sheetName val="\I\I\MANTENIMIENTO_RUTA_1001_MA"/>
      <sheetName val="[a__aaInformación][a__aaInforma"/>
      <sheetName val="PRESTACIONES_SOCIALES"/>
      <sheetName val="M_O_"/>
      <sheetName val="[a__aaInformación]__cceficien_4"/>
      <sheetName val="[a__aaInformación]__cceficien_3"/>
      <sheetName val="[a__aaInformación]//cceficiente"/>
      <sheetName val="[a__aaInformación]__cceficien_2"/>
      <sheetName val="[a__aaInformación]__192_168_0_3"/>
      <sheetName val="a__aaInformaci%C3%B3n"/>
      <sheetName val="[a__aaInformación]__192_168_0_2"/>
      <sheetName val="[a__aaInformación]__192_168_0_4"/>
      <sheetName val="CRA_MODI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n_8"/>
      <sheetName val="[a__aaInformación]__cceficien_6"/>
      <sheetName val="[a__aaInformación]__cceficien_5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3"/>
      <sheetName val="[a__aaInformación]__192_168__14"/>
      <sheetName val="[a__aaInformación]__192_168__16"/>
      <sheetName val="[a__aaInformación]__192_168__15"/>
      <sheetName val="[a__aaInformación]__192_168__17"/>
      <sheetName val="[a__aaInformación]__192_168__18"/>
      <sheetName val="CrudosA"/>
      <sheetName val="casosWTI"/>
      <sheetName val="ITEMS"/>
      <sheetName val="INFORME SEMANAL"/>
      <sheetName val="AVANCE SEMANAL"/>
      <sheetName val="CLIMA mes"/>
      <sheetName val="REG FOTO"/>
      <sheetName val="SISOMA"/>
      <sheetName val="_MANTENIMIENTO RUTA 1001_MARZO "/>
      <sheetName val="_I_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 refreshError="1"/>
      <sheetData sheetId="17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  <sheetName val="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">
          <cell r="B4" t="str">
            <v>TBD</v>
          </cell>
          <cell r="F4" t="str">
            <v>Exploration works</v>
          </cell>
        </row>
        <row r="5">
          <cell r="B5" t="str">
            <v>Defining scope</v>
          </cell>
          <cell r="F5" t="str">
            <v>Mining operations</v>
          </cell>
        </row>
        <row r="6">
          <cell r="B6" t="str">
            <v>In progress</v>
          </cell>
          <cell r="F6" t="str">
            <v>Health, Safety, Environment &amp; Community (HSEC)</v>
          </cell>
        </row>
        <row r="7">
          <cell r="B7" t="str">
            <v>For Approval</v>
          </cell>
          <cell r="F7" t="str">
            <v>Other</v>
          </cell>
        </row>
        <row r="8">
          <cell r="B8" t="str">
            <v>Partially Approved</v>
          </cell>
        </row>
        <row r="9">
          <cell r="B9" t="str">
            <v>Approved</v>
          </cell>
        </row>
        <row r="10">
          <cell r="B10" t="str">
            <v>Voided</v>
          </cell>
        </row>
        <row r="11">
          <cell r="B11" t="str">
            <v>Completed</v>
          </cell>
        </row>
        <row r="14">
          <cell r="B14" t="str">
            <v>Capital projects</v>
          </cell>
        </row>
        <row r="15">
          <cell r="B15" t="str">
            <v>Project Responsible</v>
          </cell>
        </row>
        <row r="16">
          <cell r="B16" t="str">
            <v>Purchasing</v>
          </cell>
          <cell r="D16" t="str">
            <v>Admin &amp; Infrastructure</v>
          </cell>
        </row>
        <row r="17">
          <cell r="B17" t="str">
            <v>Legal</v>
          </cell>
          <cell r="D17" t="str">
            <v>Mining - Support</v>
          </cell>
        </row>
        <row r="18">
          <cell r="B18" t="str">
            <v>Peter Tilston</v>
          </cell>
          <cell r="D18" t="str">
            <v>Mining - Waste Removal</v>
          </cell>
        </row>
        <row r="19">
          <cell r="B19" t="str">
            <v>Edward Delilla</v>
          </cell>
          <cell r="D19" t="str">
            <v>Coal Handling</v>
          </cell>
        </row>
        <row r="20">
          <cell r="B20" t="str">
            <v>Harold McBride</v>
          </cell>
          <cell r="D20" t="str">
            <v>HO &amp; Marketing</v>
          </cell>
        </row>
        <row r="21">
          <cell r="B21" t="str">
            <v>Chris Phillips</v>
          </cell>
          <cell r="D21" t="str">
            <v>Mining - Coal Mining</v>
          </cell>
        </row>
        <row r="22">
          <cell r="B22" t="str">
            <v>Darren Bowden</v>
          </cell>
          <cell r="D22" t="str">
            <v>Rail &amp; Transport</v>
          </cell>
        </row>
        <row r="23">
          <cell r="B23" t="str">
            <v>Gary Nagle</v>
          </cell>
          <cell r="D23" t="str">
            <v>Fenoco: Access Fees</v>
          </cell>
        </row>
        <row r="24">
          <cell r="D24" t="str">
            <v>Port</v>
          </cell>
        </row>
        <row r="27">
          <cell r="D27" t="str">
            <v>Expansion</v>
          </cell>
        </row>
        <row r="28">
          <cell r="D28" t="str">
            <v>Stay in business</v>
          </cell>
        </row>
        <row r="32">
          <cell r="D32" t="str">
            <v>Other</v>
          </cell>
        </row>
        <row r="33">
          <cell r="D33" t="str">
            <v>Electrical Infrastructure</v>
          </cell>
        </row>
        <row r="34">
          <cell r="D34" t="str">
            <v>Purchase New Equip</v>
          </cell>
        </row>
        <row r="35">
          <cell r="D35" t="str">
            <v>Civil Infrastructure</v>
          </cell>
        </row>
        <row r="36">
          <cell r="D36" t="str">
            <v>Overhaul</v>
          </cell>
        </row>
        <row r="37">
          <cell r="D37" t="str">
            <v>Engineering Studies</v>
          </cell>
        </row>
        <row r="38">
          <cell r="D38" t="str">
            <v>Purchase Used Equip</v>
          </cell>
        </row>
      </sheetData>
      <sheetData sheetId="78"/>
      <sheetData sheetId="7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IDAD"/>
      <sheetName val="SUMARIO"/>
      <sheetName val="PRODUCCION"/>
      <sheetName val="Prod. x Nivel"/>
      <sheetName val="CRONOG."/>
      <sheetName val="CIVILES"/>
      <sheetName val="BASE DA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  <sheetName val="CALID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5">
          <cell r="K15">
            <v>0.1</v>
          </cell>
          <cell r="R15">
            <v>0.08</v>
          </cell>
        </row>
        <row r="16">
          <cell r="K16">
            <v>2.5000000000000001E-2</v>
          </cell>
        </row>
        <row r="17">
          <cell r="D17">
            <v>38353</v>
          </cell>
        </row>
        <row r="18">
          <cell r="K18">
            <v>11300</v>
          </cell>
          <cell r="R18">
            <v>0.55000000000000004</v>
          </cell>
        </row>
        <row r="19">
          <cell r="R19">
            <v>1800</v>
          </cell>
        </row>
        <row r="26">
          <cell r="O26">
            <v>4</v>
          </cell>
          <cell r="P26">
            <v>2</v>
          </cell>
          <cell r="Q26">
            <v>4</v>
          </cell>
          <cell r="R26">
            <v>5</v>
          </cell>
        </row>
        <row r="27">
          <cell r="O27">
            <v>7</v>
          </cell>
          <cell r="P27">
            <v>5</v>
          </cell>
          <cell r="Q27">
            <v>6</v>
          </cell>
          <cell r="R27">
            <v>7</v>
          </cell>
        </row>
        <row r="28">
          <cell r="O28">
            <v>2</v>
          </cell>
          <cell r="P28">
            <v>2</v>
          </cell>
          <cell r="Q28">
            <v>2</v>
          </cell>
          <cell r="R28">
            <v>3</v>
          </cell>
        </row>
        <row r="29">
          <cell r="O29">
            <v>12</v>
          </cell>
          <cell r="P29">
            <v>12</v>
          </cell>
          <cell r="Q29">
            <v>12</v>
          </cell>
          <cell r="R29">
            <v>8</v>
          </cell>
        </row>
        <row r="30">
          <cell r="O30" t="str">
            <v>4p7d</v>
          </cell>
          <cell r="P30" t="str">
            <v>2p5d2</v>
          </cell>
          <cell r="Q30" t="str">
            <v>4p6d</v>
          </cell>
          <cell r="R30" t="str">
            <v>5p7d</v>
          </cell>
        </row>
      </sheetData>
      <sheetData sheetId="6" refreshError="1"/>
      <sheetData sheetId="7" refreshError="1"/>
      <sheetData sheetId="8" refreshError="1"/>
      <sheetData sheetId="9" refreshError="1">
        <row r="10">
          <cell r="I10">
            <v>1</v>
          </cell>
        </row>
        <row r="12">
          <cell r="I12">
            <v>1</v>
          </cell>
        </row>
        <row r="13">
          <cell r="I13">
            <v>1</v>
          </cell>
        </row>
      </sheetData>
      <sheetData sheetId="10" refreshError="1"/>
      <sheetData sheetId="11" refreshError="1"/>
      <sheetData sheetId="12" refreshError="1">
        <row r="58">
          <cell r="H58">
            <v>0</v>
          </cell>
        </row>
        <row r="132">
          <cell r="H13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14">
          <cell r="B14">
            <v>110</v>
          </cell>
          <cell r="C14" t="str">
            <v>Front End Loader</v>
          </cell>
          <cell r="D14" t="str">
            <v>Caterpillar992G</v>
          </cell>
          <cell r="E14" t="str">
            <v>11.5 cu.m.</v>
          </cell>
          <cell r="F14">
            <v>0.75</v>
          </cell>
          <cell r="G14" t="str">
            <v>USA</v>
          </cell>
          <cell r="I14">
            <v>1681500</v>
          </cell>
          <cell r="J14">
            <v>1681500</v>
          </cell>
          <cell r="K14">
            <v>42500</v>
          </cell>
          <cell r="L14">
            <v>2</v>
          </cell>
          <cell r="M14">
            <v>5530.91</v>
          </cell>
          <cell r="Q14">
            <v>17.411240975383745</v>
          </cell>
          <cell r="S14">
            <v>30.401868770238533</v>
          </cell>
          <cell r="T14">
            <v>3.8002335962798166</v>
          </cell>
          <cell r="Y14">
            <v>107.46</v>
          </cell>
          <cell r="Z14">
            <v>59.103000000000002</v>
          </cell>
          <cell r="AA14">
            <v>0.1</v>
          </cell>
          <cell r="AB14">
            <v>5.9103000000000003</v>
          </cell>
          <cell r="AC14">
            <v>12.1653</v>
          </cell>
          <cell r="AD14">
            <v>6.2774999999999999</v>
          </cell>
          <cell r="AE14">
            <v>30.195</v>
          </cell>
          <cell r="AI14">
            <v>113.65109999999999</v>
          </cell>
          <cell r="AJ14">
            <v>19147</v>
          </cell>
          <cell r="AN14">
            <v>0.42</v>
          </cell>
        </row>
        <row r="15">
          <cell r="B15">
            <v>111</v>
          </cell>
          <cell r="C15" t="str">
            <v>Front End Loader</v>
          </cell>
          <cell r="D15" t="str">
            <v>Caterpillar994D</v>
          </cell>
          <cell r="E15" t="str">
            <v>18.0 cu.m.</v>
          </cell>
          <cell r="F15">
            <v>0.75</v>
          </cell>
          <cell r="G15" t="str">
            <v>USA</v>
          </cell>
          <cell r="I15">
            <v>3847500</v>
          </cell>
          <cell r="J15">
            <v>3847500</v>
          </cell>
          <cell r="K15">
            <v>45000</v>
          </cell>
          <cell r="L15">
            <v>2</v>
          </cell>
          <cell r="M15">
            <v>5530.91</v>
          </cell>
          <cell r="N15">
            <v>4200</v>
          </cell>
          <cell r="Q15">
            <v>39.839280197911968</v>
          </cell>
          <cell r="S15">
            <v>69.563598033596648</v>
          </cell>
          <cell r="T15">
            <v>8.695449754199581</v>
          </cell>
          <cell r="Y15">
            <v>167.94</v>
          </cell>
          <cell r="Z15">
            <v>92.367000000000004</v>
          </cell>
          <cell r="AA15">
            <v>0.1</v>
          </cell>
          <cell r="AB15">
            <v>9.2367000000000008</v>
          </cell>
          <cell r="AC15">
            <v>44.579587500000002</v>
          </cell>
          <cell r="AD15">
            <v>6.5175000000000001</v>
          </cell>
          <cell r="AE15">
            <v>47.61</v>
          </cell>
          <cell r="AI15">
            <v>200.3107875</v>
          </cell>
          <cell r="AJ15">
            <v>19147</v>
          </cell>
          <cell r="AN15">
            <v>0.48</v>
          </cell>
        </row>
        <row r="16">
          <cell r="B16">
            <v>118</v>
          </cell>
          <cell r="C16" t="str">
            <v>Front End Loader</v>
          </cell>
          <cell r="D16" t="str">
            <v>Caterpillar988G</v>
          </cell>
          <cell r="E16" t="str">
            <v>6.4 cu.m.</v>
          </cell>
          <cell r="F16">
            <v>0.75</v>
          </cell>
          <cell r="G16" t="str">
            <v>USA</v>
          </cell>
          <cell r="I16">
            <v>754500</v>
          </cell>
          <cell r="J16">
            <v>754500</v>
          </cell>
          <cell r="K16">
            <v>30000</v>
          </cell>
          <cell r="L16">
            <v>2</v>
          </cell>
          <cell r="M16">
            <v>5530.91</v>
          </cell>
          <cell r="Q16">
            <v>7.8125372084014515</v>
          </cell>
          <cell r="S16">
            <v>13.641516495477237</v>
          </cell>
          <cell r="T16">
            <v>1.7051895619346547</v>
          </cell>
          <cell r="Y16">
            <v>53.1</v>
          </cell>
          <cell r="Z16">
            <v>29.205000000000002</v>
          </cell>
          <cell r="AA16">
            <v>0.1</v>
          </cell>
          <cell r="AB16">
            <v>2.9205000000000005</v>
          </cell>
          <cell r="AC16">
            <v>4.8399749999999999</v>
          </cell>
          <cell r="AD16">
            <v>0</v>
          </cell>
          <cell r="AE16">
            <v>0</v>
          </cell>
          <cell r="AI16">
            <v>36.965475000000005</v>
          </cell>
          <cell r="AJ16">
            <v>19147</v>
          </cell>
          <cell r="AN16">
            <v>0.36</v>
          </cell>
        </row>
        <row r="17">
          <cell r="B17">
            <v>120</v>
          </cell>
          <cell r="C17" t="str">
            <v>Front End Loader</v>
          </cell>
          <cell r="D17" t="str">
            <v>Le TourneauL1850</v>
          </cell>
          <cell r="E17" t="str">
            <v>25.2 cu.m.</v>
          </cell>
          <cell r="F17">
            <v>0.79</v>
          </cell>
          <cell r="G17" t="str">
            <v>USA</v>
          </cell>
          <cell r="I17">
            <v>4521840</v>
          </cell>
          <cell r="J17">
            <v>4521840</v>
          </cell>
          <cell r="K17">
            <v>47000</v>
          </cell>
          <cell r="L17">
            <v>2</v>
          </cell>
          <cell r="M17">
            <v>5530.91</v>
          </cell>
          <cell r="Q17">
            <v>46.821793572482463</v>
          </cell>
          <cell r="S17">
            <v>81.755805102596142</v>
          </cell>
          <cell r="T17">
            <v>10.219475637824518</v>
          </cell>
          <cell r="Y17">
            <v>201.42</v>
          </cell>
          <cell r="Z17">
            <v>110.78100000000001</v>
          </cell>
          <cell r="AA17">
            <v>0.1</v>
          </cell>
          <cell r="AB17">
            <v>11.078100000000001</v>
          </cell>
          <cell r="AC17">
            <v>40.614525</v>
          </cell>
          <cell r="AD17">
            <v>0</v>
          </cell>
          <cell r="AE17">
            <v>100.515</v>
          </cell>
          <cell r="AI17">
            <v>262.98862500000001</v>
          </cell>
          <cell r="AJ17">
            <v>19147</v>
          </cell>
          <cell r="AN17">
            <v>0.5</v>
          </cell>
        </row>
        <row r="18">
          <cell r="B18">
            <v>202</v>
          </cell>
          <cell r="C18" t="str">
            <v>Hydraulic Excavator</v>
          </cell>
          <cell r="D18" t="str">
            <v>HitachiEX 2500</v>
          </cell>
          <cell r="E18" t="str">
            <v>238 t</v>
          </cell>
          <cell r="F18">
            <v>0.74</v>
          </cell>
          <cell r="G18" t="str">
            <v>Japan</v>
          </cell>
          <cell r="I18">
            <v>2479312.5</v>
          </cell>
          <cell r="J18">
            <v>2479312.5</v>
          </cell>
          <cell r="K18">
            <v>40000</v>
          </cell>
          <cell r="L18">
            <v>2</v>
          </cell>
          <cell r="M18">
            <v>5530.91</v>
          </cell>
          <cell r="Q18">
            <v>25.672261308820186</v>
          </cell>
          <cell r="S18">
            <v>44.82648424942731</v>
          </cell>
          <cell r="T18">
            <v>5.6033105311784137</v>
          </cell>
          <cell r="Y18">
            <v>174.6</v>
          </cell>
          <cell r="Z18">
            <v>96.03</v>
          </cell>
          <cell r="AA18">
            <v>0.12</v>
          </cell>
          <cell r="AB18">
            <v>11.5236</v>
          </cell>
          <cell r="AC18">
            <v>0</v>
          </cell>
          <cell r="AD18">
            <v>15.0375</v>
          </cell>
          <cell r="AE18">
            <v>67.875</v>
          </cell>
          <cell r="AI18">
            <v>190.46609999999998</v>
          </cell>
          <cell r="AJ18">
            <v>19147</v>
          </cell>
          <cell r="AN18">
            <v>0.9</v>
          </cell>
        </row>
        <row r="19">
          <cell r="B19">
            <v>204</v>
          </cell>
          <cell r="C19" t="str">
            <v>Hydraulic Excavator</v>
          </cell>
          <cell r="D19" t="str">
            <v>HitachiEX 5500</v>
          </cell>
          <cell r="E19" t="str">
            <v>515 t</v>
          </cell>
          <cell r="F19">
            <v>0.76</v>
          </cell>
          <cell r="G19" t="str">
            <v>Japan</v>
          </cell>
          <cell r="I19">
            <v>5587275</v>
          </cell>
          <cell r="J19">
            <v>5587275</v>
          </cell>
          <cell r="K19">
            <v>50000</v>
          </cell>
          <cell r="L19">
            <v>2</v>
          </cell>
          <cell r="M19">
            <v>5530.91</v>
          </cell>
          <cell r="Q19">
            <v>57.853934832433687</v>
          </cell>
          <cell r="S19">
            <v>101.01909089101071</v>
          </cell>
          <cell r="T19">
            <v>12.627386361376338</v>
          </cell>
          <cell r="Y19">
            <v>349.2</v>
          </cell>
          <cell r="Z19">
            <v>192.06</v>
          </cell>
          <cell r="AA19">
            <v>0.12</v>
          </cell>
          <cell r="AB19">
            <v>23.0472</v>
          </cell>
          <cell r="AC19">
            <v>0</v>
          </cell>
          <cell r="AD19">
            <v>37.005000000000003</v>
          </cell>
          <cell r="AE19">
            <v>130.5</v>
          </cell>
          <cell r="AI19">
            <v>382.61220000000003</v>
          </cell>
          <cell r="AJ19">
            <v>19147</v>
          </cell>
          <cell r="AN19">
            <v>1.2</v>
          </cell>
        </row>
        <row r="20">
          <cell r="B20">
            <v>207</v>
          </cell>
          <cell r="C20" t="str">
            <v>Hydraulic Excavator</v>
          </cell>
          <cell r="D20" t="str">
            <v>O&amp;KRH120-E</v>
          </cell>
          <cell r="E20" t="str">
            <v>250 t</v>
          </cell>
          <cell r="F20">
            <v>0.84</v>
          </cell>
          <cell r="G20" t="str">
            <v>Germany</v>
          </cell>
          <cell r="I20">
            <v>2500800</v>
          </cell>
          <cell r="J20">
            <v>2500800</v>
          </cell>
          <cell r="K20">
            <v>40000</v>
          </cell>
          <cell r="L20">
            <v>2</v>
          </cell>
          <cell r="M20">
            <v>5530.91</v>
          </cell>
          <cell r="N20">
            <v>4200</v>
          </cell>
          <cell r="Q20">
            <v>25.894755534486876</v>
          </cell>
          <cell r="S20">
            <v>45.21498270628161</v>
          </cell>
          <cell r="T20">
            <v>5.6518728382852013</v>
          </cell>
          <cell r="Y20">
            <v>171.72</v>
          </cell>
          <cell r="Z20">
            <v>94.446000000000012</v>
          </cell>
          <cell r="AA20">
            <v>0.12</v>
          </cell>
          <cell r="AB20">
            <v>11.333520000000002</v>
          </cell>
          <cell r="AC20">
            <v>0</v>
          </cell>
          <cell r="AD20">
            <v>10.2225</v>
          </cell>
          <cell r="AE20">
            <v>77.88</v>
          </cell>
          <cell r="AI20">
            <v>193.88202000000001</v>
          </cell>
          <cell r="AJ20">
            <v>19147</v>
          </cell>
          <cell r="AN20">
            <v>0.9</v>
          </cell>
        </row>
        <row r="21">
          <cell r="B21">
            <v>209</v>
          </cell>
          <cell r="C21" t="str">
            <v>Hydraulic Excavator</v>
          </cell>
          <cell r="D21" t="str">
            <v>O&amp;KRH170</v>
          </cell>
          <cell r="E21" t="str">
            <v>360 t</v>
          </cell>
          <cell r="F21">
            <v>0.86</v>
          </cell>
          <cell r="G21" t="str">
            <v>Germany</v>
          </cell>
          <cell r="I21">
            <v>3520125</v>
          </cell>
          <cell r="J21">
            <v>3520125</v>
          </cell>
          <cell r="K21">
            <v>45000</v>
          </cell>
          <cell r="L21">
            <v>2</v>
          </cell>
          <cell r="M21">
            <v>5530.91</v>
          </cell>
          <cell r="Q21">
            <v>36.449446707387892</v>
          </cell>
          <cell r="S21">
            <v>63.644590130737981</v>
          </cell>
          <cell r="T21">
            <v>7.9555737663422477</v>
          </cell>
          <cell r="Y21">
            <v>201.6</v>
          </cell>
          <cell r="Z21">
            <v>110.88000000000001</v>
          </cell>
          <cell r="AA21">
            <v>0.12</v>
          </cell>
          <cell r="AB21">
            <v>13.3056</v>
          </cell>
          <cell r="AC21">
            <v>0</v>
          </cell>
          <cell r="AD21">
            <v>10.8</v>
          </cell>
          <cell r="AE21">
            <v>81.412499999999994</v>
          </cell>
          <cell r="AI21">
            <v>216.3981</v>
          </cell>
          <cell r="AJ21">
            <v>19147</v>
          </cell>
          <cell r="AN21">
            <v>1.08</v>
          </cell>
        </row>
        <row r="22">
          <cell r="B22">
            <v>210</v>
          </cell>
          <cell r="C22" t="str">
            <v>Hydraulic Excavator</v>
          </cell>
          <cell r="D22" t="str">
            <v>O&amp;KRH200</v>
          </cell>
          <cell r="E22" t="str">
            <v>480 t</v>
          </cell>
          <cell r="F22">
            <v>0.87</v>
          </cell>
          <cell r="G22" t="str">
            <v>Germany</v>
          </cell>
          <cell r="I22">
            <v>5087062.5</v>
          </cell>
          <cell r="J22">
            <v>5087062.5</v>
          </cell>
          <cell r="K22">
            <v>50000</v>
          </cell>
          <cell r="L22">
            <v>2</v>
          </cell>
          <cell r="M22">
            <v>5530.91</v>
          </cell>
          <cell r="Q22">
            <v>52.674440109627177</v>
          </cell>
          <cell r="S22">
            <v>91.975145138865045</v>
          </cell>
          <cell r="T22">
            <v>11.496893142358131</v>
          </cell>
          <cell r="Y22">
            <v>286.52</v>
          </cell>
          <cell r="Z22">
            <v>157.58600000000001</v>
          </cell>
          <cell r="AA22">
            <v>0.12</v>
          </cell>
          <cell r="AB22">
            <v>18.910320000000002</v>
          </cell>
          <cell r="AC22">
            <v>0</v>
          </cell>
          <cell r="AD22">
            <v>15.615</v>
          </cell>
          <cell r="AE22">
            <v>123</v>
          </cell>
          <cell r="AI22">
            <v>315.11131999999998</v>
          </cell>
          <cell r="AJ22">
            <v>19147</v>
          </cell>
          <cell r="AN22">
            <v>1.2</v>
          </cell>
        </row>
        <row r="23">
          <cell r="B23">
            <v>211</v>
          </cell>
          <cell r="C23" t="str">
            <v>Hydraulic Excavator</v>
          </cell>
          <cell r="D23" t="str">
            <v>O&amp;KRH400</v>
          </cell>
          <cell r="E23" t="str">
            <v>800 t</v>
          </cell>
          <cell r="F23">
            <v>0.89</v>
          </cell>
          <cell r="G23" t="str">
            <v>Germany</v>
          </cell>
          <cell r="I23">
            <v>9792187.5</v>
          </cell>
          <cell r="J23">
            <v>9792187.5</v>
          </cell>
          <cell r="K23">
            <v>60000</v>
          </cell>
          <cell r="L23">
            <v>2</v>
          </cell>
          <cell r="M23">
            <v>5530.91</v>
          </cell>
          <cell r="Q23">
            <v>101.3940744803096</v>
          </cell>
          <cell r="S23">
            <v>177.0447810577283</v>
          </cell>
          <cell r="T23">
            <v>22.130597632216038</v>
          </cell>
          <cell r="Y23">
            <v>537.12</v>
          </cell>
          <cell r="Z23">
            <v>295.41600000000005</v>
          </cell>
          <cell r="AA23">
            <v>0.12</v>
          </cell>
          <cell r="AB23">
            <v>35.449920000000006</v>
          </cell>
          <cell r="AC23">
            <v>0</v>
          </cell>
          <cell r="AD23">
            <v>30.052499999999998</v>
          </cell>
          <cell r="AE23">
            <v>213</v>
          </cell>
          <cell r="AI23">
            <v>573.91842000000008</v>
          </cell>
          <cell r="AJ23">
            <v>19147</v>
          </cell>
          <cell r="AN23">
            <v>1.2</v>
          </cell>
        </row>
        <row r="24">
          <cell r="B24">
            <v>223</v>
          </cell>
          <cell r="C24" t="str">
            <v>Hydraulic Excavator</v>
          </cell>
          <cell r="D24" t="str">
            <v>Liebherr994 B</v>
          </cell>
          <cell r="E24" t="str">
            <v>296 t</v>
          </cell>
          <cell r="F24">
            <v>0.93</v>
          </cell>
          <cell r="G24" t="str">
            <v>Europe</v>
          </cell>
          <cell r="I24">
            <v>2804234.25</v>
          </cell>
          <cell r="J24">
            <v>2804234.25</v>
          </cell>
          <cell r="K24">
            <v>45000</v>
          </cell>
          <cell r="L24">
            <v>2</v>
          </cell>
          <cell r="M24">
            <v>5530.91</v>
          </cell>
          <cell r="Q24">
            <v>29.036692404504613</v>
          </cell>
          <cell r="S24">
            <v>50.701136883442331</v>
          </cell>
          <cell r="T24">
            <v>6.3376421104302905</v>
          </cell>
          <cell r="Y24">
            <v>204.96</v>
          </cell>
          <cell r="Z24">
            <v>112.72800000000001</v>
          </cell>
          <cell r="AA24">
            <v>0.12</v>
          </cell>
          <cell r="AB24">
            <v>13.52736</v>
          </cell>
          <cell r="AC24">
            <v>0</v>
          </cell>
          <cell r="AD24">
            <v>0</v>
          </cell>
          <cell r="AE24">
            <v>112.36499999999999</v>
          </cell>
          <cell r="AI24">
            <v>238.62036000000001</v>
          </cell>
          <cell r="AJ24">
            <v>19147</v>
          </cell>
          <cell r="AN24">
            <v>0.8</v>
          </cell>
        </row>
        <row r="25">
          <cell r="B25">
            <v>224</v>
          </cell>
          <cell r="C25" t="str">
            <v>Hydraulic Excavator</v>
          </cell>
          <cell r="D25" t="str">
            <v>Liebherr995</v>
          </cell>
          <cell r="E25" t="str">
            <v>390 t</v>
          </cell>
          <cell r="F25">
            <v>0.90400000000000003</v>
          </cell>
          <cell r="G25" t="str">
            <v>Europe</v>
          </cell>
          <cell r="I25">
            <v>4917230.25</v>
          </cell>
          <cell r="J25">
            <v>4917230.25</v>
          </cell>
          <cell r="K25">
            <v>45000</v>
          </cell>
          <cell r="L25">
            <v>2</v>
          </cell>
          <cell r="M25">
            <v>5530.91</v>
          </cell>
          <cell r="Q25">
            <v>50.915897005171885</v>
          </cell>
          <cell r="S25">
            <v>88.904542832915382</v>
          </cell>
          <cell r="T25">
            <v>11.113067854114425</v>
          </cell>
          <cell r="Y25">
            <v>302.39999999999998</v>
          </cell>
          <cell r="Z25">
            <v>166.32</v>
          </cell>
          <cell r="AA25">
            <v>0.15</v>
          </cell>
          <cell r="AB25">
            <v>24.947999999999997</v>
          </cell>
          <cell r="AC25">
            <v>0</v>
          </cell>
          <cell r="AD25">
            <v>0</v>
          </cell>
          <cell r="AE25">
            <v>191.625</v>
          </cell>
          <cell r="AI25">
            <v>382.89300000000003</v>
          </cell>
          <cell r="AJ25">
            <v>19147</v>
          </cell>
          <cell r="AN25">
            <v>0.9</v>
          </cell>
        </row>
        <row r="26">
          <cell r="B26">
            <v>225</v>
          </cell>
          <cell r="C26" t="str">
            <v>Hydraulic Excavator</v>
          </cell>
          <cell r="D26" t="str">
            <v>Liebherr996</v>
          </cell>
          <cell r="E26" t="str">
            <v>530 t</v>
          </cell>
          <cell r="F26">
            <v>0.91</v>
          </cell>
          <cell r="G26" t="str">
            <v>Europe</v>
          </cell>
          <cell r="I26">
            <v>5896669.5</v>
          </cell>
          <cell r="J26">
            <v>5896669.5</v>
          </cell>
          <cell r="K26">
            <v>50000</v>
          </cell>
          <cell r="L26">
            <v>2</v>
          </cell>
          <cell r="M26">
            <v>5530.91</v>
          </cell>
          <cell r="N26">
            <v>4200</v>
          </cell>
          <cell r="Q26">
            <v>61.05758764002119</v>
          </cell>
          <cell r="S26">
            <v>106.61300762442347</v>
          </cell>
          <cell r="T26">
            <v>13.326625953052936</v>
          </cell>
          <cell r="Y26">
            <v>436.8</v>
          </cell>
          <cell r="Z26">
            <v>240.24000000000004</v>
          </cell>
          <cell r="AA26">
            <v>0.15</v>
          </cell>
          <cell r="AB26">
            <v>36.036000000000001</v>
          </cell>
          <cell r="AC26">
            <v>0</v>
          </cell>
          <cell r="AD26">
            <v>20.475000000000001</v>
          </cell>
          <cell r="AE26">
            <v>270.375</v>
          </cell>
          <cell r="AI26">
            <v>567.12599999999998</v>
          </cell>
          <cell r="AJ26">
            <v>19147</v>
          </cell>
          <cell r="AN26">
            <v>1.1000000000000001</v>
          </cell>
        </row>
        <row r="27">
          <cell r="B27">
            <v>230</v>
          </cell>
          <cell r="C27" t="str">
            <v>Hydraulic Excavator</v>
          </cell>
          <cell r="D27" t="str">
            <v>HitachiEX 1200</v>
          </cell>
          <cell r="E27" t="str">
            <v>109 t</v>
          </cell>
          <cell r="F27">
            <v>0.8</v>
          </cell>
          <cell r="G27" t="str">
            <v>Japan</v>
          </cell>
          <cell r="I27">
            <v>881250</v>
          </cell>
          <cell r="J27">
            <v>881250</v>
          </cell>
          <cell r="K27">
            <v>30000</v>
          </cell>
          <cell r="L27">
            <v>2</v>
          </cell>
          <cell r="M27">
            <v>5530.91</v>
          </cell>
          <cell r="Q27">
            <v>9.1249813318804254</v>
          </cell>
          <cell r="S27">
            <v>15.933182785472916</v>
          </cell>
          <cell r="T27">
            <v>1.9916478481841144</v>
          </cell>
          <cell r="Y27">
            <v>90.34</v>
          </cell>
          <cell r="Z27">
            <v>49.687000000000005</v>
          </cell>
          <cell r="AA27">
            <v>0.12</v>
          </cell>
          <cell r="AB27">
            <v>5.96244</v>
          </cell>
          <cell r="AC27">
            <v>0</v>
          </cell>
          <cell r="AD27">
            <v>4.125</v>
          </cell>
          <cell r="AE27">
            <v>27.3</v>
          </cell>
          <cell r="AI27">
            <v>87.07444000000001</v>
          </cell>
          <cell r="AJ27">
            <v>19147</v>
          </cell>
          <cell r="AN27">
            <v>0.52</v>
          </cell>
        </row>
        <row r="28">
          <cell r="B28">
            <v>231</v>
          </cell>
          <cell r="C28" t="str">
            <v>Hydraulic Excavator</v>
          </cell>
          <cell r="D28" t="str">
            <v>HitachiEX 1900</v>
          </cell>
          <cell r="E28" t="str">
            <v>186 t</v>
          </cell>
          <cell r="F28">
            <v>0.74</v>
          </cell>
          <cell r="G28" t="str">
            <v>Japan</v>
          </cell>
          <cell r="I28">
            <v>1770937.5</v>
          </cell>
          <cell r="J28">
            <v>1770937.5</v>
          </cell>
          <cell r="K28">
            <v>35000</v>
          </cell>
          <cell r="L28">
            <v>2</v>
          </cell>
          <cell r="M28">
            <v>5530.91</v>
          </cell>
          <cell r="Q28">
            <v>18.337329506300133</v>
          </cell>
          <cell r="S28">
            <v>32.018917321019508</v>
          </cell>
          <cell r="T28">
            <v>4.0023646651274385</v>
          </cell>
          <cell r="Y28">
            <v>140.4</v>
          </cell>
          <cell r="Z28">
            <v>77.220000000000013</v>
          </cell>
          <cell r="AA28">
            <v>0.12</v>
          </cell>
          <cell r="AB28">
            <v>9.2664000000000009</v>
          </cell>
          <cell r="AC28">
            <v>0</v>
          </cell>
          <cell r="AD28">
            <v>11.25</v>
          </cell>
          <cell r="AE28">
            <v>52.8</v>
          </cell>
          <cell r="AI28">
            <v>150.53640000000001</v>
          </cell>
          <cell r="AJ28">
            <v>19147</v>
          </cell>
          <cell r="AN28">
            <v>0.72</v>
          </cell>
        </row>
        <row r="29">
          <cell r="B29">
            <v>232</v>
          </cell>
          <cell r="C29" t="str">
            <v>Hydraulic Excavator</v>
          </cell>
          <cell r="D29" t="str">
            <v>HitachiEX 3600</v>
          </cell>
          <cell r="E29" t="str">
            <v>348 t</v>
          </cell>
          <cell r="F29">
            <v>0.74</v>
          </cell>
          <cell r="G29" t="str">
            <v>Japan</v>
          </cell>
          <cell r="I29">
            <v>3754387.5</v>
          </cell>
          <cell r="J29">
            <v>3754387.5</v>
          </cell>
          <cell r="K29">
            <v>45000</v>
          </cell>
          <cell r="L29">
            <v>2</v>
          </cell>
          <cell r="M29">
            <v>5530.91</v>
          </cell>
          <cell r="Q29">
            <v>38.875138553356258</v>
          </cell>
          <cell r="S29">
            <v>67.880104720561363</v>
          </cell>
          <cell r="T29">
            <v>8.4850130900701703</v>
          </cell>
          <cell r="Y29">
            <v>252</v>
          </cell>
          <cell r="Z29">
            <v>138.60000000000002</v>
          </cell>
          <cell r="AA29">
            <v>0.12</v>
          </cell>
          <cell r="AB29">
            <v>16.632000000000001</v>
          </cell>
          <cell r="AC29">
            <v>0</v>
          </cell>
          <cell r="AD29">
            <v>21</v>
          </cell>
          <cell r="AE29">
            <v>97.95</v>
          </cell>
          <cell r="AI29">
            <v>274.18200000000002</v>
          </cell>
          <cell r="AJ29">
            <v>19147</v>
          </cell>
          <cell r="AN29">
            <v>1.08</v>
          </cell>
        </row>
        <row r="30">
          <cell r="B30">
            <v>300</v>
          </cell>
          <cell r="C30" t="str">
            <v>Truck - Rear Dump</v>
          </cell>
          <cell r="D30" t="str">
            <v>Caterpillar769D</v>
          </cell>
          <cell r="E30" t="str">
            <v>38.0 t</v>
          </cell>
          <cell r="F30">
            <v>0.75</v>
          </cell>
          <cell r="G30" t="str">
            <v>USA</v>
          </cell>
          <cell r="I30">
            <v>618690</v>
          </cell>
          <cell r="J30">
            <v>618690</v>
          </cell>
          <cell r="K30">
            <v>30000</v>
          </cell>
          <cell r="L30">
            <v>2</v>
          </cell>
          <cell r="M30">
            <v>5765.65</v>
          </cell>
          <cell r="Q30">
            <v>6.1454581773923387</v>
          </cell>
          <cell r="S30">
            <v>10.730620138232464</v>
          </cell>
          <cell r="T30">
            <v>1.341327517279058</v>
          </cell>
          <cell r="Y30">
            <v>35.840000000000003</v>
          </cell>
          <cell r="Z30">
            <v>19.712000000000003</v>
          </cell>
          <cell r="AA30">
            <v>0.1</v>
          </cell>
          <cell r="AB30">
            <v>1.9712000000000005</v>
          </cell>
          <cell r="AC30">
            <v>3.8969437500000002</v>
          </cell>
          <cell r="AD30">
            <v>0.63749999999999996</v>
          </cell>
          <cell r="AE30">
            <v>7.3425000000000002</v>
          </cell>
          <cell r="AI30">
            <v>33.560143750000002</v>
          </cell>
          <cell r="AJ30">
            <v>19147</v>
          </cell>
          <cell r="AN30">
            <v>0.24</v>
          </cell>
        </row>
        <row r="31">
          <cell r="B31">
            <v>301</v>
          </cell>
          <cell r="C31" t="str">
            <v>Truck - Rear Dump</v>
          </cell>
          <cell r="D31" t="str">
            <v>Caterpillar773D</v>
          </cell>
          <cell r="E31" t="str">
            <v>53.0 t</v>
          </cell>
          <cell r="F31">
            <v>0.75</v>
          </cell>
          <cell r="G31" t="str">
            <v>USA</v>
          </cell>
          <cell r="I31">
            <v>867675</v>
          </cell>
          <cell r="J31">
            <v>867675</v>
          </cell>
          <cell r="K31">
            <v>35000</v>
          </cell>
          <cell r="L31">
            <v>2</v>
          </cell>
          <cell r="M31">
            <v>5765.65</v>
          </cell>
          <cell r="Q31">
            <v>8.6186303707331557</v>
          </cell>
          <cell r="S31">
            <v>15.04904043776504</v>
          </cell>
          <cell r="T31">
            <v>1.88113005472063</v>
          </cell>
          <cell r="Y31">
            <v>48.02</v>
          </cell>
          <cell r="Z31">
            <v>26.411000000000005</v>
          </cell>
          <cell r="AA31">
            <v>0.1</v>
          </cell>
          <cell r="AB31">
            <v>2.6411000000000007</v>
          </cell>
          <cell r="AC31">
            <v>6.6291750000000009</v>
          </cell>
          <cell r="AD31">
            <v>1.125</v>
          </cell>
          <cell r="AE31">
            <v>17.625</v>
          </cell>
          <cell r="AI31">
            <v>54.431275000000007</v>
          </cell>
          <cell r="AJ31">
            <v>19147</v>
          </cell>
          <cell r="AN31">
            <v>0.3</v>
          </cell>
        </row>
        <row r="32">
          <cell r="B32">
            <v>302</v>
          </cell>
          <cell r="C32" t="str">
            <v>Truck - Rear Dump</v>
          </cell>
          <cell r="D32" t="str">
            <v>Caterpillar777D</v>
          </cell>
          <cell r="E32" t="str">
            <v>97.0 t</v>
          </cell>
          <cell r="F32">
            <v>0.75</v>
          </cell>
          <cell r="G32" t="str">
            <v>USA</v>
          </cell>
          <cell r="I32">
            <v>1140000</v>
          </cell>
          <cell r="J32">
            <v>1140000</v>
          </cell>
          <cell r="K32">
            <v>40000</v>
          </cell>
          <cell r="L32">
            <v>2</v>
          </cell>
          <cell r="M32">
            <v>5765.65</v>
          </cell>
          <cell r="Q32">
            <v>11.323639176691502</v>
          </cell>
          <cell r="S32">
            <v>19.772271990148553</v>
          </cell>
          <cell r="T32">
            <v>2.4715339987685692</v>
          </cell>
          <cell r="Y32">
            <v>69.2</v>
          </cell>
          <cell r="Z32">
            <v>38.06</v>
          </cell>
          <cell r="AA32">
            <v>0.1</v>
          </cell>
          <cell r="AB32">
            <v>3.8060000000000005</v>
          </cell>
          <cell r="AC32">
            <v>10.8037125</v>
          </cell>
          <cell r="AD32">
            <v>1.38</v>
          </cell>
          <cell r="AE32">
            <v>22.05</v>
          </cell>
          <cell r="AI32">
            <v>76.099712499999995</v>
          </cell>
          <cell r="AJ32">
            <v>19147</v>
          </cell>
          <cell r="AN32">
            <v>0.36</v>
          </cell>
        </row>
        <row r="33">
          <cell r="B33">
            <v>303</v>
          </cell>
          <cell r="C33" t="str">
            <v>Truck - Rear Dump</v>
          </cell>
          <cell r="D33" t="str">
            <v>Caterpillar785C</v>
          </cell>
          <cell r="E33" t="str">
            <v>154 t</v>
          </cell>
          <cell r="F33">
            <v>0.7</v>
          </cell>
          <cell r="G33" t="str">
            <v>USA</v>
          </cell>
          <cell r="I33">
            <v>1734660</v>
          </cell>
          <cell r="J33">
            <v>1734660</v>
          </cell>
          <cell r="K33">
            <v>45000</v>
          </cell>
          <cell r="L33">
            <v>2</v>
          </cell>
          <cell r="M33">
            <v>5765.65</v>
          </cell>
          <cell r="Q33">
            <v>17.230406959859366</v>
          </cell>
          <cell r="S33">
            <v>30.08611344774657</v>
          </cell>
          <cell r="T33">
            <v>3.7607641809683212</v>
          </cell>
          <cell r="Y33">
            <v>99.5</v>
          </cell>
          <cell r="Z33">
            <v>54.725000000000001</v>
          </cell>
          <cell r="AA33">
            <v>0.1</v>
          </cell>
          <cell r="AB33">
            <v>5.4725000000000001</v>
          </cell>
          <cell r="AC33">
            <v>18.1274625</v>
          </cell>
          <cell r="AD33">
            <v>1.56</v>
          </cell>
          <cell r="AE33">
            <v>22.454999999999998</v>
          </cell>
          <cell r="AI33">
            <v>102.3399625</v>
          </cell>
          <cell r="AJ33">
            <v>19147</v>
          </cell>
          <cell r="AN33">
            <v>0.4</v>
          </cell>
        </row>
        <row r="34">
          <cell r="B34">
            <v>304</v>
          </cell>
          <cell r="C34" t="str">
            <v>Truck - Rear Dump</v>
          </cell>
          <cell r="D34" t="str">
            <v>Caterpillar789C</v>
          </cell>
          <cell r="E34" t="str">
            <v>196 t</v>
          </cell>
          <cell r="F34">
            <v>0.7</v>
          </cell>
          <cell r="G34" t="str">
            <v>USA</v>
          </cell>
          <cell r="I34">
            <v>1930500</v>
          </cell>
          <cell r="J34">
            <v>1930500</v>
          </cell>
          <cell r="K34">
            <v>50000</v>
          </cell>
          <cell r="L34">
            <v>2</v>
          </cell>
          <cell r="M34">
            <v>5765.65</v>
          </cell>
          <cell r="Q34">
            <v>19.175688974213109</v>
          </cell>
          <cell r="S34">
            <v>33.482781646475246</v>
          </cell>
          <cell r="T34">
            <v>4.1853477058094057</v>
          </cell>
          <cell r="Y34">
            <v>124.16</v>
          </cell>
          <cell r="Z34">
            <v>68.287999999999997</v>
          </cell>
          <cell r="AA34">
            <v>0.1</v>
          </cell>
          <cell r="AB34">
            <v>6.8288000000000002</v>
          </cell>
          <cell r="AC34">
            <v>25.810312499999998</v>
          </cell>
          <cell r="AD34">
            <v>1.8825000000000001</v>
          </cell>
          <cell r="AE34">
            <v>39</v>
          </cell>
          <cell r="AI34">
            <v>141.80961249999999</v>
          </cell>
          <cell r="AJ34">
            <v>19147</v>
          </cell>
          <cell r="AN34">
            <v>0.4</v>
          </cell>
        </row>
        <row r="35">
          <cell r="B35">
            <v>305</v>
          </cell>
          <cell r="C35" t="str">
            <v>Truck - Rear Dump</v>
          </cell>
          <cell r="D35" t="str">
            <v>Caterpillar793C</v>
          </cell>
          <cell r="E35" t="str">
            <v>232 t</v>
          </cell>
          <cell r="F35">
            <v>0.77</v>
          </cell>
          <cell r="G35" t="str">
            <v>USA</v>
          </cell>
          <cell r="I35">
            <v>2490249.75</v>
          </cell>
          <cell r="J35">
            <v>2490249.75</v>
          </cell>
          <cell r="K35">
            <v>57500</v>
          </cell>
          <cell r="L35">
            <v>2</v>
          </cell>
          <cell r="M35">
            <v>5765.65</v>
          </cell>
          <cell r="N35">
            <v>4200</v>
          </cell>
          <cell r="Q35">
            <v>24.735692656882648</v>
          </cell>
          <cell r="S35">
            <v>43.191136298596</v>
          </cell>
          <cell r="T35">
            <v>5.3988920373245</v>
          </cell>
          <cell r="Y35">
            <v>145.44</v>
          </cell>
          <cell r="Z35">
            <v>79.992000000000004</v>
          </cell>
          <cell r="AA35">
            <v>0.1</v>
          </cell>
          <cell r="AB35">
            <v>7.999200000000001</v>
          </cell>
          <cell r="AC35">
            <v>31.825237500000004</v>
          </cell>
          <cell r="AD35">
            <v>1.6425000000000001</v>
          </cell>
          <cell r="AE35">
            <v>40.215000000000003</v>
          </cell>
          <cell r="AI35">
            <v>161.67393750000002</v>
          </cell>
          <cell r="AJ35">
            <v>19147</v>
          </cell>
          <cell r="AN35">
            <v>0.45</v>
          </cell>
        </row>
        <row r="36">
          <cell r="B36">
            <v>603</v>
          </cell>
          <cell r="C36" t="str">
            <v>Grader</v>
          </cell>
          <cell r="D36" t="str">
            <v>Caterpillar14H</v>
          </cell>
          <cell r="E36" t="str">
            <v>160 kW</v>
          </cell>
          <cell r="F36">
            <v>0.85</v>
          </cell>
          <cell r="G36" t="str">
            <v>USA</v>
          </cell>
          <cell r="I36">
            <v>517998.75</v>
          </cell>
          <cell r="J36">
            <v>517998.75</v>
          </cell>
          <cell r="K36">
            <v>25000</v>
          </cell>
          <cell r="L36">
            <v>2</v>
          </cell>
          <cell r="M36">
            <v>5826.6</v>
          </cell>
          <cell r="Q36">
            <v>5.0914672369661655</v>
          </cell>
          <cell r="S36">
            <v>8.8902404489753888</v>
          </cell>
          <cell r="T36">
            <v>1.1112800561219236</v>
          </cell>
          <cell r="Y36">
            <v>26.4</v>
          </cell>
          <cell r="Z36">
            <v>14.52</v>
          </cell>
          <cell r="AA36">
            <v>0.1</v>
          </cell>
          <cell r="AB36">
            <v>1.452</v>
          </cell>
          <cell r="AC36">
            <v>1.1963699999999999</v>
          </cell>
          <cell r="AD36">
            <v>2.7974999999999999</v>
          </cell>
          <cell r="AE36">
            <v>8.2424999999999997</v>
          </cell>
          <cell r="AI36">
            <v>28.208369999999999</v>
          </cell>
          <cell r="AJ36">
            <v>19147</v>
          </cell>
          <cell r="AN36">
            <v>0.18</v>
          </cell>
        </row>
        <row r="37">
          <cell r="B37">
            <v>604</v>
          </cell>
          <cell r="C37" t="str">
            <v>Grader</v>
          </cell>
          <cell r="D37" t="str">
            <v>Caterpillar16H</v>
          </cell>
          <cell r="E37" t="str">
            <v>205 kW</v>
          </cell>
          <cell r="F37">
            <v>0.78</v>
          </cell>
          <cell r="G37" t="str">
            <v>USA</v>
          </cell>
          <cell r="I37">
            <v>639900</v>
          </cell>
          <cell r="J37">
            <v>639900</v>
          </cell>
          <cell r="K37">
            <v>30000</v>
          </cell>
          <cell r="L37">
            <v>2</v>
          </cell>
          <cell r="M37">
            <v>5826.6</v>
          </cell>
          <cell r="Q37">
            <v>6.2896481602217182</v>
          </cell>
          <cell r="S37">
            <v>10.982391102873031</v>
          </cell>
          <cell r="T37">
            <v>1.3727988878591288</v>
          </cell>
          <cell r="Y37">
            <v>33.83</v>
          </cell>
          <cell r="Z37">
            <v>18.6065</v>
          </cell>
          <cell r="AA37">
            <v>0.1</v>
          </cell>
          <cell r="AB37">
            <v>1.8606500000000001</v>
          </cell>
          <cell r="AC37">
            <v>1.5762600000000002</v>
          </cell>
          <cell r="AD37">
            <v>3.5474999999999999</v>
          </cell>
          <cell r="AE37">
            <v>18.862500000000001</v>
          </cell>
          <cell r="AI37">
            <v>44.453410000000005</v>
          </cell>
          <cell r="AJ37">
            <v>19147</v>
          </cell>
          <cell r="AN37">
            <v>0.18</v>
          </cell>
        </row>
        <row r="38">
          <cell r="B38">
            <v>605</v>
          </cell>
          <cell r="C38" t="str">
            <v>Grader</v>
          </cell>
          <cell r="D38" t="str">
            <v>Caterpillar24H</v>
          </cell>
          <cell r="E38" t="str">
            <v>373 kW</v>
          </cell>
          <cell r="F38">
            <v>0.85</v>
          </cell>
          <cell r="G38" t="str">
            <v>USA</v>
          </cell>
          <cell r="I38">
            <v>1485750</v>
          </cell>
          <cell r="J38">
            <v>1485750</v>
          </cell>
          <cell r="K38">
            <v>45000</v>
          </cell>
          <cell r="L38">
            <v>2</v>
          </cell>
          <cell r="M38">
            <v>5826.6</v>
          </cell>
          <cell r="Q38">
            <v>14.60360174097424</v>
          </cell>
          <cell r="S38">
            <v>25.49943363196375</v>
          </cell>
          <cell r="T38">
            <v>3.1874292039954688</v>
          </cell>
          <cell r="Y38">
            <v>61.55</v>
          </cell>
          <cell r="Z38">
            <v>33.852499999999999</v>
          </cell>
          <cell r="AA38">
            <v>0.1</v>
          </cell>
          <cell r="AB38">
            <v>3.3852500000000001</v>
          </cell>
          <cell r="AC38">
            <v>4.4263800000000009</v>
          </cell>
          <cell r="AD38">
            <v>7.7925000000000004</v>
          </cell>
          <cell r="AE38">
            <v>30.824999999999999</v>
          </cell>
          <cell r="AI38">
            <v>80.281630000000007</v>
          </cell>
          <cell r="AJ38">
            <v>19147</v>
          </cell>
          <cell r="AN38">
            <v>0.24</v>
          </cell>
        </row>
        <row r="39">
          <cell r="B39">
            <v>701</v>
          </cell>
          <cell r="C39" t="str">
            <v>Dozer - Track</v>
          </cell>
          <cell r="D39" t="str">
            <v>CaterpillarD7R</v>
          </cell>
          <cell r="E39" t="str">
            <v>171 kW</v>
          </cell>
          <cell r="F39">
            <v>0.86</v>
          </cell>
          <cell r="G39" t="str">
            <v>USA</v>
          </cell>
          <cell r="I39">
            <v>509733</v>
          </cell>
          <cell r="J39">
            <v>509733</v>
          </cell>
          <cell r="K39">
            <v>22500</v>
          </cell>
          <cell r="L39">
            <v>2</v>
          </cell>
          <cell r="M39">
            <v>5887.1</v>
          </cell>
          <cell r="Q39">
            <v>4.9587336776332709</v>
          </cell>
          <cell r="S39">
            <v>8.6584736117952801</v>
          </cell>
          <cell r="T39">
            <v>1.0823092014744102</v>
          </cell>
          <cell r="Y39">
            <v>30.78</v>
          </cell>
          <cell r="Z39">
            <v>16.929000000000002</v>
          </cell>
          <cell r="AA39">
            <v>0.12</v>
          </cell>
          <cell r="AB39">
            <v>2.0314800000000002</v>
          </cell>
          <cell r="AC39">
            <v>0</v>
          </cell>
          <cell r="AD39">
            <v>3</v>
          </cell>
          <cell r="AE39">
            <v>13.125</v>
          </cell>
          <cell r="AI39">
            <v>35.085480000000004</v>
          </cell>
          <cell r="AJ39">
            <v>19147</v>
          </cell>
          <cell r="AN39">
            <v>0.3</v>
          </cell>
        </row>
        <row r="40">
          <cell r="B40">
            <v>702</v>
          </cell>
          <cell r="C40" t="str">
            <v>Dozer - Track</v>
          </cell>
          <cell r="D40" t="str">
            <v>CaterpillarD8R</v>
          </cell>
          <cell r="E40" t="str">
            <v>228 kW</v>
          </cell>
          <cell r="F40">
            <v>0.86</v>
          </cell>
          <cell r="G40" t="str">
            <v>USA</v>
          </cell>
          <cell r="I40">
            <v>677378.25</v>
          </cell>
          <cell r="J40">
            <v>677378.25</v>
          </cell>
          <cell r="K40">
            <v>25000</v>
          </cell>
          <cell r="L40">
            <v>2</v>
          </cell>
          <cell r="M40">
            <v>5887.1</v>
          </cell>
          <cell r="Q40">
            <v>6.5896034605789451</v>
          </cell>
          <cell r="S40">
            <v>11.50614479115354</v>
          </cell>
          <cell r="T40">
            <v>1.438268098894192</v>
          </cell>
          <cell r="Y40">
            <v>41.04</v>
          </cell>
          <cell r="Z40">
            <v>22.572000000000003</v>
          </cell>
          <cell r="AA40">
            <v>0.12</v>
          </cell>
          <cell r="AB40">
            <v>2.7086400000000004</v>
          </cell>
          <cell r="AC40">
            <v>0</v>
          </cell>
          <cell r="AD40">
            <v>3.8025000000000002</v>
          </cell>
          <cell r="AE40">
            <v>20.212499999999999</v>
          </cell>
          <cell r="AI40">
            <v>49.295640000000006</v>
          </cell>
          <cell r="AJ40">
            <v>19147</v>
          </cell>
          <cell r="AN40">
            <v>0.3</v>
          </cell>
        </row>
        <row r="41">
          <cell r="B41">
            <v>703</v>
          </cell>
          <cell r="C41" t="str">
            <v>Dozer - Track</v>
          </cell>
          <cell r="D41" t="str">
            <v>CaterpillarD9R</v>
          </cell>
          <cell r="E41" t="str">
            <v>302 kW</v>
          </cell>
          <cell r="F41">
            <v>0.86</v>
          </cell>
          <cell r="G41" t="str">
            <v>USA</v>
          </cell>
          <cell r="I41">
            <v>724953.75</v>
          </cell>
          <cell r="J41">
            <v>724953.75</v>
          </cell>
          <cell r="K41">
            <v>27500</v>
          </cell>
          <cell r="L41">
            <v>2</v>
          </cell>
          <cell r="M41">
            <v>5887.1</v>
          </cell>
          <cell r="Q41">
            <v>7.0524226896267868</v>
          </cell>
          <cell r="S41">
            <v>12.314276129163764</v>
          </cell>
          <cell r="T41">
            <v>1.5392845161454705</v>
          </cell>
          <cell r="Y41">
            <v>54.36</v>
          </cell>
          <cell r="Z41">
            <v>29.898000000000003</v>
          </cell>
          <cell r="AA41">
            <v>0.12</v>
          </cell>
          <cell r="AB41">
            <v>3.5877600000000003</v>
          </cell>
          <cell r="AC41">
            <v>0</v>
          </cell>
          <cell r="AD41">
            <v>5.0625</v>
          </cell>
          <cell r="AE41">
            <v>28.567499999999999</v>
          </cell>
          <cell r="AI41">
            <v>67.115759999999995</v>
          </cell>
          <cell r="AJ41">
            <v>19147</v>
          </cell>
          <cell r="AN41">
            <v>0.36</v>
          </cell>
        </row>
        <row r="42">
          <cell r="B42">
            <v>704</v>
          </cell>
          <cell r="C42" t="str">
            <v>Dozer - Track</v>
          </cell>
          <cell r="D42" t="str">
            <v>CaterpillarD10R</v>
          </cell>
          <cell r="E42" t="str">
            <v>425 kW</v>
          </cell>
          <cell r="F42">
            <v>0.86</v>
          </cell>
          <cell r="G42" t="str">
            <v>USA</v>
          </cell>
          <cell r="I42">
            <v>1046360.25</v>
          </cell>
          <cell r="J42">
            <v>1046360.25</v>
          </cell>
          <cell r="K42">
            <v>30000</v>
          </cell>
          <cell r="L42">
            <v>2</v>
          </cell>
          <cell r="M42">
            <v>5887.1</v>
          </cell>
          <cell r="Q42">
            <v>10.179097312930034</v>
          </cell>
          <cell r="S42">
            <v>17.773780808887228</v>
          </cell>
          <cell r="T42">
            <v>2.2217226011109035</v>
          </cell>
          <cell r="Y42">
            <v>76.5</v>
          </cell>
          <cell r="Z42">
            <v>42.075000000000003</v>
          </cell>
          <cell r="AA42">
            <v>0.12</v>
          </cell>
          <cell r="AB42">
            <v>5.0490000000000004</v>
          </cell>
          <cell r="AC42">
            <v>0</v>
          </cell>
          <cell r="AD42">
            <v>4.8600000000000003</v>
          </cell>
          <cell r="AE42">
            <v>60.15</v>
          </cell>
          <cell r="AI42">
            <v>112.134</v>
          </cell>
          <cell r="AJ42">
            <v>19147</v>
          </cell>
          <cell r="AN42">
            <v>0.36</v>
          </cell>
        </row>
        <row r="43">
          <cell r="B43">
            <v>705</v>
          </cell>
          <cell r="C43" t="str">
            <v>Dozer - Track</v>
          </cell>
          <cell r="D43" t="str">
            <v>CaterpillarD11R</v>
          </cell>
          <cell r="E43" t="str">
            <v>634 kW</v>
          </cell>
          <cell r="F43">
            <v>0.8</v>
          </cell>
          <cell r="G43" t="str">
            <v>USA</v>
          </cell>
          <cell r="I43">
            <v>1540700.25</v>
          </cell>
          <cell r="J43">
            <v>1540700.25</v>
          </cell>
          <cell r="K43">
            <v>32500</v>
          </cell>
          <cell r="L43">
            <v>2</v>
          </cell>
          <cell r="M43">
            <v>5887.1</v>
          </cell>
          <cell r="Q43">
            <v>14.98808634483739</v>
          </cell>
          <cell r="S43">
            <v>26.170784426967437</v>
          </cell>
          <cell r="T43">
            <v>3.2713480533709292</v>
          </cell>
          <cell r="Y43">
            <v>114.12</v>
          </cell>
          <cell r="Z43">
            <v>62.766000000000005</v>
          </cell>
          <cell r="AA43">
            <v>0.12</v>
          </cell>
          <cell r="AB43">
            <v>7.5319200000000004</v>
          </cell>
          <cell r="AC43">
            <v>0</v>
          </cell>
          <cell r="AD43">
            <v>11.5875</v>
          </cell>
          <cell r="AE43">
            <v>61.424999999999997</v>
          </cell>
          <cell r="AI43">
            <v>143.31042000000002</v>
          </cell>
          <cell r="AJ43">
            <v>19147</v>
          </cell>
          <cell r="AN43">
            <v>0.42</v>
          </cell>
        </row>
        <row r="44">
          <cell r="B44">
            <v>706</v>
          </cell>
          <cell r="C44" t="str">
            <v>Dozer - Track</v>
          </cell>
          <cell r="D44" t="str">
            <v>CaterpillarD11R CD</v>
          </cell>
          <cell r="E44" t="str">
            <v>634 kW</v>
          </cell>
          <cell r="F44">
            <v>0.86</v>
          </cell>
          <cell r="G44" t="str">
            <v>USA</v>
          </cell>
          <cell r="I44">
            <v>1397046</v>
          </cell>
          <cell r="J44">
            <v>1397046</v>
          </cell>
          <cell r="K44">
            <v>32500</v>
          </cell>
          <cell r="L44">
            <v>2</v>
          </cell>
          <cell r="M44">
            <v>5887.1</v>
          </cell>
          <cell r="Q44">
            <v>13.590603412772662</v>
          </cell>
          <cell r="S44">
            <v>23.730631380475952</v>
          </cell>
          <cell r="T44">
            <v>2.9663289225594944</v>
          </cell>
          <cell r="Y44">
            <v>114.12</v>
          </cell>
          <cell r="Z44">
            <v>62.766000000000005</v>
          </cell>
          <cell r="AA44">
            <v>0.12</v>
          </cell>
          <cell r="AB44">
            <v>7.5319200000000004</v>
          </cell>
          <cell r="AC44">
            <v>0</v>
          </cell>
          <cell r="AD44">
            <v>11.5875</v>
          </cell>
          <cell r="AE44">
            <v>42.674999999999997</v>
          </cell>
          <cell r="AI44">
            <v>124.56042000000001</v>
          </cell>
          <cell r="AJ44">
            <v>19147</v>
          </cell>
          <cell r="AN44">
            <v>0.42</v>
          </cell>
        </row>
        <row r="45">
          <cell r="B45">
            <v>800</v>
          </cell>
          <cell r="C45" t="str">
            <v>Dozer - Rubber Tyre</v>
          </cell>
          <cell r="D45" t="str">
            <v>Caterpillar824G</v>
          </cell>
          <cell r="E45" t="str">
            <v>235 kW</v>
          </cell>
          <cell r="F45">
            <v>0.9</v>
          </cell>
          <cell r="G45" t="str">
            <v>USA</v>
          </cell>
          <cell r="I45">
            <v>626982</v>
          </cell>
          <cell r="J45">
            <v>626982</v>
          </cell>
          <cell r="K45">
            <v>25000</v>
          </cell>
          <cell r="L45">
            <v>2</v>
          </cell>
          <cell r="M45">
            <v>5887.1</v>
          </cell>
          <cell r="Q45">
            <v>6.0993436930115585</v>
          </cell>
          <cell r="S45">
            <v>10.650099369808565</v>
          </cell>
          <cell r="T45">
            <v>1.3312624212260706</v>
          </cell>
          <cell r="Y45">
            <v>35.25</v>
          </cell>
          <cell r="Z45">
            <v>19.387500000000003</v>
          </cell>
          <cell r="AA45">
            <v>0.1</v>
          </cell>
          <cell r="AB45">
            <v>1.9387500000000004</v>
          </cell>
          <cell r="AC45">
            <v>2.8294874999999999</v>
          </cell>
          <cell r="AD45">
            <v>1.8075000000000001</v>
          </cell>
          <cell r="AE45">
            <v>13.875</v>
          </cell>
          <cell r="AI45">
            <v>39.838237500000005</v>
          </cell>
          <cell r="AJ45">
            <v>19147</v>
          </cell>
          <cell r="AN45">
            <v>0.3</v>
          </cell>
        </row>
        <row r="46">
          <cell r="B46">
            <v>801</v>
          </cell>
          <cell r="C46" t="str">
            <v>Dozer - Rubber Tyre</v>
          </cell>
          <cell r="D46" t="str">
            <v>Caterpillar834G</v>
          </cell>
          <cell r="E46" t="str">
            <v>358 kW</v>
          </cell>
          <cell r="F46">
            <v>0.9</v>
          </cell>
          <cell r="G46" t="str">
            <v>USA</v>
          </cell>
          <cell r="I46">
            <v>830940</v>
          </cell>
          <cell r="J46">
            <v>830940</v>
          </cell>
          <cell r="K46">
            <v>32500</v>
          </cell>
          <cell r="L46">
            <v>2</v>
          </cell>
          <cell r="M46">
            <v>5887.1</v>
          </cell>
          <cell r="Q46">
            <v>8.083467544955079</v>
          </cell>
          <cell r="S46">
            <v>14.114589526252313</v>
          </cell>
          <cell r="T46">
            <v>1.7643236907815392</v>
          </cell>
          <cell r="Y46">
            <v>53.7</v>
          </cell>
          <cell r="Z46">
            <v>29.535000000000004</v>
          </cell>
          <cell r="AA46">
            <v>0.1</v>
          </cell>
          <cell r="AB46">
            <v>2.9535000000000005</v>
          </cell>
          <cell r="AC46">
            <v>4.8399749999999999</v>
          </cell>
          <cell r="AD46">
            <v>0</v>
          </cell>
          <cell r="AE46">
            <v>0</v>
          </cell>
          <cell r="AI46">
            <v>37.328475000000005</v>
          </cell>
          <cell r="AJ46">
            <v>19147</v>
          </cell>
          <cell r="AN46">
            <v>0.3</v>
          </cell>
        </row>
        <row r="47">
          <cell r="B47">
            <v>802</v>
          </cell>
          <cell r="C47" t="str">
            <v>Dozer - Rubber Tyre</v>
          </cell>
          <cell r="D47" t="str">
            <v>Caterpillar844</v>
          </cell>
          <cell r="E47" t="str">
            <v>466 kW</v>
          </cell>
          <cell r="F47">
            <v>0.75</v>
          </cell>
          <cell r="G47" t="str">
            <v>USA</v>
          </cell>
          <cell r="I47">
            <v>1282500</v>
          </cell>
          <cell r="J47">
            <v>1282500</v>
          </cell>
          <cell r="K47">
            <v>32500</v>
          </cell>
          <cell r="L47">
            <v>2</v>
          </cell>
          <cell r="M47">
            <v>5887.1</v>
          </cell>
          <cell r="Q47">
            <v>12.476288452120361</v>
          </cell>
          <cell r="S47">
            <v>21.784919569907082</v>
          </cell>
          <cell r="T47">
            <v>2.7231149462383852</v>
          </cell>
          <cell r="Y47">
            <v>69.900000000000006</v>
          </cell>
          <cell r="Z47">
            <v>38.445000000000007</v>
          </cell>
          <cell r="AA47">
            <v>0.1</v>
          </cell>
          <cell r="AB47">
            <v>3.8445000000000009</v>
          </cell>
          <cell r="AC47">
            <v>9.0704250000000002</v>
          </cell>
          <cell r="AD47">
            <v>4.4400000000000004</v>
          </cell>
          <cell r="AE47">
            <v>27.824999999999999</v>
          </cell>
          <cell r="AI47">
            <v>83.624925000000005</v>
          </cell>
          <cell r="AJ47">
            <v>19147</v>
          </cell>
          <cell r="AN47">
            <v>0.33</v>
          </cell>
        </row>
        <row r="48">
          <cell r="B48">
            <v>803</v>
          </cell>
          <cell r="C48" t="str">
            <v>Dozer - Rubber Tyre</v>
          </cell>
          <cell r="D48" t="str">
            <v>Caterpillar854G</v>
          </cell>
          <cell r="E48" t="str">
            <v>597 kW</v>
          </cell>
          <cell r="F48">
            <v>0.9</v>
          </cell>
          <cell r="G48" t="str">
            <v>USA</v>
          </cell>
          <cell r="I48">
            <v>1473030</v>
          </cell>
          <cell r="J48">
            <v>1473030</v>
          </cell>
          <cell r="K48">
            <v>35000</v>
          </cell>
          <cell r="L48">
            <v>2</v>
          </cell>
          <cell r="M48">
            <v>5887.1</v>
          </cell>
          <cell r="Q48">
            <v>14.329783375147644</v>
          </cell>
          <cell r="S48">
            <v>25.021317796538192</v>
          </cell>
          <cell r="T48">
            <v>3.127664724567274</v>
          </cell>
          <cell r="Y48">
            <v>89.55</v>
          </cell>
          <cell r="Z48">
            <v>49.252500000000005</v>
          </cell>
          <cell r="AA48">
            <v>0.1</v>
          </cell>
          <cell r="AB48">
            <v>4.925250000000001</v>
          </cell>
          <cell r="AC48">
            <v>13.362300000000001</v>
          </cell>
          <cell r="AD48">
            <v>5.4074999999999998</v>
          </cell>
          <cell r="AE48">
            <v>37.65</v>
          </cell>
          <cell r="AI48">
            <v>110.59755000000001</v>
          </cell>
          <cell r="AJ48">
            <v>19147</v>
          </cell>
          <cell r="AN48">
            <v>0.36</v>
          </cell>
        </row>
        <row r="49">
          <cell r="B49">
            <v>1101</v>
          </cell>
          <cell r="C49" t="str">
            <v>Watercart</v>
          </cell>
          <cell r="D49" t="str">
            <v>Caterpillar773D</v>
          </cell>
          <cell r="E49" t="str">
            <v>45.0 kl</v>
          </cell>
          <cell r="F49">
            <v>0.75</v>
          </cell>
          <cell r="G49" t="str">
            <v>USA</v>
          </cell>
          <cell r="I49">
            <v>727462.5</v>
          </cell>
          <cell r="J49">
            <v>727462.5</v>
          </cell>
          <cell r="K49">
            <v>27500</v>
          </cell>
          <cell r="L49">
            <v>2</v>
          </cell>
          <cell r="M49">
            <v>4773.2</v>
          </cell>
          <cell r="Q49">
            <v>8.7283152763989946</v>
          </cell>
          <cell r="S49">
            <v>15.240561887203553</v>
          </cell>
          <cell r="T49">
            <v>1.9050702359004441</v>
          </cell>
          <cell r="Y49">
            <v>48.02</v>
          </cell>
          <cell r="Z49">
            <v>26.411000000000005</v>
          </cell>
          <cell r="AA49">
            <v>0.1</v>
          </cell>
          <cell r="AB49">
            <v>2.6411000000000007</v>
          </cell>
          <cell r="AC49">
            <v>6.6291750000000009</v>
          </cell>
          <cell r="AD49">
            <v>1.125</v>
          </cell>
          <cell r="AE49">
            <v>29.07</v>
          </cell>
          <cell r="AI49">
            <v>65.876275000000007</v>
          </cell>
          <cell r="AJ49">
            <v>19147</v>
          </cell>
          <cell r="AN49">
            <v>0.3</v>
          </cell>
        </row>
        <row r="50">
          <cell r="B50">
            <v>1102</v>
          </cell>
          <cell r="C50" t="str">
            <v>Watercart</v>
          </cell>
          <cell r="D50" t="str">
            <v>Caterpillar777D</v>
          </cell>
          <cell r="E50" t="str">
            <v>80.0 kl</v>
          </cell>
          <cell r="F50">
            <v>0.75</v>
          </cell>
          <cell r="G50" t="str">
            <v>USA</v>
          </cell>
          <cell r="I50">
            <v>1068750</v>
          </cell>
          <cell r="J50">
            <v>1068750</v>
          </cell>
          <cell r="K50">
            <v>30000</v>
          </cell>
          <cell r="L50">
            <v>2</v>
          </cell>
          <cell r="M50">
            <v>4773.2</v>
          </cell>
          <cell r="Q50">
            <v>12.823186008421638</v>
          </cell>
          <cell r="S50">
            <v>22.390639403335289</v>
          </cell>
          <cell r="T50">
            <v>2.7988299254169111</v>
          </cell>
          <cell r="Y50">
            <v>69.2</v>
          </cell>
          <cell r="Z50">
            <v>38.06</v>
          </cell>
          <cell r="AA50">
            <v>0.1</v>
          </cell>
          <cell r="AB50">
            <v>3.8060000000000005</v>
          </cell>
          <cell r="AC50">
            <v>10.8037125</v>
          </cell>
          <cell r="AD50">
            <v>1.5</v>
          </cell>
          <cell r="AE50">
            <v>37.935000000000002</v>
          </cell>
          <cell r="AI50">
            <v>92.104712500000005</v>
          </cell>
          <cell r="AJ50">
            <v>19147</v>
          </cell>
          <cell r="AN50">
            <v>0.36</v>
          </cell>
        </row>
        <row r="51">
          <cell r="B51">
            <v>1103</v>
          </cell>
          <cell r="C51" t="str">
            <v>Watercart</v>
          </cell>
          <cell r="D51" t="str">
            <v>Caterpillar785C</v>
          </cell>
          <cell r="E51" t="str">
            <v>120 kl</v>
          </cell>
          <cell r="F51">
            <v>0.7</v>
          </cell>
          <cell r="G51" t="str">
            <v>USA</v>
          </cell>
          <cell r="I51">
            <v>1734660</v>
          </cell>
          <cell r="J51">
            <v>1734660</v>
          </cell>
          <cell r="K51">
            <v>30000</v>
          </cell>
          <cell r="L51">
            <v>2</v>
          </cell>
          <cell r="M51">
            <v>4773.2</v>
          </cell>
          <cell r="Q51">
            <v>20.812975758005773</v>
          </cell>
          <cell r="S51">
            <v>36.341657588200789</v>
          </cell>
          <cell r="T51">
            <v>4.5427071985250986</v>
          </cell>
          <cell r="Y51">
            <v>99.5</v>
          </cell>
          <cell r="Z51">
            <v>54.725000000000001</v>
          </cell>
          <cell r="AA51">
            <v>0.1</v>
          </cell>
          <cell r="AB51">
            <v>5.4725000000000001</v>
          </cell>
          <cell r="AC51">
            <v>18.1274625</v>
          </cell>
          <cell r="AD51">
            <v>1.7250000000000001</v>
          </cell>
          <cell r="AE51">
            <v>39.75</v>
          </cell>
          <cell r="AI51">
            <v>119.79996250000001</v>
          </cell>
          <cell r="AJ51">
            <v>19147</v>
          </cell>
          <cell r="AN51">
            <v>0.4</v>
          </cell>
        </row>
        <row r="52">
          <cell r="B52">
            <v>1318</v>
          </cell>
          <cell r="C52" t="str">
            <v>Drill - Diesel</v>
          </cell>
          <cell r="D52" t="str">
            <v>DrillTechD40KS (LP)</v>
          </cell>
          <cell r="E52" t="str">
            <v>40000 lb</v>
          </cell>
          <cell r="F52">
            <v>0.91</v>
          </cell>
          <cell r="G52" t="str">
            <v>USA</v>
          </cell>
          <cell r="I52">
            <v>864531.75</v>
          </cell>
          <cell r="J52">
            <v>864531.75</v>
          </cell>
          <cell r="K52">
            <v>45000</v>
          </cell>
          <cell r="L52">
            <v>2</v>
          </cell>
          <cell r="M52">
            <v>5826.6</v>
          </cell>
          <cell r="Q52">
            <v>8.4975785760912075</v>
          </cell>
          <cell r="S52">
            <v>14.837671197610955</v>
          </cell>
          <cell r="T52">
            <v>1.8547088997013697</v>
          </cell>
          <cell r="Y52">
            <v>67.41</v>
          </cell>
          <cell r="Z52">
            <v>37.075499999999998</v>
          </cell>
          <cell r="AA52">
            <v>0.12</v>
          </cell>
          <cell r="AB52">
            <v>4.4490599999999993</v>
          </cell>
          <cell r="AC52">
            <v>0</v>
          </cell>
          <cell r="AD52">
            <v>0</v>
          </cell>
          <cell r="AE52">
            <v>26.25</v>
          </cell>
          <cell r="AI52">
            <v>67.774559999999994</v>
          </cell>
          <cell r="AJ52">
            <v>19147</v>
          </cell>
          <cell r="AN52">
            <v>0.8</v>
          </cell>
        </row>
        <row r="53">
          <cell r="B53">
            <v>1319</v>
          </cell>
          <cell r="C53" t="str">
            <v>Drill - Diesel</v>
          </cell>
          <cell r="D53" t="str">
            <v>DrillTechD55SP</v>
          </cell>
          <cell r="E53" t="str">
            <v>55000 lb</v>
          </cell>
          <cell r="F53">
            <v>1</v>
          </cell>
          <cell r="G53" t="str">
            <v>Australia</v>
          </cell>
          <cell r="I53">
            <v>1097180</v>
          </cell>
          <cell r="J53">
            <v>1097180</v>
          </cell>
          <cell r="K53">
            <v>45000</v>
          </cell>
          <cell r="L53">
            <v>2</v>
          </cell>
          <cell r="M53">
            <v>5826.6</v>
          </cell>
          <cell r="Q53">
            <v>10.784304060684583</v>
          </cell>
          <cell r="S53">
            <v>18.830535818487625</v>
          </cell>
          <cell r="T53">
            <v>2.3538169773109532</v>
          </cell>
          <cell r="Y53">
            <v>86.1</v>
          </cell>
          <cell r="Z53">
            <v>47.355000000000004</v>
          </cell>
          <cell r="AA53">
            <v>0.12</v>
          </cell>
          <cell r="AB53">
            <v>5.6825999999999999</v>
          </cell>
          <cell r="AC53">
            <v>0</v>
          </cell>
          <cell r="AD53">
            <v>0</v>
          </cell>
          <cell r="AE53">
            <v>0</v>
          </cell>
          <cell r="AI53">
            <v>53.037600000000005</v>
          </cell>
          <cell r="AJ53">
            <v>19147</v>
          </cell>
          <cell r="AN53">
            <v>0.8</v>
          </cell>
        </row>
        <row r="54">
          <cell r="B54">
            <v>1320</v>
          </cell>
          <cell r="C54" t="str">
            <v>Drill - Diesel</v>
          </cell>
          <cell r="D54" t="str">
            <v>DrillTechD60KS</v>
          </cell>
          <cell r="E54" t="str">
            <v>60000 lb</v>
          </cell>
          <cell r="F54">
            <v>0.93</v>
          </cell>
          <cell r="G54" t="str">
            <v>USA</v>
          </cell>
          <cell r="I54">
            <v>1097181</v>
          </cell>
          <cell r="J54">
            <v>1097181</v>
          </cell>
          <cell r="K54">
            <v>45000</v>
          </cell>
          <cell r="L54">
            <v>2</v>
          </cell>
          <cell r="M54">
            <v>5826.6</v>
          </cell>
          <cell r="Q54">
            <v>10.784313889795632</v>
          </cell>
          <cell r="S54">
            <v>18.830552981155389</v>
          </cell>
          <cell r="T54">
            <v>2.3538191226444241</v>
          </cell>
          <cell r="Y54">
            <v>98.7</v>
          </cell>
          <cell r="Z54">
            <v>54.285000000000004</v>
          </cell>
          <cell r="AA54">
            <v>0.12</v>
          </cell>
          <cell r="AB54">
            <v>6.5141999999999998</v>
          </cell>
          <cell r="AC54">
            <v>0</v>
          </cell>
          <cell r="AD54">
            <v>0</v>
          </cell>
          <cell r="AE54">
            <v>0</v>
          </cell>
          <cell r="AI54">
            <v>60.799200000000006</v>
          </cell>
          <cell r="AJ54">
            <v>19147</v>
          </cell>
          <cell r="AN54">
            <v>0.8</v>
          </cell>
        </row>
        <row r="55">
          <cell r="B55">
            <v>1321</v>
          </cell>
          <cell r="C55" t="str">
            <v>Drill - Diesel</v>
          </cell>
          <cell r="D55" t="str">
            <v>DrillTechD75KS</v>
          </cell>
          <cell r="E55" t="str">
            <v>75000 lb</v>
          </cell>
          <cell r="F55">
            <v>0.93</v>
          </cell>
          <cell r="G55" t="str">
            <v>USA</v>
          </cell>
          <cell r="I55">
            <v>1152136.5</v>
          </cell>
          <cell r="J55">
            <v>1152136.5</v>
          </cell>
          <cell r="K55">
            <v>45000</v>
          </cell>
          <cell r="L55">
            <v>2</v>
          </cell>
          <cell r="M55">
            <v>5826.6</v>
          </cell>
          <cell r="Q55">
            <v>11.32447760204608</v>
          </cell>
          <cell r="S55">
            <v>19.773735969519102</v>
          </cell>
          <cell r="T55">
            <v>2.4717169961898877</v>
          </cell>
          <cell r="Y55">
            <v>98.7</v>
          </cell>
          <cell r="Z55">
            <v>54.285000000000004</v>
          </cell>
          <cell r="AA55">
            <v>0.12</v>
          </cell>
          <cell r="AB55">
            <v>6.5141999999999998</v>
          </cell>
          <cell r="AC55">
            <v>1</v>
          </cell>
          <cell r="AD55">
            <v>0</v>
          </cell>
          <cell r="AE55">
            <v>31.5</v>
          </cell>
          <cell r="AI55">
            <v>93.299200000000013</v>
          </cell>
          <cell r="AJ55">
            <v>19147</v>
          </cell>
          <cell r="AN55">
            <v>1</v>
          </cell>
        </row>
        <row r="56">
          <cell r="B56">
            <v>247</v>
          </cell>
          <cell r="C56" t="str">
            <v>Hydraulic Excavator</v>
          </cell>
          <cell r="D56" t="str">
            <v>Caterpillar345CL</v>
          </cell>
          <cell r="E56" t="str">
            <v>44 t</v>
          </cell>
          <cell r="F56">
            <v>1</v>
          </cell>
          <cell r="G56" t="str">
            <v>USA</v>
          </cell>
          <cell r="H56">
            <v>1</v>
          </cell>
          <cell r="I56">
            <v>582937</v>
          </cell>
          <cell r="J56">
            <v>582937</v>
          </cell>
          <cell r="K56">
            <v>45000</v>
          </cell>
          <cell r="L56">
            <v>2</v>
          </cell>
          <cell r="M56">
            <v>5530.91</v>
          </cell>
          <cell r="Q56">
            <v>9.1249813318804254</v>
          </cell>
          <cell r="S56">
            <v>15.933182785472916</v>
          </cell>
          <cell r="T56">
            <v>1.9916478481841144</v>
          </cell>
          <cell r="Y56">
            <v>90.34</v>
          </cell>
          <cell r="Z56">
            <v>49.687000000000005</v>
          </cell>
          <cell r="AA56">
            <v>0.12</v>
          </cell>
          <cell r="AB56">
            <v>5.96244</v>
          </cell>
          <cell r="AC56">
            <v>0</v>
          </cell>
          <cell r="AD56">
            <v>4.125</v>
          </cell>
          <cell r="AE56">
            <v>27.3</v>
          </cell>
          <cell r="AI56">
            <v>87.07444000000001</v>
          </cell>
          <cell r="AJ56">
            <v>19147</v>
          </cell>
          <cell r="AN56">
            <v>0.52</v>
          </cell>
        </row>
      </sheetData>
      <sheetData sheetId="52" refreshError="1"/>
      <sheetData sheetId="53" refreshError="1"/>
      <sheetData sheetId="5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100-45"/>
      <sheetName val="EQUIPOS"/>
      <sheetName val="SUMARIO"/>
      <sheetName val="PRODUCC"/>
      <sheetName val="Grono-Pala"/>
      <sheetName val="CALIDAD"/>
      <sheetName val="BD_831"/>
      <sheetName val="BD_OREG1"/>
      <sheetName val="BD_OREG2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100-45-P1"/>
      <sheetName val="SUMARIO"/>
      <sheetName val="PRODUCCION"/>
      <sheetName val="Prod. x Nivel"/>
      <sheetName val="CRONOG."/>
      <sheetName val="CIVILES"/>
      <sheetName val="BD-831"/>
      <sheetName val="ANEXO"/>
      <sheetName val="BD100_45_P1"/>
      <sheetName val="BD100-45"/>
      <sheetName val="EQUIP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HABILITACION"/>
      <sheetName val="DIBUJAR"/>
      <sheetName val="POZOS"/>
      <sheetName val="AERCVIEW"/>
    </sheetNames>
    <sheetDataSet>
      <sheetData sheetId="0" refreshError="1">
        <row r="1">
          <cell r="B1" t="str">
            <v>FNODE_</v>
          </cell>
          <cell r="C1" t="str">
            <v>TNODE_</v>
          </cell>
          <cell r="D1" t="str">
            <v>CRINI</v>
          </cell>
          <cell r="E1" t="str">
            <v>CRFIN</v>
          </cell>
          <cell r="F1" t="str">
            <v>CCLSAL</v>
          </cell>
          <cell r="G1" t="str">
            <v>CCLLLE</v>
          </cell>
          <cell r="H1" t="str">
            <v>DIM3</v>
          </cell>
          <cell r="I1" t="str">
            <v>DIM2</v>
          </cell>
          <cell r="J1" t="str">
            <v>PENDI</v>
          </cell>
          <cell r="K1" t="str">
            <v>RIONN_</v>
          </cell>
        </row>
        <row r="2">
          <cell r="B2">
            <v>21574</v>
          </cell>
          <cell r="C2">
            <v>21733</v>
          </cell>
          <cell r="D2">
            <v>2580.85</v>
          </cell>
          <cell r="E2">
            <v>2580.4499999999998</v>
          </cell>
          <cell r="F2">
            <v>2578.54</v>
          </cell>
          <cell r="G2">
            <v>2577.9499999999998</v>
          </cell>
          <cell r="H2">
            <v>0</v>
          </cell>
          <cell r="I2">
            <v>0.25</v>
          </cell>
          <cell r="J2">
            <v>0.6</v>
          </cell>
          <cell r="K2">
            <v>1</v>
          </cell>
        </row>
        <row r="3">
          <cell r="B3">
            <v>21930</v>
          </cell>
          <cell r="C3">
            <v>22147</v>
          </cell>
          <cell r="D3">
            <v>2579.9</v>
          </cell>
          <cell r="E3">
            <v>2579</v>
          </cell>
          <cell r="F3">
            <v>2577.61</v>
          </cell>
          <cell r="G3">
            <v>2577.14</v>
          </cell>
          <cell r="H3">
            <v>0</v>
          </cell>
          <cell r="I3">
            <v>0.3</v>
          </cell>
          <cell r="J3">
            <v>0.46</v>
          </cell>
          <cell r="K3">
            <v>2</v>
          </cell>
        </row>
        <row r="4">
          <cell r="B4">
            <v>22147</v>
          </cell>
          <cell r="C4">
            <v>22374</v>
          </cell>
          <cell r="D4">
            <v>2580</v>
          </cell>
          <cell r="E4">
            <v>2579.5</v>
          </cell>
          <cell r="F4">
            <v>2577.16</v>
          </cell>
          <cell r="G4">
            <v>2576.54</v>
          </cell>
          <cell r="H4">
            <v>0</v>
          </cell>
          <cell r="I4">
            <v>0.35</v>
          </cell>
          <cell r="J4">
            <v>0.6</v>
          </cell>
          <cell r="K4">
            <v>3</v>
          </cell>
        </row>
        <row r="5">
          <cell r="B5">
            <v>21733</v>
          </cell>
          <cell r="C5">
            <v>21930</v>
          </cell>
          <cell r="D5">
            <v>2580.4299999999998</v>
          </cell>
          <cell r="E5">
            <v>2579.9</v>
          </cell>
          <cell r="F5">
            <v>2577.9499999999998</v>
          </cell>
          <cell r="G5">
            <v>2577.6</v>
          </cell>
          <cell r="H5">
            <v>0</v>
          </cell>
          <cell r="I5">
            <v>0.3</v>
          </cell>
          <cell r="J5">
            <v>0.33</v>
          </cell>
          <cell r="K5">
            <v>4</v>
          </cell>
        </row>
        <row r="6">
          <cell r="B6">
            <v>20464</v>
          </cell>
          <cell r="C6">
            <v>20617</v>
          </cell>
          <cell r="D6">
            <v>2580.56</v>
          </cell>
          <cell r="E6">
            <v>2580.37</v>
          </cell>
          <cell r="F6">
            <v>2578.87</v>
          </cell>
          <cell r="G6">
            <v>2578.64</v>
          </cell>
          <cell r="H6">
            <v>0</v>
          </cell>
          <cell r="I6">
            <v>0.2</v>
          </cell>
          <cell r="J6">
            <v>0.4</v>
          </cell>
          <cell r="K6">
            <v>5</v>
          </cell>
        </row>
        <row r="7">
          <cell r="B7">
            <v>20387</v>
          </cell>
          <cell r="C7">
            <v>20464</v>
          </cell>
          <cell r="D7">
            <v>2580.54</v>
          </cell>
          <cell r="E7">
            <v>2580.56</v>
          </cell>
          <cell r="F7">
            <v>0</v>
          </cell>
          <cell r="G7">
            <v>2578.87</v>
          </cell>
          <cell r="H7">
            <v>0</v>
          </cell>
          <cell r="I7">
            <v>0.2</v>
          </cell>
          <cell r="J7">
            <v>0.4</v>
          </cell>
          <cell r="K7">
            <v>6</v>
          </cell>
        </row>
        <row r="8">
          <cell r="B8">
            <v>20254</v>
          </cell>
          <cell r="C8">
            <v>20387</v>
          </cell>
          <cell r="D8">
            <v>2580.79</v>
          </cell>
          <cell r="E8">
            <v>2580.54</v>
          </cell>
          <cell r="F8">
            <v>2579.19</v>
          </cell>
          <cell r="G8">
            <v>0</v>
          </cell>
          <cell r="H8">
            <v>0</v>
          </cell>
          <cell r="I8">
            <v>0.2</v>
          </cell>
          <cell r="J8">
            <v>0.4</v>
          </cell>
          <cell r="K8">
            <v>7</v>
          </cell>
        </row>
        <row r="9">
          <cell r="B9">
            <v>20327</v>
          </cell>
          <cell r="C9">
            <v>20387</v>
          </cell>
          <cell r="D9">
            <v>2581.06</v>
          </cell>
          <cell r="E9">
            <v>2580.54</v>
          </cell>
          <cell r="F9">
            <v>2580.1799999999998</v>
          </cell>
          <cell r="G9">
            <v>2579.92</v>
          </cell>
          <cell r="H9">
            <v>0</v>
          </cell>
          <cell r="I9">
            <v>0.2</v>
          </cell>
          <cell r="J9">
            <v>4</v>
          </cell>
          <cell r="K9">
            <v>8</v>
          </cell>
        </row>
        <row r="10">
          <cell r="B10">
            <v>20239</v>
          </cell>
          <cell r="C10">
            <v>20537</v>
          </cell>
          <cell r="D10">
            <v>2581.0500000000002</v>
          </cell>
          <cell r="E10">
            <v>2580.37</v>
          </cell>
          <cell r="F10">
            <v>2579.35</v>
          </cell>
          <cell r="G10">
            <v>2578.4699999999998</v>
          </cell>
          <cell r="H10">
            <v>0</v>
          </cell>
          <cell r="I10">
            <v>0.2</v>
          </cell>
          <cell r="J10">
            <v>0.72</v>
          </cell>
          <cell r="K10">
            <v>9</v>
          </cell>
        </row>
        <row r="11">
          <cell r="B11">
            <v>20239</v>
          </cell>
          <cell r="C11">
            <v>20427</v>
          </cell>
          <cell r="D11">
            <v>2581.0500000000002</v>
          </cell>
          <cell r="E11">
            <v>2580.59</v>
          </cell>
          <cell r="F11">
            <v>2579.71</v>
          </cell>
          <cell r="G11">
            <v>2578.12</v>
          </cell>
          <cell r="H11">
            <v>0</v>
          </cell>
          <cell r="I11">
            <v>0.2</v>
          </cell>
          <cell r="J11">
            <v>2</v>
          </cell>
          <cell r="K11">
            <v>10</v>
          </cell>
        </row>
        <row r="12">
          <cell r="B12">
            <v>22114</v>
          </cell>
          <cell r="C12">
            <v>22157</v>
          </cell>
          <cell r="D12">
            <v>2579.44</v>
          </cell>
          <cell r="E12">
            <v>2580.46</v>
          </cell>
          <cell r="F12">
            <v>2578.9699999999998</v>
          </cell>
          <cell r="G12">
            <v>2578.7399999999998</v>
          </cell>
          <cell r="H12">
            <v>0</v>
          </cell>
          <cell r="I12">
            <v>0.25</v>
          </cell>
          <cell r="J12">
            <v>0.47</v>
          </cell>
          <cell r="K12">
            <v>11</v>
          </cell>
        </row>
        <row r="13">
          <cell r="B13">
            <v>21799</v>
          </cell>
          <cell r="C13">
            <v>21810</v>
          </cell>
          <cell r="D13">
            <v>2580.31</v>
          </cell>
          <cell r="E13">
            <v>2580.3200000000002</v>
          </cell>
          <cell r="F13">
            <v>2579.09</v>
          </cell>
          <cell r="G13">
            <v>2579</v>
          </cell>
          <cell r="H13">
            <v>0</v>
          </cell>
          <cell r="I13">
            <v>0.3</v>
          </cell>
          <cell r="J13">
            <v>0.25</v>
          </cell>
          <cell r="K13">
            <v>12</v>
          </cell>
        </row>
        <row r="14">
          <cell r="B14">
            <v>21604</v>
          </cell>
          <cell r="C14">
            <v>21457</v>
          </cell>
          <cell r="D14">
            <v>2580.86</v>
          </cell>
          <cell r="E14">
            <v>2580.36</v>
          </cell>
          <cell r="F14">
            <v>2578.75</v>
          </cell>
          <cell r="G14">
            <v>2578.54</v>
          </cell>
          <cell r="H14">
            <v>0</v>
          </cell>
          <cell r="I14">
            <v>0.2</v>
          </cell>
          <cell r="J14">
            <v>0.5</v>
          </cell>
          <cell r="K14">
            <v>13</v>
          </cell>
        </row>
        <row r="15">
          <cell r="B15">
            <v>21457</v>
          </cell>
          <cell r="C15">
            <v>21435</v>
          </cell>
          <cell r="D15">
            <v>2580.36</v>
          </cell>
          <cell r="E15">
            <v>2580.31</v>
          </cell>
          <cell r="F15">
            <v>2578.46</v>
          </cell>
          <cell r="G15">
            <v>2578.17</v>
          </cell>
          <cell r="H15">
            <v>0</v>
          </cell>
          <cell r="I15">
            <v>0.2</v>
          </cell>
          <cell r="J15">
            <v>0.78</v>
          </cell>
          <cell r="K15">
            <v>14</v>
          </cell>
        </row>
        <row r="16">
          <cell r="B16">
            <v>20710</v>
          </cell>
          <cell r="C16">
            <v>20427</v>
          </cell>
          <cell r="D16">
            <v>2581.02</v>
          </cell>
          <cell r="E16">
            <v>2580.59</v>
          </cell>
          <cell r="F16">
            <v>2578.4699999999998</v>
          </cell>
          <cell r="G16">
            <v>2578.12</v>
          </cell>
          <cell r="H16">
            <v>0</v>
          </cell>
          <cell r="I16">
            <v>0.2</v>
          </cell>
          <cell r="J16">
            <v>0.34</v>
          </cell>
          <cell r="K16">
            <v>15</v>
          </cell>
        </row>
        <row r="17">
          <cell r="B17">
            <v>21297</v>
          </cell>
          <cell r="C17">
            <v>21239</v>
          </cell>
          <cell r="D17">
            <v>2580.27</v>
          </cell>
          <cell r="E17">
            <v>2579.16</v>
          </cell>
          <cell r="F17">
            <v>2578.4699999999998</v>
          </cell>
          <cell r="G17">
            <v>2577.35</v>
          </cell>
          <cell r="H17">
            <v>0</v>
          </cell>
          <cell r="I17">
            <v>0.2</v>
          </cell>
          <cell r="J17">
            <v>1.4</v>
          </cell>
          <cell r="K17">
            <v>16</v>
          </cell>
        </row>
        <row r="18">
          <cell r="B18">
            <v>20703</v>
          </cell>
          <cell r="C18">
            <v>20977</v>
          </cell>
          <cell r="D18">
            <v>2580.4899999999998</v>
          </cell>
          <cell r="E18">
            <v>2580.29</v>
          </cell>
          <cell r="F18">
            <v>2578.7399999999998</v>
          </cell>
          <cell r="G18">
            <v>2578.35</v>
          </cell>
          <cell r="H18">
            <v>0</v>
          </cell>
          <cell r="I18">
            <v>0.2</v>
          </cell>
          <cell r="J18">
            <v>0.4</v>
          </cell>
          <cell r="K18">
            <v>17</v>
          </cell>
        </row>
        <row r="19">
          <cell r="B19">
            <v>22385</v>
          </cell>
          <cell r="C19">
            <v>22351</v>
          </cell>
          <cell r="D19">
            <v>2579.4699999999998</v>
          </cell>
          <cell r="E19">
            <v>2579.04</v>
          </cell>
          <cell r="F19">
            <v>2577.8000000000002</v>
          </cell>
          <cell r="G19">
            <v>2577.36</v>
          </cell>
          <cell r="H19">
            <v>0</v>
          </cell>
          <cell r="I19">
            <v>0.2</v>
          </cell>
          <cell r="J19">
            <v>0.57999999999999996</v>
          </cell>
          <cell r="K19">
            <v>18</v>
          </cell>
        </row>
        <row r="20">
          <cell r="B20">
            <v>22007</v>
          </cell>
          <cell r="C20">
            <v>22237</v>
          </cell>
          <cell r="D20">
            <v>2579.17</v>
          </cell>
          <cell r="E20">
            <v>2577.44</v>
          </cell>
          <cell r="F20">
            <v>2576.5</v>
          </cell>
          <cell r="G20">
            <v>2575.62</v>
          </cell>
          <cell r="H20">
            <v>0</v>
          </cell>
          <cell r="I20">
            <v>0.2</v>
          </cell>
          <cell r="J20">
            <v>1.2</v>
          </cell>
          <cell r="K20">
            <v>19</v>
          </cell>
        </row>
        <row r="21">
          <cell r="B21">
            <v>21401</v>
          </cell>
          <cell r="C21">
            <v>21456</v>
          </cell>
          <cell r="D21">
            <v>2580.5</v>
          </cell>
          <cell r="E21">
            <v>2580.04</v>
          </cell>
          <cell r="F21">
            <v>2579.5</v>
          </cell>
          <cell r="G21">
            <v>2579.15</v>
          </cell>
          <cell r="H21">
            <v>0</v>
          </cell>
          <cell r="I21">
            <v>0.2</v>
          </cell>
          <cell r="J21">
            <v>0.37</v>
          </cell>
          <cell r="K21">
            <v>20</v>
          </cell>
        </row>
        <row r="22">
          <cell r="B22">
            <v>21820</v>
          </cell>
          <cell r="C22">
            <v>21844</v>
          </cell>
          <cell r="D22">
            <v>2578.87</v>
          </cell>
          <cell r="E22">
            <v>2579.42</v>
          </cell>
          <cell r="F22">
            <v>2577.7199999999998</v>
          </cell>
          <cell r="G22">
            <v>2577.2199999999998</v>
          </cell>
          <cell r="H22">
            <v>0</v>
          </cell>
          <cell r="I22">
            <v>0.2</v>
          </cell>
          <cell r="J22">
            <v>1.6</v>
          </cell>
          <cell r="K22">
            <v>21</v>
          </cell>
        </row>
        <row r="23">
          <cell r="B23">
            <v>21687</v>
          </cell>
          <cell r="C23">
            <v>21820</v>
          </cell>
          <cell r="D23">
            <v>2580.1799999999998</v>
          </cell>
          <cell r="E23">
            <v>2578.87</v>
          </cell>
          <cell r="F23">
            <v>2578.1999999999998</v>
          </cell>
          <cell r="G23">
            <v>2577.7399999999998</v>
          </cell>
          <cell r="H23">
            <v>0</v>
          </cell>
          <cell r="I23">
            <v>0.2</v>
          </cell>
          <cell r="J23">
            <v>1.1000000000000001</v>
          </cell>
          <cell r="K23">
            <v>22</v>
          </cell>
        </row>
        <row r="24">
          <cell r="B24">
            <v>21940</v>
          </cell>
          <cell r="C24">
            <v>22053</v>
          </cell>
          <cell r="D24">
            <v>2579.39</v>
          </cell>
          <cell r="E24">
            <v>2578.7399999999998</v>
          </cell>
          <cell r="F24">
            <v>2577.29</v>
          </cell>
          <cell r="G24">
            <v>2576.9699999999998</v>
          </cell>
          <cell r="H24">
            <v>0</v>
          </cell>
          <cell r="I24">
            <v>0.2</v>
          </cell>
          <cell r="J24">
            <v>0.48</v>
          </cell>
          <cell r="K24">
            <v>23</v>
          </cell>
        </row>
        <row r="25">
          <cell r="B25">
            <v>21942</v>
          </cell>
          <cell r="C25">
            <v>22053</v>
          </cell>
          <cell r="D25">
            <v>2578.9699999999998</v>
          </cell>
          <cell r="E25">
            <v>2578.7399999999998</v>
          </cell>
          <cell r="F25">
            <v>0</v>
          </cell>
          <cell r="G25">
            <v>2576.96</v>
          </cell>
          <cell r="H25">
            <v>0</v>
          </cell>
          <cell r="I25">
            <v>0.2</v>
          </cell>
          <cell r="J25">
            <v>0.49</v>
          </cell>
          <cell r="K25">
            <v>24</v>
          </cell>
        </row>
        <row r="26">
          <cell r="B26">
            <v>21808</v>
          </cell>
          <cell r="C26">
            <v>22138</v>
          </cell>
          <cell r="D26">
            <v>2577.25</v>
          </cell>
          <cell r="E26">
            <v>2576.9899999999998</v>
          </cell>
          <cell r="F26">
            <v>2575.5500000000002</v>
          </cell>
          <cell r="G26">
            <v>2575.12</v>
          </cell>
          <cell r="H26">
            <v>0</v>
          </cell>
          <cell r="I26">
            <v>0.2</v>
          </cell>
          <cell r="J26">
            <v>0.4</v>
          </cell>
          <cell r="K26">
            <v>25</v>
          </cell>
        </row>
        <row r="27">
          <cell r="B27">
            <v>21902</v>
          </cell>
          <cell r="C27">
            <v>22241</v>
          </cell>
          <cell r="D27">
            <v>2576.9299999999998</v>
          </cell>
          <cell r="E27">
            <v>2576.7600000000002</v>
          </cell>
          <cell r="F27">
            <v>2575.04</v>
          </cell>
          <cell r="G27">
            <v>2574.81</v>
          </cell>
          <cell r="H27">
            <v>0</v>
          </cell>
          <cell r="I27">
            <v>0.3</v>
          </cell>
          <cell r="J27">
            <v>0.21</v>
          </cell>
          <cell r="K27">
            <v>26</v>
          </cell>
        </row>
        <row r="28">
          <cell r="B28">
            <v>21994</v>
          </cell>
          <cell r="C28">
            <v>22342</v>
          </cell>
          <cell r="D28">
            <v>2577.5700000000002</v>
          </cell>
          <cell r="E28">
            <v>2577.38</v>
          </cell>
          <cell r="F28">
            <v>2575.8000000000002</v>
          </cell>
          <cell r="G28">
            <v>2575.35</v>
          </cell>
          <cell r="H28">
            <v>0</v>
          </cell>
          <cell r="I28">
            <v>0.2</v>
          </cell>
          <cell r="J28">
            <v>0.41</v>
          </cell>
          <cell r="K28">
            <v>27</v>
          </cell>
        </row>
        <row r="29">
          <cell r="B29">
            <v>22054</v>
          </cell>
          <cell r="C29">
            <v>21994</v>
          </cell>
          <cell r="D29">
            <v>2577.96</v>
          </cell>
          <cell r="E29">
            <v>2577.5700000000002</v>
          </cell>
          <cell r="F29">
            <v>2576.1999999999998</v>
          </cell>
          <cell r="G29">
            <v>2575.62</v>
          </cell>
          <cell r="H29">
            <v>0</v>
          </cell>
          <cell r="I29">
            <v>0.2</v>
          </cell>
          <cell r="J29">
            <v>1.69</v>
          </cell>
          <cell r="K29">
            <v>28</v>
          </cell>
        </row>
        <row r="30">
          <cell r="B30">
            <v>22066</v>
          </cell>
          <cell r="C30">
            <v>22003</v>
          </cell>
          <cell r="D30">
            <v>2579.4299999999998</v>
          </cell>
          <cell r="E30">
            <v>2578.98</v>
          </cell>
          <cell r="F30">
            <v>2577.5500000000002</v>
          </cell>
          <cell r="G30">
            <v>2577</v>
          </cell>
          <cell r="H30">
            <v>0</v>
          </cell>
          <cell r="I30">
            <v>0.2</v>
          </cell>
          <cell r="J30">
            <v>0.7</v>
          </cell>
          <cell r="K30">
            <v>29</v>
          </cell>
        </row>
        <row r="31">
          <cell r="B31">
            <v>22060</v>
          </cell>
          <cell r="C31">
            <v>21995</v>
          </cell>
          <cell r="D31">
            <v>2578.7600000000002</v>
          </cell>
          <cell r="E31">
            <v>2578.2800000000002</v>
          </cell>
          <cell r="F31">
            <v>2576.86</v>
          </cell>
          <cell r="G31">
            <v>2576.6</v>
          </cell>
          <cell r="H31">
            <v>0</v>
          </cell>
          <cell r="I31">
            <v>0.2</v>
          </cell>
          <cell r="J31">
            <v>0.7</v>
          </cell>
          <cell r="K31">
            <v>30</v>
          </cell>
        </row>
        <row r="32">
          <cell r="B32">
            <v>22003</v>
          </cell>
          <cell r="C32">
            <v>22060</v>
          </cell>
          <cell r="D32">
            <v>2578.98</v>
          </cell>
          <cell r="E32">
            <v>2578.7600000000002</v>
          </cell>
          <cell r="F32">
            <v>2576.98</v>
          </cell>
          <cell r="G32">
            <v>2576.88</v>
          </cell>
          <cell r="H32">
            <v>0</v>
          </cell>
          <cell r="I32">
            <v>0.2</v>
          </cell>
          <cell r="J32">
            <v>0.7</v>
          </cell>
          <cell r="K32">
            <v>31</v>
          </cell>
        </row>
        <row r="33">
          <cell r="B33">
            <v>22090</v>
          </cell>
          <cell r="C33">
            <v>22138</v>
          </cell>
          <cell r="D33">
            <v>2577.1799999999998</v>
          </cell>
          <cell r="E33">
            <v>2576.9899999999998</v>
          </cell>
          <cell r="F33">
            <v>2575.2800000000002</v>
          </cell>
          <cell r="G33">
            <v>2575.08</v>
          </cell>
          <cell r="H33">
            <v>0</v>
          </cell>
          <cell r="I33">
            <v>0.2</v>
          </cell>
          <cell r="J33">
            <v>0.62</v>
          </cell>
          <cell r="K33">
            <v>32</v>
          </cell>
        </row>
        <row r="34">
          <cell r="B34">
            <v>22053</v>
          </cell>
          <cell r="C34">
            <v>22090</v>
          </cell>
          <cell r="D34">
            <v>2578.7399999999998</v>
          </cell>
          <cell r="E34">
            <v>2577.19</v>
          </cell>
          <cell r="F34">
            <v>2577.09</v>
          </cell>
          <cell r="G34">
            <v>2575.5500000000002</v>
          </cell>
          <cell r="H34">
            <v>0</v>
          </cell>
          <cell r="I34">
            <v>0.2</v>
          </cell>
          <cell r="J34">
            <v>0</v>
          </cell>
          <cell r="K34">
            <v>33</v>
          </cell>
        </row>
        <row r="35">
          <cell r="B35">
            <v>22138</v>
          </cell>
          <cell r="C35">
            <v>22241</v>
          </cell>
          <cell r="D35">
            <v>2576.9899999999998</v>
          </cell>
          <cell r="E35">
            <v>2576.7800000000002</v>
          </cell>
          <cell r="F35">
            <v>2575.12</v>
          </cell>
          <cell r="G35">
            <v>2574.8200000000002</v>
          </cell>
          <cell r="H35">
            <v>0</v>
          </cell>
          <cell r="I35">
            <v>0.2</v>
          </cell>
          <cell r="J35">
            <v>0.49</v>
          </cell>
          <cell r="K35">
            <v>34</v>
          </cell>
        </row>
        <row r="36">
          <cell r="B36">
            <v>22342</v>
          </cell>
          <cell r="C36">
            <v>22241</v>
          </cell>
          <cell r="D36">
            <v>2577.38</v>
          </cell>
          <cell r="E36">
            <v>2576.7600000000002</v>
          </cell>
          <cell r="F36">
            <v>2575.33</v>
          </cell>
          <cell r="G36">
            <v>2574.8000000000002</v>
          </cell>
          <cell r="H36">
            <v>0</v>
          </cell>
          <cell r="I36">
            <v>0.2</v>
          </cell>
          <cell r="J36">
            <v>0.82</v>
          </cell>
          <cell r="K36">
            <v>35</v>
          </cell>
        </row>
        <row r="37">
          <cell r="B37">
            <v>22314</v>
          </cell>
          <cell r="C37">
            <v>22351</v>
          </cell>
          <cell r="D37">
            <v>2579.1799999999998</v>
          </cell>
          <cell r="E37">
            <v>2579.04</v>
          </cell>
          <cell r="F37">
            <v>2577.6799999999998</v>
          </cell>
          <cell r="G37">
            <v>2577.34</v>
          </cell>
          <cell r="H37">
            <v>0</v>
          </cell>
          <cell r="I37">
            <v>0.2</v>
          </cell>
          <cell r="J37">
            <v>0.5</v>
          </cell>
          <cell r="K37">
            <v>36</v>
          </cell>
        </row>
        <row r="38">
          <cell r="B38">
            <v>22098</v>
          </cell>
          <cell r="C38">
            <v>22066</v>
          </cell>
          <cell r="D38">
            <v>2579.46</v>
          </cell>
          <cell r="E38">
            <v>2579.4299999999998</v>
          </cell>
          <cell r="F38">
            <v>2577.6799999999998</v>
          </cell>
          <cell r="G38">
            <v>2577.5700000000002</v>
          </cell>
          <cell r="H38">
            <v>0</v>
          </cell>
          <cell r="I38">
            <v>0.2</v>
          </cell>
          <cell r="J38">
            <v>0.7</v>
          </cell>
          <cell r="K38">
            <v>37</v>
          </cell>
        </row>
        <row r="39">
          <cell r="B39">
            <v>22096</v>
          </cell>
          <cell r="C39">
            <v>22060</v>
          </cell>
          <cell r="D39">
            <v>2578.92</v>
          </cell>
          <cell r="E39">
            <v>2578.7600000000002</v>
          </cell>
          <cell r="F39">
            <v>2576.98</v>
          </cell>
          <cell r="G39">
            <v>2576.88</v>
          </cell>
          <cell r="H39">
            <v>0</v>
          </cell>
          <cell r="I39">
            <v>0.2</v>
          </cell>
          <cell r="J39">
            <v>0.7</v>
          </cell>
          <cell r="K39">
            <v>38</v>
          </cell>
        </row>
        <row r="40">
          <cell r="B40">
            <v>22146</v>
          </cell>
          <cell r="C40">
            <v>22096</v>
          </cell>
          <cell r="D40">
            <v>2579.52</v>
          </cell>
          <cell r="E40">
            <v>2578.92</v>
          </cell>
          <cell r="F40">
            <v>2577.64</v>
          </cell>
          <cell r="G40">
            <v>2577.0100000000002</v>
          </cell>
          <cell r="H40">
            <v>0</v>
          </cell>
          <cell r="I40">
            <v>0.2</v>
          </cell>
          <cell r="J40">
            <v>0.7</v>
          </cell>
          <cell r="K40">
            <v>39</v>
          </cell>
        </row>
        <row r="41">
          <cell r="B41">
            <v>22114</v>
          </cell>
          <cell r="C41">
            <v>22098</v>
          </cell>
          <cell r="D41">
            <v>2579.44</v>
          </cell>
          <cell r="E41">
            <v>2579.46</v>
          </cell>
          <cell r="F41">
            <v>2577.87</v>
          </cell>
          <cell r="G41">
            <v>2577.6799999999998</v>
          </cell>
          <cell r="H41">
            <v>0</v>
          </cell>
          <cell r="I41">
            <v>0.2</v>
          </cell>
          <cell r="J41">
            <v>0.7</v>
          </cell>
          <cell r="K41">
            <v>40</v>
          </cell>
        </row>
        <row r="42">
          <cell r="B42">
            <v>21167</v>
          </cell>
          <cell r="C42">
            <v>21160</v>
          </cell>
          <cell r="D42">
            <v>2579.42</v>
          </cell>
          <cell r="E42">
            <v>2577.38</v>
          </cell>
          <cell r="F42">
            <v>2575.94</v>
          </cell>
          <cell r="G42">
            <v>2575.62</v>
          </cell>
          <cell r="H42">
            <v>0</v>
          </cell>
          <cell r="I42">
            <v>0.2</v>
          </cell>
          <cell r="J42">
            <v>0.4</v>
          </cell>
          <cell r="K42">
            <v>41</v>
          </cell>
        </row>
        <row r="43">
          <cell r="B43">
            <v>21186</v>
          </cell>
          <cell r="C43">
            <v>21171</v>
          </cell>
          <cell r="D43">
            <v>2579.8000000000002</v>
          </cell>
          <cell r="E43">
            <v>2578.9699999999998</v>
          </cell>
          <cell r="F43">
            <v>2578.1</v>
          </cell>
          <cell r="G43">
            <v>2577.9</v>
          </cell>
          <cell r="H43">
            <v>0</v>
          </cell>
          <cell r="I43">
            <v>0.2</v>
          </cell>
          <cell r="J43">
            <v>0.4</v>
          </cell>
          <cell r="K43">
            <v>42</v>
          </cell>
        </row>
        <row r="44">
          <cell r="B44">
            <v>21196</v>
          </cell>
          <cell r="C44">
            <v>21186</v>
          </cell>
          <cell r="D44">
            <v>2580.21</v>
          </cell>
          <cell r="E44">
            <v>2579.8000000000002</v>
          </cell>
          <cell r="F44">
            <v>2578.8000000000002</v>
          </cell>
          <cell r="G44">
            <v>2578.1</v>
          </cell>
          <cell r="H44">
            <v>0</v>
          </cell>
          <cell r="I44">
            <v>0.2</v>
          </cell>
          <cell r="J44">
            <v>0.4</v>
          </cell>
          <cell r="K44">
            <v>43</v>
          </cell>
        </row>
        <row r="45">
          <cell r="B45">
            <v>21621</v>
          </cell>
          <cell r="C45">
            <v>21792</v>
          </cell>
          <cell r="D45">
            <v>2580.42</v>
          </cell>
          <cell r="E45">
            <v>2579.94</v>
          </cell>
          <cell r="F45">
            <v>2579.4</v>
          </cell>
          <cell r="G45">
            <v>2579.1</v>
          </cell>
          <cell r="H45">
            <v>0</v>
          </cell>
          <cell r="I45">
            <v>0.25</v>
          </cell>
          <cell r="J45">
            <v>0.6</v>
          </cell>
          <cell r="K45">
            <v>44</v>
          </cell>
        </row>
        <row r="46">
          <cell r="B46">
            <v>21770</v>
          </cell>
          <cell r="C46">
            <v>21792</v>
          </cell>
          <cell r="D46">
            <v>2579.85</v>
          </cell>
          <cell r="E46">
            <v>2579.94</v>
          </cell>
          <cell r="F46">
            <v>2579.23</v>
          </cell>
          <cell r="G46">
            <v>2579.1</v>
          </cell>
          <cell r="H46">
            <v>0</v>
          </cell>
          <cell r="I46">
            <v>0.3</v>
          </cell>
          <cell r="J46">
            <v>0.25</v>
          </cell>
          <cell r="K46">
            <v>45</v>
          </cell>
        </row>
        <row r="47">
          <cell r="B47">
            <v>21792</v>
          </cell>
          <cell r="C47">
            <v>21799</v>
          </cell>
          <cell r="D47">
            <v>2579.94</v>
          </cell>
          <cell r="E47">
            <v>2580.31</v>
          </cell>
          <cell r="F47">
            <v>2579.1</v>
          </cell>
          <cell r="G47">
            <v>0</v>
          </cell>
          <cell r="H47">
            <v>0</v>
          </cell>
          <cell r="I47">
            <v>0.3</v>
          </cell>
          <cell r="J47">
            <v>0.25</v>
          </cell>
          <cell r="K47">
            <v>46</v>
          </cell>
        </row>
        <row r="48">
          <cell r="B48">
            <v>21963</v>
          </cell>
          <cell r="C48">
            <v>21799</v>
          </cell>
          <cell r="D48">
            <v>2580.4299999999998</v>
          </cell>
          <cell r="E48">
            <v>2580.31</v>
          </cell>
          <cell r="F48">
            <v>2579.2600000000002</v>
          </cell>
          <cell r="G48">
            <v>2579.06</v>
          </cell>
          <cell r="H48">
            <v>0</v>
          </cell>
          <cell r="I48">
            <v>0.2</v>
          </cell>
          <cell r="J48">
            <v>0.4</v>
          </cell>
          <cell r="K48">
            <v>47</v>
          </cell>
        </row>
        <row r="49">
          <cell r="B49">
            <v>21338</v>
          </cell>
          <cell r="C49">
            <v>21328</v>
          </cell>
          <cell r="D49">
            <v>2579.8000000000002</v>
          </cell>
          <cell r="E49">
            <v>2577.69</v>
          </cell>
          <cell r="F49">
            <v>0</v>
          </cell>
          <cell r="G49">
            <v>2575.52</v>
          </cell>
          <cell r="H49">
            <v>0</v>
          </cell>
          <cell r="I49">
            <v>0.2</v>
          </cell>
          <cell r="J49">
            <v>0.3</v>
          </cell>
          <cell r="K49">
            <v>48</v>
          </cell>
        </row>
        <row r="50">
          <cell r="B50">
            <v>20938</v>
          </cell>
          <cell r="C50">
            <v>21156</v>
          </cell>
          <cell r="D50">
            <v>0</v>
          </cell>
          <cell r="E50">
            <v>2579.0300000000002</v>
          </cell>
          <cell r="F50">
            <v>0</v>
          </cell>
          <cell r="G50">
            <v>2577.33</v>
          </cell>
          <cell r="H50">
            <v>0</v>
          </cell>
          <cell r="I50">
            <v>0.2</v>
          </cell>
          <cell r="J50">
            <v>0.4</v>
          </cell>
          <cell r="K50">
            <v>49</v>
          </cell>
        </row>
        <row r="51">
          <cell r="B51">
            <v>21171</v>
          </cell>
          <cell r="C51">
            <v>21167</v>
          </cell>
          <cell r="D51">
            <v>2578.9699999999998</v>
          </cell>
          <cell r="E51">
            <v>2579.42</v>
          </cell>
          <cell r="F51">
            <v>2577.9</v>
          </cell>
          <cell r="G51">
            <v>2576.6999999999998</v>
          </cell>
          <cell r="H51">
            <v>0</v>
          </cell>
          <cell r="I51">
            <v>0.2</v>
          </cell>
          <cell r="J51">
            <v>0.4</v>
          </cell>
          <cell r="K51">
            <v>50</v>
          </cell>
        </row>
        <row r="52">
          <cell r="B52">
            <v>20964</v>
          </cell>
          <cell r="C52">
            <v>21186</v>
          </cell>
          <cell r="D52">
            <v>2580.23</v>
          </cell>
          <cell r="E52">
            <v>2579.8000000000002</v>
          </cell>
          <cell r="F52">
            <v>2578.79</v>
          </cell>
          <cell r="G52">
            <v>2578.2199999999998</v>
          </cell>
          <cell r="H52">
            <v>0</v>
          </cell>
          <cell r="I52">
            <v>0.2</v>
          </cell>
          <cell r="J52">
            <v>0.5</v>
          </cell>
          <cell r="K52">
            <v>51</v>
          </cell>
        </row>
        <row r="53">
          <cell r="B53">
            <v>20978</v>
          </cell>
          <cell r="C53">
            <v>20964</v>
          </cell>
          <cell r="D53">
            <v>2580.06</v>
          </cell>
          <cell r="E53">
            <v>2580.23</v>
          </cell>
          <cell r="F53">
            <v>2578.66</v>
          </cell>
          <cell r="G53">
            <v>2576.61</v>
          </cell>
          <cell r="H53">
            <v>0</v>
          </cell>
          <cell r="I53">
            <v>0</v>
          </cell>
          <cell r="J53">
            <v>0</v>
          </cell>
          <cell r="K53">
            <v>52</v>
          </cell>
        </row>
        <row r="54">
          <cell r="B54">
            <v>20936</v>
          </cell>
          <cell r="C54">
            <v>20964</v>
          </cell>
          <cell r="D54">
            <v>2580.4699999999998</v>
          </cell>
          <cell r="E54">
            <v>2580.23</v>
          </cell>
          <cell r="F54">
            <v>2579.0700000000002</v>
          </cell>
          <cell r="G54">
            <v>2578.79</v>
          </cell>
          <cell r="H54">
            <v>0</v>
          </cell>
          <cell r="I54">
            <v>0.2</v>
          </cell>
          <cell r="J54">
            <v>1.4</v>
          </cell>
          <cell r="K54">
            <v>53</v>
          </cell>
        </row>
        <row r="55">
          <cell r="B55">
            <v>20864</v>
          </cell>
          <cell r="C55">
            <v>21042</v>
          </cell>
          <cell r="D55">
            <v>2580.92</v>
          </cell>
          <cell r="E55">
            <v>2580.5300000000002</v>
          </cell>
          <cell r="F55">
            <v>2579.5</v>
          </cell>
          <cell r="G55">
            <v>2579.11</v>
          </cell>
          <cell r="H55">
            <v>0</v>
          </cell>
          <cell r="I55">
            <v>0.2</v>
          </cell>
          <cell r="J55">
            <v>0.6</v>
          </cell>
          <cell r="K55">
            <v>54</v>
          </cell>
        </row>
        <row r="56">
          <cell r="B56">
            <v>21156</v>
          </cell>
          <cell r="C56">
            <v>21167</v>
          </cell>
          <cell r="D56">
            <v>2579.0300000000002</v>
          </cell>
          <cell r="E56">
            <v>2579.42</v>
          </cell>
          <cell r="F56">
            <v>2577.3000000000002</v>
          </cell>
          <cell r="G56">
            <v>2575.94</v>
          </cell>
          <cell r="H56">
            <v>0</v>
          </cell>
          <cell r="I56">
            <v>0.2</v>
          </cell>
          <cell r="J56">
            <v>0.4</v>
          </cell>
          <cell r="K56">
            <v>55</v>
          </cell>
        </row>
        <row r="57">
          <cell r="B57">
            <v>21147</v>
          </cell>
          <cell r="C57">
            <v>21156</v>
          </cell>
          <cell r="D57">
            <v>2579.39</v>
          </cell>
          <cell r="E57">
            <v>2579.0300000000002</v>
          </cell>
          <cell r="F57">
            <v>2577.33</v>
          </cell>
          <cell r="G57">
            <v>2577.3000000000002</v>
          </cell>
          <cell r="H57">
            <v>0</v>
          </cell>
          <cell r="I57">
            <v>0.2</v>
          </cell>
          <cell r="J57">
            <v>0.33</v>
          </cell>
          <cell r="K57">
            <v>56</v>
          </cell>
        </row>
        <row r="58">
          <cell r="B58">
            <v>21196</v>
          </cell>
          <cell r="C58">
            <v>21215</v>
          </cell>
          <cell r="D58">
            <v>2580.0500000000002</v>
          </cell>
          <cell r="E58">
            <v>2580.17</v>
          </cell>
          <cell r="F58">
            <v>2578.8000000000002</v>
          </cell>
          <cell r="G58">
            <v>2578.13</v>
          </cell>
          <cell r="H58">
            <v>0</v>
          </cell>
          <cell r="I58">
            <v>0.3</v>
          </cell>
          <cell r="J58">
            <v>0.26</v>
          </cell>
          <cell r="K58">
            <v>57</v>
          </cell>
        </row>
        <row r="59">
          <cell r="B59">
            <v>21844</v>
          </cell>
          <cell r="C59">
            <v>22007</v>
          </cell>
          <cell r="D59">
            <v>2579.42</v>
          </cell>
          <cell r="E59">
            <v>2579.17</v>
          </cell>
          <cell r="F59">
            <v>2577.08</v>
          </cell>
          <cell r="G59">
            <v>2576.5</v>
          </cell>
          <cell r="H59">
            <v>0</v>
          </cell>
          <cell r="I59">
            <v>0.2</v>
          </cell>
          <cell r="J59">
            <v>1.1000000000000001</v>
          </cell>
          <cell r="K59">
            <v>58</v>
          </cell>
        </row>
        <row r="60">
          <cell r="B60">
            <v>21443</v>
          </cell>
          <cell r="C60">
            <v>21659</v>
          </cell>
          <cell r="D60">
            <v>2580.09</v>
          </cell>
          <cell r="E60">
            <v>2579.79</v>
          </cell>
          <cell r="F60">
            <v>2578.86</v>
          </cell>
          <cell r="G60">
            <v>2578.17</v>
          </cell>
          <cell r="H60">
            <v>0</v>
          </cell>
          <cell r="I60">
            <v>0.2</v>
          </cell>
          <cell r="J60">
            <v>1</v>
          </cell>
          <cell r="K60">
            <v>59</v>
          </cell>
        </row>
        <row r="61">
          <cell r="B61">
            <v>21659</v>
          </cell>
          <cell r="C61">
            <v>21844</v>
          </cell>
          <cell r="D61">
            <v>2579.79</v>
          </cell>
          <cell r="E61">
            <v>2579.42</v>
          </cell>
          <cell r="F61">
            <v>2578.12</v>
          </cell>
          <cell r="G61">
            <v>2577.4899999999998</v>
          </cell>
          <cell r="H61">
            <v>0</v>
          </cell>
          <cell r="I61">
            <v>0.2</v>
          </cell>
          <cell r="J61">
            <v>1.05</v>
          </cell>
          <cell r="K61">
            <v>60</v>
          </cell>
        </row>
        <row r="62">
          <cell r="B62">
            <v>21493</v>
          </cell>
          <cell r="C62">
            <v>21687</v>
          </cell>
          <cell r="D62">
            <v>2580.5500000000002</v>
          </cell>
          <cell r="E62">
            <v>2580.1799999999998</v>
          </cell>
          <cell r="F62">
            <v>2578.79</v>
          </cell>
          <cell r="G62">
            <v>2578.25</v>
          </cell>
          <cell r="H62">
            <v>0</v>
          </cell>
          <cell r="I62">
            <v>0.2</v>
          </cell>
          <cell r="J62">
            <v>0.9</v>
          </cell>
          <cell r="K62">
            <v>61</v>
          </cell>
        </row>
        <row r="63">
          <cell r="B63">
            <v>21491</v>
          </cell>
          <cell r="C63">
            <v>21656</v>
          </cell>
          <cell r="D63">
            <v>2580.6</v>
          </cell>
          <cell r="E63">
            <v>0</v>
          </cell>
          <cell r="F63">
            <v>2578.8000000000002</v>
          </cell>
          <cell r="G63">
            <v>2578.75</v>
          </cell>
          <cell r="H63">
            <v>0</v>
          </cell>
          <cell r="I63">
            <v>0.45</v>
          </cell>
          <cell r="J63">
            <v>0.7</v>
          </cell>
          <cell r="K63">
            <v>62</v>
          </cell>
        </row>
        <row r="64">
          <cell r="B64">
            <v>21694</v>
          </cell>
          <cell r="C64">
            <v>21940</v>
          </cell>
          <cell r="D64">
            <v>2579.67</v>
          </cell>
          <cell r="E64">
            <v>2578.39</v>
          </cell>
          <cell r="F64">
            <v>2578</v>
          </cell>
          <cell r="G64">
            <v>2577.29</v>
          </cell>
          <cell r="H64">
            <v>0</v>
          </cell>
          <cell r="I64">
            <v>0.2</v>
          </cell>
          <cell r="J64">
            <v>0.5</v>
          </cell>
          <cell r="K64">
            <v>63</v>
          </cell>
        </row>
        <row r="65">
          <cell r="B65">
            <v>21336</v>
          </cell>
          <cell r="C65">
            <v>21348</v>
          </cell>
          <cell r="D65">
            <v>2579.91</v>
          </cell>
          <cell r="E65">
            <v>2579.79</v>
          </cell>
          <cell r="F65">
            <v>2578</v>
          </cell>
          <cell r="G65">
            <v>2577.88</v>
          </cell>
          <cell r="H65">
            <v>0</v>
          </cell>
          <cell r="I65">
            <v>0.2</v>
          </cell>
          <cell r="J65">
            <v>0.4</v>
          </cell>
          <cell r="K65">
            <v>64</v>
          </cell>
        </row>
        <row r="66">
          <cell r="B66">
            <v>21348</v>
          </cell>
          <cell r="C66">
            <v>21690</v>
          </cell>
          <cell r="D66">
            <v>2579.79</v>
          </cell>
          <cell r="E66">
            <v>2579.23</v>
          </cell>
          <cell r="F66">
            <v>2577.8000000000002</v>
          </cell>
          <cell r="G66">
            <v>2577.31</v>
          </cell>
          <cell r="H66">
            <v>0</v>
          </cell>
          <cell r="I66">
            <v>0.2</v>
          </cell>
          <cell r="J66">
            <v>0.48</v>
          </cell>
          <cell r="K66">
            <v>65</v>
          </cell>
        </row>
        <row r="67">
          <cell r="B67">
            <v>21587</v>
          </cell>
          <cell r="C67">
            <v>21690</v>
          </cell>
          <cell r="D67">
            <v>2579.87</v>
          </cell>
          <cell r="E67">
            <v>2579.23</v>
          </cell>
          <cell r="F67">
            <v>2577.75</v>
          </cell>
          <cell r="G67">
            <v>2577.4899999999998</v>
          </cell>
          <cell r="H67">
            <v>0</v>
          </cell>
          <cell r="I67">
            <v>0.2</v>
          </cell>
          <cell r="J67">
            <v>0.39</v>
          </cell>
          <cell r="K67">
            <v>66</v>
          </cell>
        </row>
        <row r="68">
          <cell r="B68">
            <v>21391</v>
          </cell>
          <cell r="C68">
            <v>21587</v>
          </cell>
          <cell r="D68">
            <v>2580.09</v>
          </cell>
          <cell r="E68">
            <v>2579.87</v>
          </cell>
          <cell r="F68">
            <v>2578.04</v>
          </cell>
          <cell r="G68">
            <v>2577.75</v>
          </cell>
          <cell r="H68">
            <v>0</v>
          </cell>
          <cell r="I68">
            <v>0.2</v>
          </cell>
          <cell r="J68">
            <v>0.35</v>
          </cell>
          <cell r="K68">
            <v>67</v>
          </cell>
        </row>
        <row r="69">
          <cell r="B69">
            <v>21364</v>
          </cell>
          <cell r="C69">
            <v>21391</v>
          </cell>
          <cell r="D69">
            <v>2580.0500000000002</v>
          </cell>
          <cell r="E69">
            <v>2580.09</v>
          </cell>
          <cell r="F69">
            <v>2578.25</v>
          </cell>
          <cell r="G69">
            <v>2578.02</v>
          </cell>
          <cell r="H69">
            <v>0</v>
          </cell>
          <cell r="I69">
            <v>0.2</v>
          </cell>
          <cell r="J69">
            <v>0.35</v>
          </cell>
          <cell r="K69">
            <v>68</v>
          </cell>
        </row>
        <row r="70">
          <cell r="B70">
            <v>21690</v>
          </cell>
          <cell r="C70">
            <v>21942</v>
          </cell>
          <cell r="D70">
            <v>2579.23</v>
          </cell>
          <cell r="E70">
            <v>2578.9699999999998</v>
          </cell>
          <cell r="F70">
            <v>2577.31</v>
          </cell>
          <cell r="G70">
            <v>2576.92</v>
          </cell>
          <cell r="H70">
            <v>0</v>
          </cell>
          <cell r="I70">
            <v>0.2</v>
          </cell>
          <cell r="J70">
            <v>0.49</v>
          </cell>
          <cell r="K70">
            <v>69</v>
          </cell>
        </row>
        <row r="71">
          <cell r="B71">
            <v>21918</v>
          </cell>
          <cell r="C71">
            <v>21942</v>
          </cell>
          <cell r="D71">
            <v>2579.25</v>
          </cell>
          <cell r="E71">
            <v>2578.9699999999998</v>
          </cell>
          <cell r="F71">
            <v>2577.23</v>
          </cell>
          <cell r="G71">
            <v>2577.16</v>
          </cell>
          <cell r="H71">
            <v>0</v>
          </cell>
          <cell r="I71">
            <v>0.2</v>
          </cell>
          <cell r="J71">
            <v>0.5</v>
          </cell>
          <cell r="K71">
            <v>70</v>
          </cell>
        </row>
        <row r="72">
          <cell r="B72">
            <v>21869</v>
          </cell>
          <cell r="C72">
            <v>21918</v>
          </cell>
          <cell r="D72">
            <v>2579.23</v>
          </cell>
          <cell r="E72">
            <v>2579.25</v>
          </cell>
          <cell r="F72">
            <v>2577.31</v>
          </cell>
          <cell r="G72">
            <v>2577.2199999999998</v>
          </cell>
          <cell r="H72">
            <v>0</v>
          </cell>
          <cell r="I72">
            <v>0.2</v>
          </cell>
          <cell r="J72">
            <v>0.63</v>
          </cell>
          <cell r="K72">
            <v>71</v>
          </cell>
        </row>
        <row r="73">
          <cell r="B73">
            <v>21754</v>
          </cell>
          <cell r="C73">
            <v>21808</v>
          </cell>
          <cell r="D73">
            <v>2577.1999999999998</v>
          </cell>
          <cell r="E73">
            <v>2577.25</v>
          </cell>
          <cell r="F73">
            <v>2576.5500000000002</v>
          </cell>
          <cell r="G73">
            <v>2575.31</v>
          </cell>
          <cell r="H73">
            <v>0</v>
          </cell>
          <cell r="I73">
            <v>0.2</v>
          </cell>
          <cell r="J73">
            <v>3.3</v>
          </cell>
          <cell r="K73">
            <v>72</v>
          </cell>
        </row>
        <row r="74">
          <cell r="B74">
            <v>21651</v>
          </cell>
          <cell r="C74">
            <v>21808</v>
          </cell>
          <cell r="D74">
            <v>2577.39</v>
          </cell>
          <cell r="E74">
            <v>2577.23</v>
          </cell>
          <cell r="F74">
            <v>2575.5500000000002</v>
          </cell>
          <cell r="G74">
            <v>2575.31</v>
          </cell>
          <cell r="H74">
            <v>0</v>
          </cell>
          <cell r="I74">
            <v>0.2</v>
          </cell>
          <cell r="J74">
            <v>0.48</v>
          </cell>
          <cell r="K74">
            <v>73</v>
          </cell>
        </row>
        <row r="75">
          <cell r="B75">
            <v>21808</v>
          </cell>
          <cell r="C75">
            <v>21902</v>
          </cell>
          <cell r="D75">
            <v>2577.25</v>
          </cell>
          <cell r="E75">
            <v>2576.9299999999998</v>
          </cell>
          <cell r="F75">
            <v>2575.34</v>
          </cell>
          <cell r="G75">
            <v>2575.06</v>
          </cell>
          <cell r="H75">
            <v>0</v>
          </cell>
          <cell r="I75">
            <v>0.2</v>
          </cell>
          <cell r="J75">
            <v>0.45</v>
          </cell>
          <cell r="K75">
            <v>74</v>
          </cell>
        </row>
        <row r="76">
          <cell r="B76">
            <v>21559</v>
          </cell>
          <cell r="C76">
            <v>21902</v>
          </cell>
          <cell r="D76">
            <v>2577.13</v>
          </cell>
          <cell r="E76">
            <v>2576.9299999999998</v>
          </cell>
          <cell r="F76">
            <v>2575.25</v>
          </cell>
          <cell r="G76">
            <v>2575.0300000000002</v>
          </cell>
          <cell r="H76">
            <v>0</v>
          </cell>
          <cell r="I76">
            <v>0.3</v>
          </cell>
          <cell r="J76">
            <v>0.2</v>
          </cell>
          <cell r="K76">
            <v>75</v>
          </cell>
        </row>
        <row r="77">
          <cell r="B77">
            <v>21994</v>
          </cell>
          <cell r="C77">
            <v>21664</v>
          </cell>
          <cell r="D77">
            <v>2577.5700000000002</v>
          </cell>
          <cell r="E77">
            <v>2577.4</v>
          </cell>
          <cell r="F77">
            <v>2575.63</v>
          </cell>
          <cell r="G77">
            <v>2575.36</v>
          </cell>
          <cell r="H77">
            <v>0</v>
          </cell>
          <cell r="I77">
            <v>0.25</v>
          </cell>
          <cell r="J77">
            <v>0.28000000000000003</v>
          </cell>
          <cell r="K77">
            <v>76</v>
          </cell>
        </row>
        <row r="78">
          <cell r="B78">
            <v>21332</v>
          </cell>
          <cell r="C78">
            <v>21559</v>
          </cell>
          <cell r="D78">
            <v>2577.36</v>
          </cell>
          <cell r="E78">
            <v>2577.13</v>
          </cell>
          <cell r="F78">
            <v>2575.44</v>
          </cell>
          <cell r="G78">
            <v>2575.2399999999998</v>
          </cell>
          <cell r="H78">
            <v>0</v>
          </cell>
          <cell r="I78">
            <v>0.3</v>
          </cell>
          <cell r="J78">
            <v>0.26</v>
          </cell>
          <cell r="K78">
            <v>77</v>
          </cell>
        </row>
        <row r="79">
          <cell r="B79">
            <v>21664</v>
          </cell>
          <cell r="C79">
            <v>21559</v>
          </cell>
          <cell r="D79">
            <v>2577.4</v>
          </cell>
          <cell r="E79">
            <v>2577.13</v>
          </cell>
          <cell r="F79">
            <v>2575.37</v>
          </cell>
          <cell r="G79">
            <v>2575.2600000000002</v>
          </cell>
          <cell r="H79">
            <v>0</v>
          </cell>
          <cell r="I79">
            <v>0.2</v>
          </cell>
          <cell r="J79">
            <v>0.17</v>
          </cell>
          <cell r="K79">
            <v>78</v>
          </cell>
        </row>
        <row r="80">
          <cell r="B80">
            <v>21419</v>
          </cell>
          <cell r="C80">
            <v>21664</v>
          </cell>
          <cell r="D80">
            <v>2577.59</v>
          </cell>
          <cell r="E80">
            <v>2577.4</v>
          </cell>
          <cell r="F80">
            <v>2575.7800000000002</v>
          </cell>
          <cell r="G80">
            <v>2575.36</v>
          </cell>
          <cell r="H80">
            <v>0</v>
          </cell>
          <cell r="I80">
            <v>0.2</v>
          </cell>
          <cell r="J80">
            <v>0.51</v>
          </cell>
          <cell r="K80">
            <v>79</v>
          </cell>
        </row>
        <row r="81">
          <cell r="B81">
            <v>21674</v>
          </cell>
          <cell r="C81">
            <v>21995</v>
          </cell>
          <cell r="D81">
            <v>2578.8200000000002</v>
          </cell>
          <cell r="E81">
            <v>2578.2800000000002</v>
          </cell>
          <cell r="F81">
            <v>2577</v>
          </cell>
          <cell r="G81">
            <v>2576.5700000000002</v>
          </cell>
          <cell r="H81">
            <v>0</v>
          </cell>
          <cell r="I81">
            <v>0.2</v>
          </cell>
          <cell r="J81">
            <v>0.42</v>
          </cell>
          <cell r="K81">
            <v>80</v>
          </cell>
        </row>
        <row r="82">
          <cell r="B82">
            <v>21763</v>
          </cell>
          <cell r="C82">
            <v>21753</v>
          </cell>
          <cell r="D82">
            <v>2579.19</v>
          </cell>
          <cell r="E82">
            <v>2579.1799999999998</v>
          </cell>
          <cell r="F82">
            <v>2577.1999999999998</v>
          </cell>
          <cell r="G82">
            <v>2577.1799999999998</v>
          </cell>
          <cell r="H82">
            <v>0</v>
          </cell>
          <cell r="I82">
            <v>0.2</v>
          </cell>
          <cell r="J82">
            <v>0.5</v>
          </cell>
          <cell r="K82">
            <v>81</v>
          </cell>
        </row>
        <row r="83">
          <cell r="B83">
            <v>21753</v>
          </cell>
          <cell r="C83">
            <v>21674</v>
          </cell>
          <cell r="D83">
            <v>2579.35</v>
          </cell>
          <cell r="E83">
            <v>2578.8200000000002</v>
          </cell>
          <cell r="F83">
            <v>2577.16</v>
          </cell>
          <cell r="G83">
            <v>2576.98</v>
          </cell>
          <cell r="H83">
            <v>0</v>
          </cell>
          <cell r="I83">
            <v>0.2</v>
          </cell>
          <cell r="J83">
            <v>0.41</v>
          </cell>
          <cell r="K83">
            <v>82</v>
          </cell>
        </row>
        <row r="84">
          <cell r="B84">
            <v>21785</v>
          </cell>
          <cell r="C84">
            <v>21763</v>
          </cell>
          <cell r="D84">
            <v>2579.79</v>
          </cell>
          <cell r="E84">
            <v>2579.19</v>
          </cell>
          <cell r="F84">
            <v>2577.41</v>
          </cell>
          <cell r="G84">
            <v>2577.1999999999998</v>
          </cell>
          <cell r="H84">
            <v>0</v>
          </cell>
          <cell r="I84">
            <v>0.2</v>
          </cell>
          <cell r="J84">
            <v>0.4</v>
          </cell>
          <cell r="K84">
            <v>83</v>
          </cell>
        </row>
        <row r="85">
          <cell r="B85">
            <v>21923</v>
          </cell>
          <cell r="C85">
            <v>21785</v>
          </cell>
          <cell r="D85">
            <v>2578.88</v>
          </cell>
          <cell r="E85">
            <v>2579.79</v>
          </cell>
          <cell r="F85">
            <v>2577.59</v>
          </cell>
          <cell r="G85">
            <v>2577.4499999999998</v>
          </cell>
          <cell r="H85">
            <v>0</v>
          </cell>
          <cell r="I85">
            <v>0.2</v>
          </cell>
          <cell r="J85">
            <v>0.4</v>
          </cell>
          <cell r="K85">
            <v>84</v>
          </cell>
        </row>
        <row r="86">
          <cell r="B86">
            <v>21895</v>
          </cell>
          <cell r="C86">
            <v>21923</v>
          </cell>
          <cell r="D86">
            <v>2579.21</v>
          </cell>
          <cell r="E86">
            <v>2578.88</v>
          </cell>
          <cell r="F86">
            <v>2577.7600000000002</v>
          </cell>
          <cell r="G86">
            <v>2577.59</v>
          </cell>
          <cell r="H86">
            <v>0</v>
          </cell>
          <cell r="I86">
            <v>0.2</v>
          </cell>
          <cell r="J86">
            <v>0.4</v>
          </cell>
          <cell r="K86">
            <v>85</v>
          </cell>
        </row>
        <row r="87">
          <cell r="B87">
            <v>21387</v>
          </cell>
          <cell r="C87">
            <v>21674</v>
          </cell>
          <cell r="D87">
            <v>2578.9299999999998</v>
          </cell>
          <cell r="E87">
            <v>2578.8200000000002</v>
          </cell>
          <cell r="F87">
            <v>2577.35</v>
          </cell>
          <cell r="G87">
            <v>2577</v>
          </cell>
          <cell r="H87">
            <v>0</v>
          </cell>
          <cell r="I87">
            <v>0.2</v>
          </cell>
          <cell r="J87">
            <v>0.4</v>
          </cell>
          <cell r="K87">
            <v>86</v>
          </cell>
        </row>
        <row r="88">
          <cell r="B88">
            <v>21566</v>
          </cell>
          <cell r="C88">
            <v>21418</v>
          </cell>
          <cell r="D88">
            <v>2579.08</v>
          </cell>
          <cell r="E88">
            <v>2579.9</v>
          </cell>
          <cell r="F88">
            <v>2578.1799999999998</v>
          </cell>
          <cell r="G88">
            <v>2577.9299999999998</v>
          </cell>
          <cell r="H88">
            <v>0</v>
          </cell>
          <cell r="I88">
            <v>0.2</v>
          </cell>
          <cell r="J88">
            <v>0.53</v>
          </cell>
          <cell r="K88">
            <v>87</v>
          </cell>
        </row>
        <row r="89">
          <cell r="B89">
            <v>21542</v>
          </cell>
          <cell r="C89">
            <v>21566</v>
          </cell>
          <cell r="D89">
            <v>2580.36</v>
          </cell>
          <cell r="E89">
            <v>2579.08</v>
          </cell>
          <cell r="F89">
            <v>2578.2600000000002</v>
          </cell>
          <cell r="G89">
            <v>2578.1799999999998</v>
          </cell>
          <cell r="H89">
            <v>0</v>
          </cell>
          <cell r="I89">
            <v>0.2</v>
          </cell>
          <cell r="J89">
            <v>0.5</v>
          </cell>
          <cell r="K89">
            <v>88</v>
          </cell>
        </row>
        <row r="90">
          <cell r="B90">
            <v>21435</v>
          </cell>
          <cell r="C90">
            <v>21418</v>
          </cell>
          <cell r="D90">
            <v>2580.31</v>
          </cell>
          <cell r="E90">
            <v>2579.9</v>
          </cell>
          <cell r="F90">
            <v>2578.17</v>
          </cell>
          <cell r="G90">
            <v>2577.85</v>
          </cell>
          <cell r="H90">
            <v>0</v>
          </cell>
          <cell r="I90">
            <v>0.2</v>
          </cell>
          <cell r="J90">
            <v>1.65</v>
          </cell>
          <cell r="K90">
            <v>89</v>
          </cell>
        </row>
        <row r="91">
          <cell r="B91">
            <v>21418</v>
          </cell>
          <cell r="C91">
            <v>21387</v>
          </cell>
          <cell r="D91">
            <v>2579.9</v>
          </cell>
          <cell r="E91">
            <v>2578.9299999999998</v>
          </cell>
          <cell r="F91">
            <v>2577.85</v>
          </cell>
          <cell r="G91">
            <v>2577.11</v>
          </cell>
          <cell r="H91">
            <v>0</v>
          </cell>
          <cell r="I91">
            <v>0.2</v>
          </cell>
          <cell r="J91">
            <v>1.58</v>
          </cell>
          <cell r="K91">
            <v>90</v>
          </cell>
        </row>
        <row r="92">
          <cell r="B92">
            <v>21387</v>
          </cell>
          <cell r="C92">
            <v>21360</v>
          </cell>
          <cell r="D92">
            <v>2578.9299999999998</v>
          </cell>
          <cell r="E92">
            <v>2577.64</v>
          </cell>
          <cell r="F92">
            <v>2577.12</v>
          </cell>
          <cell r="G92">
            <v>2575.6799999999998</v>
          </cell>
          <cell r="H92">
            <v>0</v>
          </cell>
          <cell r="I92">
            <v>0.2</v>
          </cell>
          <cell r="J92">
            <v>2.21</v>
          </cell>
          <cell r="K92">
            <v>91</v>
          </cell>
        </row>
        <row r="93">
          <cell r="B93">
            <v>21360</v>
          </cell>
          <cell r="C93">
            <v>21332</v>
          </cell>
          <cell r="D93">
            <v>2577.64</v>
          </cell>
          <cell r="E93">
            <v>2577.36</v>
          </cell>
          <cell r="F93">
            <v>2575.6799999999998</v>
          </cell>
          <cell r="G93">
            <v>2575.4299999999998</v>
          </cell>
          <cell r="H93">
            <v>0</v>
          </cell>
          <cell r="I93">
            <v>0.2</v>
          </cell>
          <cell r="J93">
            <v>0.35</v>
          </cell>
          <cell r="K93">
            <v>92</v>
          </cell>
        </row>
        <row r="94">
          <cell r="B94">
            <v>21328</v>
          </cell>
          <cell r="C94">
            <v>21332</v>
          </cell>
          <cell r="D94">
            <v>2577.69</v>
          </cell>
          <cell r="E94">
            <v>2577.36</v>
          </cell>
          <cell r="F94">
            <v>2575.52</v>
          </cell>
          <cell r="G94">
            <v>2575.4299999999998</v>
          </cell>
          <cell r="H94">
            <v>0</v>
          </cell>
          <cell r="I94">
            <v>0.2</v>
          </cell>
          <cell r="J94">
            <v>0.35</v>
          </cell>
          <cell r="K94">
            <v>93</v>
          </cell>
        </row>
        <row r="95">
          <cell r="B95">
            <v>21163</v>
          </cell>
          <cell r="C95">
            <v>21332</v>
          </cell>
          <cell r="D95">
            <v>2577.36</v>
          </cell>
          <cell r="E95">
            <v>2577.36</v>
          </cell>
          <cell r="F95">
            <v>2575.5</v>
          </cell>
          <cell r="G95">
            <v>2575.4299999999998</v>
          </cell>
          <cell r="H95">
            <v>0</v>
          </cell>
          <cell r="I95">
            <v>0.25</v>
          </cell>
          <cell r="J95">
            <v>1.3</v>
          </cell>
          <cell r="K95">
            <v>94</v>
          </cell>
        </row>
        <row r="96">
          <cell r="B96">
            <v>21114</v>
          </cell>
          <cell r="C96">
            <v>21160</v>
          </cell>
          <cell r="D96">
            <v>2579.92</v>
          </cell>
          <cell r="E96">
            <v>2577.38</v>
          </cell>
          <cell r="F96">
            <v>2576.44</v>
          </cell>
          <cell r="G96">
            <v>2576.12</v>
          </cell>
          <cell r="H96">
            <v>0</v>
          </cell>
          <cell r="I96">
            <v>0.2</v>
          </cell>
          <cell r="J96">
            <v>0.82</v>
          </cell>
          <cell r="K96">
            <v>95</v>
          </cell>
        </row>
        <row r="97">
          <cell r="B97">
            <v>20997</v>
          </cell>
          <cell r="C97">
            <v>21114</v>
          </cell>
          <cell r="D97">
            <v>2579.7800000000002</v>
          </cell>
          <cell r="E97">
            <v>2579.92</v>
          </cell>
          <cell r="F97">
            <v>2576.63</v>
          </cell>
          <cell r="G97">
            <v>2576.44</v>
          </cell>
          <cell r="H97">
            <v>0</v>
          </cell>
          <cell r="I97">
            <v>0.2</v>
          </cell>
          <cell r="J97">
            <v>0.43</v>
          </cell>
          <cell r="K97">
            <v>96</v>
          </cell>
        </row>
        <row r="98">
          <cell r="B98">
            <v>21160</v>
          </cell>
          <cell r="C98">
            <v>21163</v>
          </cell>
          <cell r="D98">
            <v>2577.38</v>
          </cell>
          <cell r="E98">
            <v>2577.36</v>
          </cell>
          <cell r="F98">
            <v>2575.59</v>
          </cell>
          <cell r="G98">
            <v>2575.4899999999998</v>
          </cell>
          <cell r="H98">
            <v>0</v>
          </cell>
          <cell r="I98">
            <v>0.2</v>
          </cell>
          <cell r="J98">
            <v>0.4</v>
          </cell>
          <cell r="K98">
            <v>97</v>
          </cell>
        </row>
        <row r="99">
          <cell r="B99">
            <v>20982</v>
          </cell>
          <cell r="C99">
            <v>21147</v>
          </cell>
          <cell r="D99">
            <v>2579.9499999999998</v>
          </cell>
          <cell r="E99">
            <v>2579.39</v>
          </cell>
          <cell r="F99">
            <v>2578.14</v>
          </cell>
          <cell r="G99">
            <v>2577.6799999999998</v>
          </cell>
          <cell r="H99">
            <v>0</v>
          </cell>
          <cell r="I99">
            <v>0.2</v>
          </cell>
          <cell r="J99">
            <v>0.55000000000000004</v>
          </cell>
          <cell r="K99">
            <v>98</v>
          </cell>
        </row>
        <row r="100">
          <cell r="B100">
            <v>20829</v>
          </cell>
          <cell r="C100">
            <v>20982</v>
          </cell>
          <cell r="D100">
            <v>2580.0700000000002</v>
          </cell>
          <cell r="E100">
            <v>2579.9499999999998</v>
          </cell>
          <cell r="F100">
            <v>2578.4</v>
          </cell>
          <cell r="G100">
            <v>2578.14</v>
          </cell>
          <cell r="H100">
            <v>0</v>
          </cell>
          <cell r="I100">
            <v>0.2</v>
          </cell>
          <cell r="J100">
            <v>0.52</v>
          </cell>
          <cell r="K100">
            <v>99</v>
          </cell>
        </row>
        <row r="101">
          <cell r="B101">
            <v>20851</v>
          </cell>
          <cell r="C101">
            <v>20789</v>
          </cell>
          <cell r="D101">
            <v>2580.33</v>
          </cell>
          <cell r="E101">
            <v>2580.29</v>
          </cell>
          <cell r="F101">
            <v>2578.63</v>
          </cell>
          <cell r="G101">
            <v>2578.56</v>
          </cell>
          <cell r="H101">
            <v>0</v>
          </cell>
          <cell r="I101">
            <v>0.2</v>
          </cell>
          <cell r="J101">
            <v>0.35</v>
          </cell>
          <cell r="K101">
            <v>100</v>
          </cell>
        </row>
        <row r="102">
          <cell r="B102">
            <v>20903</v>
          </cell>
          <cell r="C102">
            <v>20851</v>
          </cell>
          <cell r="D102">
            <v>2580.39</v>
          </cell>
          <cell r="E102">
            <v>2580.33</v>
          </cell>
          <cell r="F102">
            <v>2578.69</v>
          </cell>
          <cell r="G102">
            <v>2578.63</v>
          </cell>
          <cell r="H102">
            <v>0</v>
          </cell>
          <cell r="I102">
            <v>0.2</v>
          </cell>
          <cell r="J102">
            <v>0.37</v>
          </cell>
          <cell r="K102">
            <v>101</v>
          </cell>
        </row>
        <row r="103">
          <cell r="B103">
            <v>20760</v>
          </cell>
          <cell r="C103">
            <v>20851</v>
          </cell>
          <cell r="D103">
            <v>2580.54</v>
          </cell>
          <cell r="E103">
            <v>2580.33</v>
          </cell>
          <cell r="F103">
            <v>2578.9</v>
          </cell>
          <cell r="G103">
            <v>2578.64</v>
          </cell>
          <cell r="H103">
            <v>0</v>
          </cell>
          <cell r="I103">
            <v>0.2</v>
          </cell>
          <cell r="J103">
            <v>0.45</v>
          </cell>
          <cell r="K103">
            <v>102</v>
          </cell>
        </row>
        <row r="104">
          <cell r="B104">
            <v>20816</v>
          </cell>
          <cell r="C104">
            <v>20760</v>
          </cell>
          <cell r="D104">
            <v>2580.39</v>
          </cell>
          <cell r="E104">
            <v>2580.54</v>
          </cell>
          <cell r="F104">
            <v>2579</v>
          </cell>
          <cell r="G104">
            <v>2578.92</v>
          </cell>
          <cell r="H104">
            <v>0</v>
          </cell>
          <cell r="I104">
            <v>0.2</v>
          </cell>
          <cell r="J104">
            <v>0.48</v>
          </cell>
          <cell r="K104">
            <v>103</v>
          </cell>
        </row>
        <row r="105">
          <cell r="B105">
            <v>20531</v>
          </cell>
          <cell r="C105">
            <v>20760</v>
          </cell>
          <cell r="D105">
            <v>2580.7600000000002</v>
          </cell>
          <cell r="E105">
            <v>2580.54</v>
          </cell>
          <cell r="F105">
            <v>2579.25</v>
          </cell>
          <cell r="G105">
            <v>2578.9</v>
          </cell>
          <cell r="H105">
            <v>0</v>
          </cell>
          <cell r="I105">
            <v>0.2</v>
          </cell>
          <cell r="J105">
            <v>0.46</v>
          </cell>
          <cell r="K105">
            <v>104</v>
          </cell>
        </row>
        <row r="106">
          <cell r="B106">
            <v>20789</v>
          </cell>
          <cell r="C106">
            <v>20829</v>
          </cell>
          <cell r="D106">
            <v>2580.29</v>
          </cell>
          <cell r="E106">
            <v>2580.0700000000002</v>
          </cell>
          <cell r="F106">
            <v>2578.56</v>
          </cell>
          <cell r="G106">
            <v>2578.42</v>
          </cell>
          <cell r="H106">
            <v>0</v>
          </cell>
          <cell r="I106">
            <v>0.2</v>
          </cell>
          <cell r="J106">
            <v>0.49</v>
          </cell>
          <cell r="K106">
            <v>105</v>
          </cell>
        </row>
        <row r="107">
          <cell r="B107">
            <v>20692</v>
          </cell>
          <cell r="C107">
            <v>20829</v>
          </cell>
          <cell r="D107">
            <v>2580.33</v>
          </cell>
          <cell r="E107">
            <v>2580.0700000000002</v>
          </cell>
          <cell r="F107">
            <v>2578.5500000000002</v>
          </cell>
          <cell r="G107">
            <v>2578.4</v>
          </cell>
          <cell r="H107">
            <v>0</v>
          </cell>
          <cell r="I107">
            <v>0.2</v>
          </cell>
          <cell r="J107">
            <v>0.4</v>
          </cell>
          <cell r="K107">
            <v>106</v>
          </cell>
        </row>
        <row r="108">
          <cell r="B108">
            <v>20617</v>
          </cell>
          <cell r="C108">
            <v>20692</v>
          </cell>
          <cell r="D108">
            <v>2580.37</v>
          </cell>
          <cell r="E108">
            <v>2580.33</v>
          </cell>
          <cell r="F108">
            <v>0</v>
          </cell>
          <cell r="G108">
            <v>2578.5500000000002</v>
          </cell>
          <cell r="H108">
            <v>0</v>
          </cell>
          <cell r="I108">
            <v>0.2</v>
          </cell>
          <cell r="J108">
            <v>0.4</v>
          </cell>
          <cell r="K108">
            <v>107</v>
          </cell>
        </row>
        <row r="109">
          <cell r="B109">
            <v>20627</v>
          </cell>
          <cell r="C109">
            <v>20789</v>
          </cell>
          <cell r="D109">
            <v>2580.33</v>
          </cell>
          <cell r="E109">
            <v>2580.29</v>
          </cell>
          <cell r="F109">
            <v>2578.79</v>
          </cell>
          <cell r="G109">
            <v>2578.5700000000002</v>
          </cell>
          <cell r="H109">
            <v>0</v>
          </cell>
          <cell r="I109">
            <v>0.2</v>
          </cell>
          <cell r="J109">
            <v>0.4</v>
          </cell>
          <cell r="K109">
            <v>108</v>
          </cell>
        </row>
        <row r="110">
          <cell r="B110">
            <v>20502</v>
          </cell>
          <cell r="C110">
            <v>20562</v>
          </cell>
          <cell r="D110">
            <v>2580.84</v>
          </cell>
          <cell r="E110">
            <v>2580.69</v>
          </cell>
          <cell r="F110">
            <v>2579.61</v>
          </cell>
          <cell r="G110">
            <v>2579.52</v>
          </cell>
          <cell r="H110">
            <v>0</v>
          </cell>
          <cell r="I110">
            <v>0.2</v>
          </cell>
          <cell r="J110">
            <v>0.39</v>
          </cell>
          <cell r="K110">
            <v>109</v>
          </cell>
        </row>
        <row r="111">
          <cell r="B111">
            <v>20562</v>
          </cell>
          <cell r="C111">
            <v>20617</v>
          </cell>
          <cell r="D111">
            <v>2580.69</v>
          </cell>
          <cell r="E111">
            <v>2580.37</v>
          </cell>
          <cell r="F111">
            <v>2579.5100000000002</v>
          </cell>
          <cell r="G111">
            <v>2579.3200000000002</v>
          </cell>
          <cell r="H111">
            <v>0</v>
          </cell>
          <cell r="I111">
            <v>0.2</v>
          </cell>
          <cell r="J111">
            <v>0.39</v>
          </cell>
          <cell r="K111">
            <v>110</v>
          </cell>
        </row>
        <row r="112">
          <cell r="B112">
            <v>20514</v>
          </cell>
          <cell r="C112">
            <v>20562</v>
          </cell>
          <cell r="D112">
            <v>2581.02</v>
          </cell>
          <cell r="E112">
            <v>2580.69</v>
          </cell>
          <cell r="F112">
            <v>2579.61</v>
          </cell>
          <cell r="G112">
            <v>2579.5100000000002</v>
          </cell>
          <cell r="H112">
            <v>0</v>
          </cell>
          <cell r="I112">
            <v>0.2</v>
          </cell>
          <cell r="J112">
            <v>0.4</v>
          </cell>
          <cell r="K112">
            <v>111</v>
          </cell>
        </row>
        <row r="113">
          <cell r="B113">
            <v>20916</v>
          </cell>
          <cell r="C113">
            <v>21163</v>
          </cell>
          <cell r="D113">
            <v>2577.81</v>
          </cell>
          <cell r="E113">
            <v>2577.36</v>
          </cell>
          <cell r="F113">
            <v>2575.9299999999998</v>
          </cell>
          <cell r="G113">
            <v>2575.4699999999998</v>
          </cell>
          <cell r="H113">
            <v>0</v>
          </cell>
          <cell r="I113">
            <v>0.2</v>
          </cell>
          <cell r="J113">
            <v>0.5</v>
          </cell>
          <cell r="K113">
            <v>112</v>
          </cell>
        </row>
        <row r="114">
          <cell r="B114">
            <v>21179</v>
          </cell>
          <cell r="C114">
            <v>21163</v>
          </cell>
          <cell r="D114">
            <v>2577.58</v>
          </cell>
          <cell r="E114">
            <v>2577.36</v>
          </cell>
          <cell r="F114">
            <v>2575.8000000000002</v>
          </cell>
          <cell r="G114">
            <v>2575.58</v>
          </cell>
          <cell r="H114">
            <v>0</v>
          </cell>
          <cell r="I114">
            <v>0.2</v>
          </cell>
          <cell r="J114">
            <v>0.42</v>
          </cell>
          <cell r="K114">
            <v>113</v>
          </cell>
        </row>
        <row r="115">
          <cell r="B115">
            <v>20771</v>
          </cell>
          <cell r="C115">
            <v>20916</v>
          </cell>
          <cell r="D115">
            <v>2579.4499999999998</v>
          </cell>
          <cell r="E115">
            <v>2577.81</v>
          </cell>
          <cell r="F115">
            <v>2577.6799999999998</v>
          </cell>
          <cell r="G115">
            <v>2575.91</v>
          </cell>
          <cell r="H115">
            <v>0</v>
          </cell>
          <cell r="I115">
            <v>0.2</v>
          </cell>
          <cell r="J115">
            <v>3.72</v>
          </cell>
          <cell r="K115">
            <v>114</v>
          </cell>
        </row>
        <row r="116">
          <cell r="B116">
            <v>21239</v>
          </cell>
          <cell r="C116">
            <v>21179</v>
          </cell>
          <cell r="D116">
            <v>2578.16</v>
          </cell>
          <cell r="E116">
            <v>2577.58</v>
          </cell>
          <cell r="F116">
            <v>2577.3200000000002</v>
          </cell>
          <cell r="G116">
            <v>2575.81</v>
          </cell>
          <cell r="H116">
            <v>0</v>
          </cell>
          <cell r="I116">
            <v>0.2</v>
          </cell>
          <cell r="J116">
            <v>2.36</v>
          </cell>
          <cell r="K116">
            <v>115</v>
          </cell>
        </row>
        <row r="117">
          <cell r="B117">
            <v>20879</v>
          </cell>
          <cell r="C117">
            <v>21179</v>
          </cell>
          <cell r="D117">
            <v>2577.91</v>
          </cell>
          <cell r="E117">
            <v>2577.58</v>
          </cell>
          <cell r="F117">
            <v>2576.2399999999998</v>
          </cell>
          <cell r="G117">
            <v>2575.8000000000002</v>
          </cell>
          <cell r="H117">
            <v>0</v>
          </cell>
          <cell r="I117">
            <v>0.2</v>
          </cell>
          <cell r="J117">
            <v>0.4</v>
          </cell>
          <cell r="K117">
            <v>116</v>
          </cell>
        </row>
        <row r="118">
          <cell r="B118">
            <v>20636</v>
          </cell>
          <cell r="C118">
            <v>20771</v>
          </cell>
          <cell r="D118">
            <v>2580.4</v>
          </cell>
          <cell r="E118">
            <v>2579.4499999999998</v>
          </cell>
          <cell r="F118">
            <v>2578.9899999999998</v>
          </cell>
          <cell r="G118">
            <v>2577.67</v>
          </cell>
          <cell r="H118">
            <v>0</v>
          </cell>
          <cell r="I118">
            <v>0.2</v>
          </cell>
          <cell r="J118">
            <v>1.29</v>
          </cell>
          <cell r="K118">
            <v>117</v>
          </cell>
        </row>
        <row r="119">
          <cell r="B119">
            <v>20537</v>
          </cell>
          <cell r="C119">
            <v>20771</v>
          </cell>
          <cell r="D119">
            <v>2580.37</v>
          </cell>
          <cell r="E119">
            <v>2579.4499999999998</v>
          </cell>
          <cell r="F119">
            <v>2578.5</v>
          </cell>
          <cell r="G119">
            <v>2577.69</v>
          </cell>
          <cell r="H119">
            <v>0</v>
          </cell>
          <cell r="I119">
            <v>0.2</v>
          </cell>
          <cell r="J119">
            <v>1.05</v>
          </cell>
          <cell r="K119">
            <v>118</v>
          </cell>
        </row>
        <row r="120">
          <cell r="B120">
            <v>20639</v>
          </cell>
          <cell r="C120">
            <v>20879</v>
          </cell>
          <cell r="D120">
            <v>2578.36</v>
          </cell>
          <cell r="E120">
            <v>2577.91</v>
          </cell>
          <cell r="F120">
            <v>2576.58</v>
          </cell>
          <cell r="G120">
            <v>2576.2399999999998</v>
          </cell>
          <cell r="H120">
            <v>0</v>
          </cell>
          <cell r="I120">
            <v>0.2</v>
          </cell>
          <cell r="J120">
            <v>0.51</v>
          </cell>
          <cell r="K120">
            <v>119</v>
          </cell>
        </row>
        <row r="121">
          <cell r="B121">
            <v>20592</v>
          </cell>
          <cell r="C121">
            <v>20639</v>
          </cell>
          <cell r="D121">
            <v>2579.4699999999998</v>
          </cell>
          <cell r="E121">
            <v>2578.36</v>
          </cell>
          <cell r="F121">
            <v>2577.52</v>
          </cell>
          <cell r="G121">
            <v>2576.56</v>
          </cell>
          <cell r="H121">
            <v>0</v>
          </cell>
          <cell r="I121">
            <v>0.2</v>
          </cell>
          <cell r="J121">
            <v>3.26</v>
          </cell>
          <cell r="K121">
            <v>120</v>
          </cell>
        </row>
        <row r="122">
          <cell r="B122">
            <v>20427</v>
          </cell>
          <cell r="C122">
            <v>20639</v>
          </cell>
          <cell r="D122">
            <v>2580.59</v>
          </cell>
          <cell r="E122">
            <v>2578.36</v>
          </cell>
          <cell r="F122">
            <v>2578.12</v>
          </cell>
          <cell r="G122">
            <v>2576.58</v>
          </cell>
          <cell r="H122">
            <v>0</v>
          </cell>
          <cell r="I122">
            <v>0.2</v>
          </cell>
          <cell r="J122">
            <v>2</v>
          </cell>
          <cell r="K122">
            <v>121</v>
          </cell>
        </row>
        <row r="123">
          <cell r="B123">
            <v>20977</v>
          </cell>
          <cell r="C123">
            <v>21239</v>
          </cell>
          <cell r="D123">
            <v>2580.29</v>
          </cell>
          <cell r="E123">
            <v>2579.16</v>
          </cell>
          <cell r="F123">
            <v>2578.35</v>
          </cell>
          <cell r="G123">
            <v>2577.3200000000002</v>
          </cell>
          <cell r="H123">
            <v>0</v>
          </cell>
          <cell r="I123">
            <v>0.2</v>
          </cell>
          <cell r="J123">
            <v>1.1000000000000001</v>
          </cell>
          <cell r="K123">
            <v>122</v>
          </cell>
        </row>
        <row r="124">
          <cell r="B124">
            <v>21708</v>
          </cell>
          <cell r="C124">
            <v>21909</v>
          </cell>
          <cell r="D124">
            <v>2581.9499999999998</v>
          </cell>
          <cell r="E124">
            <v>2581.9499999999998</v>
          </cell>
          <cell r="F124">
            <v>2579.4899999999998</v>
          </cell>
          <cell r="G124">
            <v>2578.96</v>
          </cell>
          <cell r="H124">
            <v>0</v>
          </cell>
          <cell r="I124">
            <v>0.3</v>
          </cell>
          <cell r="J124">
            <v>0.87</v>
          </cell>
          <cell r="K124">
            <v>123</v>
          </cell>
        </row>
        <row r="125">
          <cell r="B125">
            <v>21975</v>
          </cell>
          <cell r="C125">
            <v>22162</v>
          </cell>
          <cell r="D125">
            <v>2581.2399999999998</v>
          </cell>
          <cell r="E125">
            <v>2581.08</v>
          </cell>
          <cell r="F125">
            <v>2578.94</v>
          </cell>
          <cell r="G125">
            <v>2578.71</v>
          </cell>
          <cell r="H125">
            <v>0</v>
          </cell>
          <cell r="I125">
            <v>0.6</v>
          </cell>
          <cell r="J125">
            <v>0.4</v>
          </cell>
          <cell r="K125">
            <v>124</v>
          </cell>
        </row>
        <row r="126">
          <cell r="B126">
            <v>21875</v>
          </cell>
          <cell r="C126">
            <v>22242</v>
          </cell>
          <cell r="D126">
            <v>2581.23</v>
          </cell>
          <cell r="E126">
            <v>2580.98</v>
          </cell>
          <cell r="F126">
            <v>2579.58</v>
          </cell>
          <cell r="G126">
            <v>2579.13</v>
          </cell>
          <cell r="H126">
            <v>0</v>
          </cell>
          <cell r="I126">
            <v>0.3</v>
          </cell>
          <cell r="J126">
            <v>0.4</v>
          </cell>
          <cell r="K126">
            <v>125</v>
          </cell>
        </row>
        <row r="127">
          <cell r="B127">
            <v>22242</v>
          </cell>
          <cell r="C127">
            <v>22230</v>
          </cell>
          <cell r="D127">
            <v>2580.98</v>
          </cell>
          <cell r="E127">
            <v>2580.92</v>
          </cell>
          <cell r="F127">
            <v>2579.56</v>
          </cell>
          <cell r="G127">
            <v>2579.38</v>
          </cell>
          <cell r="H127">
            <v>0</v>
          </cell>
          <cell r="I127">
            <v>0.23</v>
          </cell>
          <cell r="J127">
            <v>0.8</v>
          </cell>
          <cell r="K127">
            <v>126</v>
          </cell>
        </row>
        <row r="128">
          <cell r="B128">
            <v>21848</v>
          </cell>
          <cell r="C128">
            <v>22187</v>
          </cell>
          <cell r="D128">
            <v>2580.9899999999998</v>
          </cell>
          <cell r="E128">
            <v>2580.16</v>
          </cell>
          <cell r="F128">
            <v>2578.7800000000002</v>
          </cell>
          <cell r="G128">
            <v>0</v>
          </cell>
          <cell r="H128">
            <v>0</v>
          </cell>
          <cell r="I128">
            <v>0.45</v>
          </cell>
          <cell r="J128">
            <v>0.5</v>
          </cell>
          <cell r="K128">
            <v>127</v>
          </cell>
        </row>
        <row r="129">
          <cell r="B129">
            <v>22157</v>
          </cell>
          <cell r="C129">
            <v>22187</v>
          </cell>
          <cell r="D129">
            <v>2580.46</v>
          </cell>
          <cell r="E129">
            <v>2580.16</v>
          </cell>
          <cell r="F129">
            <v>2578.7399999999998</v>
          </cell>
          <cell r="G129">
            <v>0</v>
          </cell>
          <cell r="H129">
            <v>0</v>
          </cell>
          <cell r="I129">
            <v>0.35</v>
          </cell>
          <cell r="J129">
            <v>0.6</v>
          </cell>
          <cell r="K129">
            <v>128</v>
          </cell>
        </row>
        <row r="130">
          <cell r="B130">
            <v>22230</v>
          </cell>
          <cell r="C130">
            <v>22187</v>
          </cell>
          <cell r="D130">
            <v>2580.92</v>
          </cell>
          <cell r="E130">
            <v>2580.16</v>
          </cell>
          <cell r="F130">
            <v>2579.63</v>
          </cell>
          <cell r="G130">
            <v>2578.3000000000002</v>
          </cell>
          <cell r="H130">
            <v>0</v>
          </cell>
          <cell r="I130">
            <v>0.23</v>
          </cell>
          <cell r="J130">
            <v>1.4</v>
          </cell>
          <cell r="K130">
            <v>129</v>
          </cell>
        </row>
        <row r="131">
          <cell r="B131">
            <v>21909</v>
          </cell>
          <cell r="C131">
            <v>21910</v>
          </cell>
          <cell r="D131">
            <v>2581.9499999999998</v>
          </cell>
          <cell r="E131">
            <v>2581.02</v>
          </cell>
          <cell r="F131">
            <v>2578.9499999999998</v>
          </cell>
          <cell r="G131">
            <v>2578.8200000000002</v>
          </cell>
          <cell r="H131">
            <v>0</v>
          </cell>
          <cell r="I131">
            <v>0.3</v>
          </cell>
          <cell r="J131">
            <v>2.6</v>
          </cell>
          <cell r="K131">
            <v>130</v>
          </cell>
        </row>
        <row r="132">
          <cell r="B132">
            <v>21910</v>
          </cell>
          <cell r="C132">
            <v>21975</v>
          </cell>
          <cell r="D132">
            <v>2581.02</v>
          </cell>
          <cell r="E132">
            <v>2581.2399999999998</v>
          </cell>
          <cell r="F132">
            <v>2579.02</v>
          </cell>
          <cell r="G132">
            <v>2578.9499999999998</v>
          </cell>
          <cell r="H132">
            <v>0</v>
          </cell>
          <cell r="I132">
            <v>0.6</v>
          </cell>
          <cell r="J132">
            <v>0.2</v>
          </cell>
          <cell r="K132">
            <v>131</v>
          </cell>
        </row>
        <row r="133">
          <cell r="B133">
            <v>21757</v>
          </cell>
          <cell r="C133">
            <v>21910</v>
          </cell>
          <cell r="D133">
            <v>2581.34</v>
          </cell>
          <cell r="E133">
            <v>2581.02</v>
          </cell>
          <cell r="F133">
            <v>2579.11</v>
          </cell>
          <cell r="G133">
            <v>2579.02</v>
          </cell>
          <cell r="H133">
            <v>0</v>
          </cell>
          <cell r="I133">
            <v>0.6</v>
          </cell>
          <cell r="J133">
            <v>0.2</v>
          </cell>
          <cell r="K133">
            <v>132</v>
          </cell>
        </row>
        <row r="134">
          <cell r="B134">
            <v>21810</v>
          </cell>
          <cell r="C134">
            <v>21848</v>
          </cell>
          <cell r="D134">
            <v>2580.3200000000002</v>
          </cell>
          <cell r="E134">
            <v>2580.9899999999998</v>
          </cell>
          <cell r="F134">
            <v>2579.09</v>
          </cell>
          <cell r="G134">
            <v>2578.7800000000002</v>
          </cell>
          <cell r="H134">
            <v>0</v>
          </cell>
          <cell r="I134">
            <v>0.15</v>
          </cell>
          <cell r="J134">
            <v>0.4</v>
          </cell>
          <cell r="K134">
            <v>133</v>
          </cell>
        </row>
        <row r="135">
          <cell r="B135">
            <v>21632</v>
          </cell>
          <cell r="C135">
            <v>21875</v>
          </cell>
          <cell r="D135">
            <v>2581.12</v>
          </cell>
          <cell r="E135">
            <v>2581.23</v>
          </cell>
          <cell r="F135">
            <v>2579.64</v>
          </cell>
          <cell r="G135">
            <v>2579.58</v>
          </cell>
          <cell r="H135">
            <v>0</v>
          </cell>
          <cell r="I135">
            <v>0.2</v>
          </cell>
          <cell r="J135">
            <v>0.6</v>
          </cell>
          <cell r="K135">
            <v>134</v>
          </cell>
        </row>
        <row r="136">
          <cell r="B136">
            <v>21636</v>
          </cell>
          <cell r="C136">
            <v>21848</v>
          </cell>
          <cell r="D136">
            <v>2581.12</v>
          </cell>
          <cell r="E136">
            <v>2580.9899999999998</v>
          </cell>
          <cell r="F136">
            <v>2579.64</v>
          </cell>
          <cell r="G136">
            <v>2579</v>
          </cell>
          <cell r="H136">
            <v>0</v>
          </cell>
          <cell r="I136">
            <v>0.2</v>
          </cell>
          <cell r="J136">
            <v>1</v>
          </cell>
          <cell r="K136">
            <v>135</v>
          </cell>
        </row>
        <row r="137">
          <cell r="B137">
            <v>21875</v>
          </cell>
          <cell r="C137">
            <v>21848</v>
          </cell>
          <cell r="D137">
            <v>2581.23</v>
          </cell>
          <cell r="E137">
            <v>2580.9899999999998</v>
          </cell>
          <cell r="F137">
            <v>2579.83</v>
          </cell>
          <cell r="G137">
            <v>2578.7800000000002</v>
          </cell>
          <cell r="H137">
            <v>0</v>
          </cell>
          <cell r="I137">
            <v>0.2</v>
          </cell>
          <cell r="J137">
            <v>1.4</v>
          </cell>
          <cell r="K137">
            <v>136</v>
          </cell>
        </row>
        <row r="138">
          <cell r="B138">
            <v>21475</v>
          </cell>
          <cell r="C138">
            <v>21457</v>
          </cell>
          <cell r="D138">
            <v>2580.67</v>
          </cell>
          <cell r="E138">
            <v>2580.36</v>
          </cell>
          <cell r="F138">
            <v>2578.7199999999998</v>
          </cell>
          <cell r="G138">
            <v>2578.4699999999998</v>
          </cell>
          <cell r="H138">
            <v>0</v>
          </cell>
          <cell r="I138">
            <v>0.2</v>
          </cell>
          <cell r="J138">
            <v>0.82</v>
          </cell>
          <cell r="K138">
            <v>137</v>
          </cell>
        </row>
        <row r="139">
          <cell r="B139">
            <v>21515</v>
          </cell>
          <cell r="C139">
            <v>21475</v>
          </cell>
          <cell r="D139">
            <v>2580.8200000000002</v>
          </cell>
          <cell r="E139">
            <v>2580.67</v>
          </cell>
          <cell r="F139">
            <v>2579.02</v>
          </cell>
          <cell r="G139">
            <v>2578.7199999999998</v>
          </cell>
          <cell r="H139">
            <v>0</v>
          </cell>
          <cell r="I139">
            <v>0.2</v>
          </cell>
          <cell r="J139">
            <v>0.4</v>
          </cell>
          <cell r="K139">
            <v>138</v>
          </cell>
        </row>
        <row r="140">
          <cell r="B140">
            <v>20886</v>
          </cell>
          <cell r="C140">
            <v>20710</v>
          </cell>
          <cell r="D140">
            <v>2580.89</v>
          </cell>
          <cell r="E140">
            <v>2581.02</v>
          </cell>
          <cell r="F140">
            <v>2578.7199999999998</v>
          </cell>
          <cell r="G140">
            <v>2578.4899999999998</v>
          </cell>
          <cell r="H140">
            <v>0</v>
          </cell>
          <cell r="I140">
            <v>0.2</v>
          </cell>
          <cell r="J140">
            <v>0.41</v>
          </cell>
          <cell r="K140">
            <v>139</v>
          </cell>
        </row>
        <row r="141">
          <cell r="B141">
            <v>21059</v>
          </cell>
          <cell r="C141">
            <v>20886</v>
          </cell>
          <cell r="D141">
            <v>2581.08</v>
          </cell>
          <cell r="E141">
            <v>2580.89</v>
          </cell>
          <cell r="F141">
            <v>2578.88</v>
          </cell>
          <cell r="G141">
            <v>2578.67</v>
          </cell>
          <cell r="H141">
            <v>0</v>
          </cell>
          <cell r="I141">
            <v>0.2</v>
          </cell>
          <cell r="J141">
            <v>0.37</v>
          </cell>
          <cell r="K141">
            <v>140</v>
          </cell>
        </row>
        <row r="142">
          <cell r="B142">
            <v>21237</v>
          </cell>
          <cell r="C142">
            <v>20886</v>
          </cell>
          <cell r="D142">
            <v>2581.2399999999998</v>
          </cell>
          <cell r="E142">
            <v>2580.89</v>
          </cell>
          <cell r="F142">
            <v>2579.38</v>
          </cell>
          <cell r="G142">
            <v>2578.27</v>
          </cell>
          <cell r="H142">
            <v>0</v>
          </cell>
          <cell r="I142">
            <v>0.2</v>
          </cell>
          <cell r="J142">
            <v>0.54</v>
          </cell>
          <cell r="K142">
            <v>141</v>
          </cell>
        </row>
        <row r="143">
          <cell r="B143">
            <v>21373</v>
          </cell>
          <cell r="C143">
            <v>21059</v>
          </cell>
          <cell r="D143">
            <v>2580.9499999999998</v>
          </cell>
          <cell r="E143">
            <v>2581.08</v>
          </cell>
          <cell r="F143">
            <v>2579.2600000000002</v>
          </cell>
          <cell r="G143">
            <v>2578.88</v>
          </cell>
          <cell r="H143">
            <v>0</v>
          </cell>
          <cell r="I143">
            <v>0.2</v>
          </cell>
          <cell r="J143">
            <v>0.38</v>
          </cell>
          <cell r="K143">
            <v>142</v>
          </cell>
        </row>
        <row r="144">
          <cell r="B144">
            <v>21373</v>
          </cell>
          <cell r="C144">
            <v>21297</v>
          </cell>
          <cell r="D144">
            <v>2580.9499999999998</v>
          </cell>
          <cell r="E144">
            <v>2580.27</v>
          </cell>
          <cell r="F144">
            <v>2579.21</v>
          </cell>
          <cell r="G144">
            <v>2578.4899999999998</v>
          </cell>
          <cell r="H144">
            <v>0</v>
          </cell>
          <cell r="I144">
            <v>0.2</v>
          </cell>
          <cell r="J144">
            <v>0.71</v>
          </cell>
          <cell r="K144">
            <v>143</v>
          </cell>
        </row>
        <row r="145">
          <cell r="B145">
            <v>21951</v>
          </cell>
          <cell r="C145">
            <v>22075</v>
          </cell>
          <cell r="D145">
            <v>2581.4499999999998</v>
          </cell>
          <cell r="E145">
            <v>2581.23</v>
          </cell>
          <cell r="F145">
            <v>2579.96</v>
          </cell>
          <cell r="G145">
            <v>2579.77</v>
          </cell>
          <cell r="H145">
            <v>0</v>
          </cell>
          <cell r="I145">
            <v>0.4</v>
          </cell>
          <cell r="J145">
            <v>0.54</v>
          </cell>
          <cell r="K145">
            <v>144</v>
          </cell>
        </row>
        <row r="146">
          <cell r="B146">
            <v>22189</v>
          </cell>
          <cell r="C146">
            <v>22245</v>
          </cell>
          <cell r="D146">
            <v>2581</v>
          </cell>
          <cell r="E146">
            <v>2581.52</v>
          </cell>
          <cell r="F146">
            <v>2578.66</v>
          </cell>
          <cell r="G146">
            <v>2578.58</v>
          </cell>
          <cell r="H146">
            <v>0</v>
          </cell>
          <cell r="I146">
            <v>0.6</v>
          </cell>
          <cell r="J146">
            <v>0</v>
          </cell>
          <cell r="K146">
            <v>145</v>
          </cell>
        </row>
        <row r="147">
          <cell r="B147">
            <v>22162</v>
          </cell>
          <cell r="C147">
            <v>22189</v>
          </cell>
          <cell r="D147">
            <v>2581.08</v>
          </cell>
          <cell r="E147">
            <v>2581</v>
          </cell>
          <cell r="F147">
            <v>2578.71</v>
          </cell>
          <cell r="G147">
            <v>2578.66</v>
          </cell>
          <cell r="H147">
            <v>0</v>
          </cell>
          <cell r="I147">
            <v>0.6</v>
          </cell>
          <cell r="J147">
            <v>0.43</v>
          </cell>
          <cell r="K147">
            <v>146</v>
          </cell>
        </row>
        <row r="148">
          <cell r="B148">
            <v>22075</v>
          </cell>
          <cell r="C148">
            <v>22245</v>
          </cell>
          <cell r="D148">
            <v>2581.2600000000002</v>
          </cell>
          <cell r="E148">
            <v>2581.52</v>
          </cell>
          <cell r="F148">
            <v>0</v>
          </cell>
          <cell r="G148">
            <v>2578.9899999999998</v>
          </cell>
          <cell r="H148">
            <v>0</v>
          </cell>
          <cell r="I148">
            <v>0.45</v>
          </cell>
          <cell r="J148">
            <v>1.3</v>
          </cell>
          <cell r="K148">
            <v>147</v>
          </cell>
        </row>
        <row r="149">
          <cell r="B149">
            <v>21745</v>
          </cell>
          <cell r="C149">
            <v>21708</v>
          </cell>
          <cell r="D149">
            <v>2581.98</v>
          </cell>
          <cell r="E149">
            <v>2581.9499999999998</v>
          </cell>
          <cell r="F149">
            <v>2579.7600000000002</v>
          </cell>
          <cell r="G149">
            <v>2579.5</v>
          </cell>
          <cell r="H149">
            <v>0</v>
          </cell>
          <cell r="I149">
            <v>0.3</v>
          </cell>
          <cell r="J149">
            <v>0.75</v>
          </cell>
          <cell r="K149">
            <v>148</v>
          </cell>
        </row>
        <row r="150">
          <cell r="B150">
            <v>21786</v>
          </cell>
          <cell r="C150">
            <v>21745</v>
          </cell>
          <cell r="D150">
            <v>2581.9899999999998</v>
          </cell>
          <cell r="E150">
            <v>2581.98</v>
          </cell>
          <cell r="F150">
            <v>2580.1999999999998</v>
          </cell>
          <cell r="G150">
            <v>2579.79</v>
          </cell>
          <cell r="H150">
            <v>0</v>
          </cell>
          <cell r="I150">
            <v>0.3</v>
          </cell>
          <cell r="J150">
            <v>0.91</v>
          </cell>
          <cell r="K150">
            <v>149</v>
          </cell>
        </row>
        <row r="151">
          <cell r="B151">
            <v>21774</v>
          </cell>
          <cell r="C151">
            <v>21951</v>
          </cell>
          <cell r="D151">
            <v>2581.83</v>
          </cell>
          <cell r="E151">
            <v>2581.4499999999998</v>
          </cell>
          <cell r="F151">
            <v>2580.3200000000002</v>
          </cell>
          <cell r="G151">
            <v>2579.96</v>
          </cell>
          <cell r="H151">
            <v>0</v>
          </cell>
          <cell r="I151">
            <v>0.35</v>
          </cell>
          <cell r="J151">
            <v>0.64</v>
          </cell>
          <cell r="K151">
            <v>150</v>
          </cell>
        </row>
        <row r="152">
          <cell r="B152">
            <v>20185</v>
          </cell>
          <cell r="C152">
            <v>20193</v>
          </cell>
          <cell r="D152">
            <v>2580.88</v>
          </cell>
          <cell r="E152">
            <v>2580.9</v>
          </cell>
          <cell r="F152">
            <v>0</v>
          </cell>
          <cell r="G152">
            <v>2579.23</v>
          </cell>
          <cell r="H152">
            <v>0</v>
          </cell>
          <cell r="I152">
            <v>0.2</v>
          </cell>
          <cell r="J152">
            <v>1.4</v>
          </cell>
          <cell r="K152">
            <v>151</v>
          </cell>
        </row>
        <row r="153">
          <cell r="B153">
            <v>20147</v>
          </cell>
          <cell r="C153">
            <v>20185</v>
          </cell>
          <cell r="D153">
            <v>2580.92</v>
          </cell>
          <cell r="E153">
            <v>2580.88</v>
          </cell>
          <cell r="F153">
            <v>2579.5100000000002</v>
          </cell>
          <cell r="G153">
            <v>2579.35</v>
          </cell>
          <cell r="H153">
            <v>0</v>
          </cell>
          <cell r="I153">
            <v>0.2</v>
          </cell>
          <cell r="J153">
            <v>0.48</v>
          </cell>
          <cell r="K153">
            <v>152</v>
          </cell>
        </row>
        <row r="154">
          <cell r="B154">
            <v>20065</v>
          </cell>
          <cell r="C154">
            <v>20185</v>
          </cell>
          <cell r="D154">
            <v>2580.88</v>
          </cell>
          <cell r="E154">
            <v>2580.88</v>
          </cell>
          <cell r="F154">
            <v>2579.5300000000002</v>
          </cell>
          <cell r="G154">
            <v>2579.37</v>
          </cell>
          <cell r="H154">
            <v>0</v>
          </cell>
          <cell r="I154">
            <v>0.2</v>
          </cell>
          <cell r="J154">
            <v>0.39</v>
          </cell>
          <cell r="K154">
            <v>153</v>
          </cell>
        </row>
        <row r="155">
          <cell r="B155">
            <v>19931</v>
          </cell>
          <cell r="C155">
            <v>19909</v>
          </cell>
          <cell r="D155">
            <v>2581.3200000000002</v>
          </cell>
          <cell r="E155">
            <v>2581.36</v>
          </cell>
          <cell r="F155">
            <v>2580.8200000000002</v>
          </cell>
          <cell r="G155">
            <v>2580.17</v>
          </cell>
          <cell r="H155">
            <v>0</v>
          </cell>
          <cell r="I155">
            <v>0.2</v>
          </cell>
          <cell r="J155">
            <v>0.43</v>
          </cell>
          <cell r="K155">
            <v>154</v>
          </cell>
        </row>
        <row r="156">
          <cell r="B156">
            <v>19874</v>
          </cell>
          <cell r="C156">
            <v>19909</v>
          </cell>
          <cell r="D156">
            <v>0</v>
          </cell>
          <cell r="E156">
            <v>2581.36</v>
          </cell>
          <cell r="F156">
            <v>2580.2800000000002</v>
          </cell>
          <cell r="G156">
            <v>2580.12</v>
          </cell>
          <cell r="H156">
            <v>0</v>
          </cell>
          <cell r="I156">
            <v>0.2</v>
          </cell>
          <cell r="J156">
            <v>0.67</v>
          </cell>
          <cell r="K156">
            <v>155</v>
          </cell>
        </row>
        <row r="157">
          <cell r="B157">
            <v>19909</v>
          </cell>
          <cell r="C157">
            <v>20002</v>
          </cell>
          <cell r="D157">
            <v>2581.36</v>
          </cell>
          <cell r="E157">
            <v>2581.06</v>
          </cell>
          <cell r="F157">
            <v>2579.7199999999998</v>
          </cell>
          <cell r="G157">
            <v>2579.5100000000002</v>
          </cell>
          <cell r="H157">
            <v>0</v>
          </cell>
          <cell r="I157">
            <v>0.2</v>
          </cell>
          <cell r="J157">
            <v>0.5</v>
          </cell>
          <cell r="K157">
            <v>156</v>
          </cell>
        </row>
        <row r="158">
          <cell r="B158">
            <v>20002</v>
          </cell>
          <cell r="C158">
            <v>20047</v>
          </cell>
          <cell r="D158">
            <v>2581.06</v>
          </cell>
          <cell r="E158">
            <v>2581</v>
          </cell>
          <cell r="F158">
            <v>2579.58</v>
          </cell>
          <cell r="G158">
            <v>2579.31</v>
          </cell>
          <cell r="H158">
            <v>0</v>
          </cell>
          <cell r="I158">
            <v>0.2</v>
          </cell>
          <cell r="J158">
            <v>0.4</v>
          </cell>
          <cell r="K158">
            <v>157</v>
          </cell>
        </row>
        <row r="159">
          <cell r="B159">
            <v>19919</v>
          </cell>
          <cell r="C159">
            <v>20002</v>
          </cell>
          <cell r="D159">
            <v>2581.0700000000002</v>
          </cell>
          <cell r="E159">
            <v>2581.06</v>
          </cell>
          <cell r="F159">
            <v>2579.71</v>
          </cell>
          <cell r="G159">
            <v>0</v>
          </cell>
          <cell r="H159">
            <v>0</v>
          </cell>
          <cell r="I159">
            <v>0.2</v>
          </cell>
          <cell r="J159">
            <v>0.4</v>
          </cell>
          <cell r="K159">
            <v>158</v>
          </cell>
        </row>
        <row r="160">
          <cell r="B160">
            <v>20047</v>
          </cell>
          <cell r="C160">
            <v>20193</v>
          </cell>
          <cell r="D160">
            <v>2581</v>
          </cell>
          <cell r="E160">
            <v>2580.9</v>
          </cell>
          <cell r="F160">
            <v>2579.31</v>
          </cell>
          <cell r="G160">
            <v>0</v>
          </cell>
          <cell r="H160">
            <v>0</v>
          </cell>
          <cell r="I160">
            <v>0.2</v>
          </cell>
          <cell r="J160">
            <v>0.4</v>
          </cell>
          <cell r="K160">
            <v>159</v>
          </cell>
        </row>
        <row r="161">
          <cell r="B161">
            <v>20193</v>
          </cell>
          <cell r="C161">
            <v>20254</v>
          </cell>
          <cell r="D161">
            <v>2580.7600000000002</v>
          </cell>
          <cell r="E161">
            <v>2580.79</v>
          </cell>
          <cell r="F161">
            <v>2579.2800000000002</v>
          </cell>
          <cell r="G161">
            <v>2579.19</v>
          </cell>
          <cell r="H161">
            <v>0</v>
          </cell>
          <cell r="I161">
            <v>0.2</v>
          </cell>
          <cell r="J161">
            <v>0.4</v>
          </cell>
          <cell r="K161">
            <v>160</v>
          </cell>
        </row>
        <row r="162">
          <cell r="B162">
            <v>20137</v>
          </cell>
          <cell r="C162">
            <v>20239</v>
          </cell>
          <cell r="D162">
            <v>2581.4</v>
          </cell>
          <cell r="E162">
            <v>2581.0500000000002</v>
          </cell>
          <cell r="F162">
            <v>2579.6</v>
          </cell>
          <cell r="G162">
            <v>2579.35</v>
          </cell>
          <cell r="H162">
            <v>0</v>
          </cell>
          <cell r="I162">
            <v>0.2</v>
          </cell>
          <cell r="J162">
            <v>0.65</v>
          </cell>
          <cell r="K162">
            <v>161</v>
          </cell>
        </row>
        <row r="163">
          <cell r="B163">
            <v>20014</v>
          </cell>
          <cell r="C163">
            <v>20137</v>
          </cell>
          <cell r="D163">
            <v>2580.98</v>
          </cell>
          <cell r="E163">
            <v>2581.4</v>
          </cell>
          <cell r="F163">
            <v>2579.84</v>
          </cell>
          <cell r="G163">
            <v>2579.6</v>
          </cell>
          <cell r="H163">
            <v>0</v>
          </cell>
          <cell r="I163">
            <v>0.2</v>
          </cell>
          <cell r="J163">
            <v>0.4</v>
          </cell>
          <cell r="K163">
            <v>162</v>
          </cell>
        </row>
        <row r="164">
          <cell r="B164">
            <v>22256</v>
          </cell>
          <cell r="C164">
            <v>22328</v>
          </cell>
          <cell r="D164">
            <v>0</v>
          </cell>
          <cell r="E164">
            <v>0</v>
          </cell>
          <cell r="F164">
            <v>2577.38</v>
          </cell>
          <cell r="G164">
            <v>0</v>
          </cell>
          <cell r="H164">
            <v>0</v>
          </cell>
          <cell r="I164">
            <v>0.2</v>
          </cell>
          <cell r="J164">
            <v>1.5</v>
          </cell>
          <cell r="K164">
            <v>163</v>
          </cell>
        </row>
        <row r="165">
          <cell r="B165">
            <v>21804</v>
          </cell>
          <cell r="C165">
            <v>22036</v>
          </cell>
          <cell r="D165">
            <v>2580.09</v>
          </cell>
          <cell r="E165">
            <v>2579.3200000000002</v>
          </cell>
          <cell r="F165">
            <v>2578.62</v>
          </cell>
          <cell r="G165">
            <v>2577.92</v>
          </cell>
          <cell r="H165">
            <v>0</v>
          </cell>
          <cell r="I165">
            <v>0.2</v>
          </cell>
          <cell r="J165">
            <v>1</v>
          </cell>
          <cell r="K165">
            <v>164</v>
          </cell>
        </row>
        <row r="166">
          <cell r="B166">
            <v>22036</v>
          </cell>
          <cell r="C166">
            <v>22256</v>
          </cell>
          <cell r="D166">
            <v>2579.3200000000002</v>
          </cell>
          <cell r="E166">
            <v>0</v>
          </cell>
          <cell r="F166">
            <v>2577.5500000000002</v>
          </cell>
          <cell r="G166">
            <v>2577.1799999999998</v>
          </cell>
          <cell r="H166">
            <v>0</v>
          </cell>
          <cell r="I166">
            <v>0.2</v>
          </cell>
          <cell r="J166">
            <v>1.07</v>
          </cell>
          <cell r="K166">
            <v>165</v>
          </cell>
        </row>
        <row r="167">
          <cell r="B167">
            <v>22256</v>
          </cell>
          <cell r="C167">
            <v>22388</v>
          </cell>
          <cell r="D167">
            <v>0</v>
          </cell>
          <cell r="E167">
            <v>2577.5700000000002</v>
          </cell>
          <cell r="F167">
            <v>2576.8000000000002</v>
          </cell>
          <cell r="G167">
            <v>2576.1799999999998</v>
          </cell>
          <cell r="H167">
            <v>0</v>
          </cell>
          <cell r="I167">
            <v>0.2</v>
          </cell>
          <cell r="J167">
            <v>1.5</v>
          </cell>
          <cell r="K167">
            <v>166</v>
          </cell>
        </row>
        <row r="168">
          <cell r="B168">
            <v>21882</v>
          </cell>
          <cell r="C168">
            <v>22118</v>
          </cell>
          <cell r="D168">
            <v>0</v>
          </cell>
          <cell r="E168">
            <v>2579.62</v>
          </cell>
          <cell r="F168">
            <v>2578.19</v>
          </cell>
          <cell r="G168">
            <v>2578.1799999999998</v>
          </cell>
          <cell r="H168">
            <v>0</v>
          </cell>
          <cell r="I168">
            <v>0.2</v>
          </cell>
          <cell r="J168">
            <v>1</v>
          </cell>
          <cell r="K168">
            <v>167</v>
          </cell>
        </row>
        <row r="169">
          <cell r="B169">
            <v>22318</v>
          </cell>
          <cell r="C169">
            <v>22326</v>
          </cell>
          <cell r="D169">
            <v>2577.3200000000002</v>
          </cell>
          <cell r="E169">
            <v>0</v>
          </cell>
          <cell r="F169">
            <v>2575.12</v>
          </cell>
          <cell r="G169">
            <v>2575.06</v>
          </cell>
          <cell r="H169">
            <v>0</v>
          </cell>
          <cell r="I169">
            <v>0.25</v>
          </cell>
          <cell r="J169">
            <v>1.5</v>
          </cell>
          <cell r="K169">
            <v>168</v>
          </cell>
        </row>
        <row r="170">
          <cell r="B170">
            <v>22118</v>
          </cell>
          <cell r="C170">
            <v>22328</v>
          </cell>
          <cell r="D170">
            <v>2579.62</v>
          </cell>
          <cell r="E170">
            <v>0</v>
          </cell>
          <cell r="F170">
            <v>2578.1799999999998</v>
          </cell>
          <cell r="G170">
            <v>0</v>
          </cell>
          <cell r="H170">
            <v>0</v>
          </cell>
          <cell r="I170">
            <v>0.2</v>
          </cell>
          <cell r="J170">
            <v>1</v>
          </cell>
          <cell r="K170">
            <v>169</v>
          </cell>
        </row>
        <row r="171">
          <cell r="B171">
            <v>21568</v>
          </cell>
          <cell r="C171">
            <v>21804</v>
          </cell>
          <cell r="D171">
            <v>2580.89</v>
          </cell>
          <cell r="E171">
            <v>2580.09</v>
          </cell>
          <cell r="F171">
            <v>2579.39</v>
          </cell>
          <cell r="G171">
            <v>2578.69</v>
          </cell>
          <cell r="H171">
            <v>0</v>
          </cell>
          <cell r="I171">
            <v>0.2</v>
          </cell>
          <cell r="J171">
            <v>1</v>
          </cell>
          <cell r="K171">
            <v>170</v>
          </cell>
        </row>
        <row r="172">
          <cell r="B172">
            <v>21456</v>
          </cell>
          <cell r="C172">
            <v>21574</v>
          </cell>
          <cell r="D172">
            <v>2580.04</v>
          </cell>
          <cell r="E172">
            <v>2580.85</v>
          </cell>
          <cell r="F172">
            <v>2579.04</v>
          </cell>
          <cell r="G172">
            <v>2578.54</v>
          </cell>
          <cell r="H172">
            <v>0</v>
          </cell>
          <cell r="I172">
            <v>0.2</v>
          </cell>
          <cell r="J172">
            <v>0.59</v>
          </cell>
          <cell r="K172">
            <v>171</v>
          </cell>
        </row>
        <row r="173">
          <cell r="B173">
            <v>21656</v>
          </cell>
          <cell r="C173">
            <v>21882</v>
          </cell>
          <cell r="D173">
            <v>0</v>
          </cell>
          <cell r="E173">
            <v>0</v>
          </cell>
          <cell r="F173">
            <v>2578.6799999999998</v>
          </cell>
          <cell r="G173">
            <v>2578.19</v>
          </cell>
          <cell r="H173">
            <v>0</v>
          </cell>
          <cell r="I173">
            <v>0.2</v>
          </cell>
          <cell r="J173">
            <v>0.7</v>
          </cell>
          <cell r="K173">
            <v>172</v>
          </cell>
        </row>
        <row r="174">
          <cell r="B174">
            <v>22237</v>
          </cell>
          <cell r="C174">
            <v>22318</v>
          </cell>
          <cell r="D174">
            <v>2577.44</v>
          </cell>
          <cell r="E174">
            <v>2577.3200000000002</v>
          </cell>
          <cell r="F174">
            <v>2575.62</v>
          </cell>
          <cell r="G174">
            <v>2575.13</v>
          </cell>
          <cell r="H174">
            <v>0</v>
          </cell>
          <cell r="I174">
            <v>0.25</v>
          </cell>
          <cell r="J174">
            <v>1.8</v>
          </cell>
          <cell r="K174">
            <v>173</v>
          </cell>
        </row>
        <row r="175">
          <cell r="B175">
            <v>22201</v>
          </cell>
          <cell r="C175">
            <v>22237</v>
          </cell>
          <cell r="D175">
            <v>2578.64</v>
          </cell>
          <cell r="E175">
            <v>2577.44</v>
          </cell>
          <cell r="F175">
            <v>2576.7800000000002</v>
          </cell>
          <cell r="G175">
            <v>2575.64</v>
          </cell>
          <cell r="H175">
            <v>0</v>
          </cell>
          <cell r="I175">
            <v>0.2</v>
          </cell>
          <cell r="J175">
            <v>3</v>
          </cell>
          <cell r="K175">
            <v>174</v>
          </cell>
        </row>
        <row r="176">
          <cell r="B176">
            <v>22033</v>
          </cell>
          <cell r="C176">
            <v>22220</v>
          </cell>
          <cell r="D176">
            <v>2581.96</v>
          </cell>
          <cell r="E176">
            <v>2581.52</v>
          </cell>
          <cell r="F176">
            <v>2580.35</v>
          </cell>
          <cell r="G176">
            <v>2580.1</v>
          </cell>
          <cell r="H176">
            <v>0</v>
          </cell>
          <cell r="I176">
            <v>0.35</v>
          </cell>
          <cell r="J176">
            <v>0.5</v>
          </cell>
          <cell r="K176">
            <v>175</v>
          </cell>
        </row>
        <row r="177">
          <cell r="B177">
            <v>22359</v>
          </cell>
          <cell r="C177">
            <v>22203</v>
          </cell>
          <cell r="D177">
            <v>2581.7199999999998</v>
          </cell>
          <cell r="E177">
            <v>2581.77</v>
          </cell>
          <cell r="F177">
            <v>2580.27</v>
          </cell>
          <cell r="G177">
            <v>2580.08</v>
          </cell>
          <cell r="H177">
            <v>0</v>
          </cell>
          <cell r="I177">
            <v>0.6</v>
          </cell>
          <cell r="J177">
            <v>0.28999999999999998</v>
          </cell>
          <cell r="K177">
            <v>176</v>
          </cell>
        </row>
        <row r="178">
          <cell r="B178">
            <v>22203</v>
          </cell>
          <cell r="C178">
            <v>22151</v>
          </cell>
          <cell r="D178">
            <v>2581.77</v>
          </cell>
          <cell r="E178">
            <v>2581.9699999999998</v>
          </cell>
          <cell r="F178">
            <v>2580.0700000000002</v>
          </cell>
          <cell r="G178">
            <v>2579.91</v>
          </cell>
          <cell r="H178">
            <v>0</v>
          </cell>
          <cell r="I178">
            <v>0.6</v>
          </cell>
          <cell r="J178">
            <v>0.19</v>
          </cell>
          <cell r="K178">
            <v>177</v>
          </cell>
        </row>
        <row r="179">
          <cell r="B179">
            <v>22151</v>
          </cell>
          <cell r="C179">
            <v>22337</v>
          </cell>
          <cell r="D179">
            <v>2581.9699999999998</v>
          </cell>
          <cell r="E179">
            <v>2581.81</v>
          </cell>
          <cell r="F179">
            <v>2580.5300000000002</v>
          </cell>
          <cell r="G179">
            <v>2580.2600000000002</v>
          </cell>
          <cell r="H179">
            <v>0</v>
          </cell>
          <cell r="I179">
            <v>0.3</v>
          </cell>
          <cell r="J179">
            <v>0.5</v>
          </cell>
          <cell r="K179">
            <v>178</v>
          </cell>
        </row>
        <row r="180">
          <cell r="B180">
            <v>22337</v>
          </cell>
          <cell r="C180">
            <v>22312</v>
          </cell>
          <cell r="D180">
            <v>2581.81</v>
          </cell>
          <cell r="E180">
            <v>2581.73</v>
          </cell>
          <cell r="F180">
            <v>2580.48</v>
          </cell>
          <cell r="G180">
            <v>2580.02</v>
          </cell>
          <cell r="H180">
            <v>0</v>
          </cell>
          <cell r="I180">
            <v>0.23</v>
          </cell>
          <cell r="J180">
            <v>0.9</v>
          </cell>
          <cell r="K180">
            <v>179</v>
          </cell>
        </row>
        <row r="181">
          <cell r="B181">
            <v>22312</v>
          </cell>
          <cell r="C181">
            <v>22291</v>
          </cell>
          <cell r="D181">
            <v>2581.73</v>
          </cell>
          <cell r="E181">
            <v>2581.64</v>
          </cell>
          <cell r="F181">
            <v>2580.02</v>
          </cell>
          <cell r="G181">
            <v>2579.52</v>
          </cell>
          <cell r="H181">
            <v>0</v>
          </cell>
          <cell r="I181">
            <v>0.25</v>
          </cell>
          <cell r="J181">
            <v>0.9</v>
          </cell>
          <cell r="K181">
            <v>180</v>
          </cell>
        </row>
        <row r="182">
          <cell r="B182">
            <v>22064</v>
          </cell>
          <cell r="C182">
            <v>22291</v>
          </cell>
          <cell r="D182">
            <v>2582.0700000000002</v>
          </cell>
          <cell r="E182">
            <v>2581.64</v>
          </cell>
          <cell r="F182">
            <v>2579.69</v>
          </cell>
          <cell r="G182">
            <v>2579.48</v>
          </cell>
          <cell r="H182">
            <v>0</v>
          </cell>
          <cell r="I182">
            <v>0.6</v>
          </cell>
          <cell r="J182">
            <v>0.3</v>
          </cell>
          <cell r="K182">
            <v>181</v>
          </cell>
        </row>
        <row r="183">
          <cell r="B183">
            <v>22151</v>
          </cell>
          <cell r="C183">
            <v>22064</v>
          </cell>
          <cell r="D183">
            <v>2581.9699999999998</v>
          </cell>
          <cell r="E183">
            <v>2582.0700000000002</v>
          </cell>
          <cell r="F183">
            <v>2579.91</v>
          </cell>
          <cell r="G183">
            <v>2579.69</v>
          </cell>
          <cell r="H183">
            <v>0</v>
          </cell>
          <cell r="I183">
            <v>0.6</v>
          </cell>
          <cell r="J183">
            <v>0.2</v>
          </cell>
          <cell r="K183">
            <v>182</v>
          </cell>
        </row>
        <row r="184">
          <cell r="B184">
            <v>22226</v>
          </cell>
          <cell r="C184">
            <v>22357</v>
          </cell>
          <cell r="D184">
            <v>2581.4</v>
          </cell>
          <cell r="E184">
            <v>2581.36</v>
          </cell>
          <cell r="F184">
            <v>0</v>
          </cell>
          <cell r="G184">
            <v>2579.88</v>
          </cell>
          <cell r="H184">
            <v>0</v>
          </cell>
          <cell r="I184">
            <v>0.4</v>
          </cell>
          <cell r="J184">
            <v>0.5</v>
          </cell>
          <cell r="K184">
            <v>183</v>
          </cell>
        </row>
        <row r="185">
          <cell r="B185">
            <v>22136</v>
          </cell>
          <cell r="C185">
            <v>22226</v>
          </cell>
          <cell r="D185">
            <v>2581.56</v>
          </cell>
          <cell r="E185">
            <v>2581.4</v>
          </cell>
          <cell r="F185">
            <v>2580.2399999999998</v>
          </cell>
          <cell r="G185">
            <v>2580.12</v>
          </cell>
          <cell r="H185">
            <v>0</v>
          </cell>
          <cell r="I185">
            <v>0.4</v>
          </cell>
          <cell r="J185">
            <v>0.5</v>
          </cell>
          <cell r="K185">
            <v>184</v>
          </cell>
        </row>
        <row r="186">
          <cell r="B186">
            <v>22140</v>
          </cell>
          <cell r="C186">
            <v>22220</v>
          </cell>
          <cell r="D186">
            <v>2581.77</v>
          </cell>
          <cell r="E186">
            <v>2581.52</v>
          </cell>
          <cell r="F186">
            <v>2580.59</v>
          </cell>
          <cell r="G186">
            <v>2580.0700000000002</v>
          </cell>
          <cell r="H186">
            <v>0</v>
          </cell>
          <cell r="I186">
            <v>0.35</v>
          </cell>
          <cell r="J186">
            <v>0.4</v>
          </cell>
          <cell r="K186">
            <v>185</v>
          </cell>
        </row>
        <row r="187">
          <cell r="B187">
            <v>21904</v>
          </cell>
          <cell r="C187">
            <v>22033</v>
          </cell>
          <cell r="D187">
            <v>2582.25</v>
          </cell>
          <cell r="E187">
            <v>2581.96</v>
          </cell>
          <cell r="F187">
            <v>2580.87</v>
          </cell>
          <cell r="G187">
            <v>2580.37</v>
          </cell>
          <cell r="H187">
            <v>0</v>
          </cell>
          <cell r="I187">
            <v>0.35</v>
          </cell>
          <cell r="J187">
            <v>0.4</v>
          </cell>
          <cell r="K187">
            <v>186</v>
          </cell>
        </row>
        <row r="188">
          <cell r="B188">
            <v>21954</v>
          </cell>
          <cell r="C188">
            <v>22116</v>
          </cell>
          <cell r="D188">
            <v>2581.59</v>
          </cell>
          <cell r="E188">
            <v>2581.5100000000002</v>
          </cell>
          <cell r="F188">
            <v>2580.67</v>
          </cell>
          <cell r="G188">
            <v>2580.4</v>
          </cell>
          <cell r="H188">
            <v>0</v>
          </cell>
          <cell r="I188">
            <v>0.3</v>
          </cell>
          <cell r="J188">
            <v>0.5</v>
          </cell>
          <cell r="K188">
            <v>187</v>
          </cell>
        </row>
        <row r="189">
          <cell r="B189">
            <v>21954</v>
          </cell>
          <cell r="C189">
            <v>21941</v>
          </cell>
          <cell r="D189">
            <v>2581.59</v>
          </cell>
          <cell r="E189">
            <v>2581.56</v>
          </cell>
          <cell r="F189">
            <v>2580.75</v>
          </cell>
          <cell r="G189">
            <v>2580.62</v>
          </cell>
          <cell r="H189">
            <v>0</v>
          </cell>
          <cell r="I189">
            <v>0.3</v>
          </cell>
          <cell r="J189">
            <v>0.45</v>
          </cell>
          <cell r="K189">
            <v>188</v>
          </cell>
        </row>
        <row r="190">
          <cell r="B190">
            <v>21941</v>
          </cell>
          <cell r="C190">
            <v>22116</v>
          </cell>
          <cell r="D190">
            <v>2581.56</v>
          </cell>
          <cell r="E190">
            <v>2581.5100000000002</v>
          </cell>
          <cell r="F190">
            <v>2580.62</v>
          </cell>
          <cell r="G190">
            <v>2580.42</v>
          </cell>
          <cell r="H190">
            <v>0</v>
          </cell>
          <cell r="I190">
            <v>0.3</v>
          </cell>
          <cell r="J190">
            <v>0.5</v>
          </cell>
          <cell r="K190">
            <v>189</v>
          </cell>
        </row>
        <row r="191">
          <cell r="B191">
            <v>22116</v>
          </cell>
          <cell r="C191">
            <v>22226</v>
          </cell>
          <cell r="D191">
            <v>2581.5100000000002</v>
          </cell>
          <cell r="E191">
            <v>2581.4</v>
          </cell>
          <cell r="F191">
            <v>2580.41</v>
          </cell>
          <cell r="G191">
            <v>2580.2199999999998</v>
          </cell>
          <cell r="H191">
            <v>0</v>
          </cell>
          <cell r="I191">
            <v>0.3</v>
          </cell>
          <cell r="J191">
            <v>0.5</v>
          </cell>
          <cell r="K191">
            <v>190</v>
          </cell>
        </row>
        <row r="192">
          <cell r="B192">
            <v>21888</v>
          </cell>
          <cell r="C192">
            <v>21941</v>
          </cell>
          <cell r="D192">
            <v>2582.35</v>
          </cell>
          <cell r="E192">
            <v>2581.56</v>
          </cell>
          <cell r="F192">
            <v>2580.69</v>
          </cell>
          <cell r="G192">
            <v>2580.61</v>
          </cell>
          <cell r="H192">
            <v>0</v>
          </cell>
          <cell r="I192">
            <v>0.3</v>
          </cell>
          <cell r="J192">
            <v>0.47</v>
          </cell>
          <cell r="K192">
            <v>191</v>
          </cell>
        </row>
        <row r="193">
          <cell r="B193">
            <v>25852</v>
          </cell>
          <cell r="C193">
            <v>25726</v>
          </cell>
          <cell r="D193">
            <v>2579.5</v>
          </cell>
          <cell r="E193">
            <v>2579.7800000000002</v>
          </cell>
          <cell r="F193">
            <v>2578.5100000000002</v>
          </cell>
          <cell r="G193">
            <v>2578.33</v>
          </cell>
          <cell r="H193">
            <v>0</v>
          </cell>
          <cell r="I193">
            <v>0.23</v>
          </cell>
          <cell r="J193">
            <v>0.5</v>
          </cell>
          <cell r="K193">
            <v>192</v>
          </cell>
        </row>
        <row r="194">
          <cell r="B194">
            <v>23543</v>
          </cell>
          <cell r="C194">
            <v>23481</v>
          </cell>
          <cell r="D194">
            <v>2575.73</v>
          </cell>
          <cell r="E194">
            <v>2575.5100000000002</v>
          </cell>
          <cell r="F194">
            <v>2571.56</v>
          </cell>
          <cell r="G194">
            <v>2571.5</v>
          </cell>
          <cell r="H194">
            <v>0</v>
          </cell>
          <cell r="I194">
            <v>0.9</v>
          </cell>
          <cell r="J194">
            <v>0.1</v>
          </cell>
          <cell r="K194">
            <v>193</v>
          </cell>
        </row>
        <row r="195">
          <cell r="B195">
            <v>26039</v>
          </cell>
          <cell r="C195">
            <v>26136</v>
          </cell>
          <cell r="D195">
            <v>2579.1799999999998</v>
          </cell>
          <cell r="E195">
            <v>2579.35</v>
          </cell>
          <cell r="F195">
            <v>2578.64</v>
          </cell>
          <cell r="G195">
            <v>2578.5300000000002</v>
          </cell>
          <cell r="H195">
            <v>0</v>
          </cell>
          <cell r="I195">
            <v>0.3</v>
          </cell>
          <cell r="J195">
            <v>0.21</v>
          </cell>
          <cell r="K195">
            <v>194</v>
          </cell>
        </row>
        <row r="196">
          <cell r="B196">
            <v>24922</v>
          </cell>
          <cell r="C196">
            <v>24536</v>
          </cell>
          <cell r="D196">
            <v>2579.75</v>
          </cell>
          <cell r="E196">
            <v>2579.09</v>
          </cell>
          <cell r="F196">
            <v>2577.56</v>
          </cell>
          <cell r="G196">
            <v>2577.23</v>
          </cell>
          <cell r="H196">
            <v>0</v>
          </cell>
          <cell r="I196">
            <v>0.4</v>
          </cell>
          <cell r="J196">
            <v>0.35</v>
          </cell>
          <cell r="K196">
            <v>195</v>
          </cell>
        </row>
        <row r="197">
          <cell r="B197">
            <v>25962</v>
          </cell>
          <cell r="C197">
            <v>26053</v>
          </cell>
          <cell r="D197">
            <v>2579.54</v>
          </cell>
          <cell r="E197">
            <v>2578.8000000000002</v>
          </cell>
          <cell r="F197">
            <v>2578.35</v>
          </cell>
          <cell r="G197">
            <v>2578.1999999999998</v>
          </cell>
          <cell r="H197">
            <v>0</v>
          </cell>
          <cell r="I197">
            <v>0.3</v>
          </cell>
          <cell r="J197">
            <v>0.3</v>
          </cell>
          <cell r="K197">
            <v>196</v>
          </cell>
        </row>
        <row r="198">
          <cell r="B198">
            <v>25610</v>
          </cell>
          <cell r="C198">
            <v>25726</v>
          </cell>
          <cell r="D198">
            <v>2579.7800000000002</v>
          </cell>
          <cell r="E198">
            <v>2579.7800000000002</v>
          </cell>
          <cell r="F198">
            <v>2578.62</v>
          </cell>
          <cell r="G198">
            <v>2578.33</v>
          </cell>
          <cell r="H198">
            <v>0</v>
          </cell>
          <cell r="I198">
            <v>0.23</v>
          </cell>
          <cell r="J198">
            <v>0.5</v>
          </cell>
          <cell r="K198">
            <v>197</v>
          </cell>
        </row>
        <row r="199">
          <cell r="B199">
            <v>23463</v>
          </cell>
          <cell r="C199">
            <v>23318</v>
          </cell>
          <cell r="D199">
            <v>2575.58</v>
          </cell>
          <cell r="E199">
            <v>2576.16</v>
          </cell>
          <cell r="F199">
            <v>2574.56</v>
          </cell>
          <cell r="G199">
            <v>2574.5500000000002</v>
          </cell>
          <cell r="H199">
            <v>1.65</v>
          </cell>
          <cell r="I199">
            <v>1.4</v>
          </cell>
          <cell r="J199">
            <v>0.01</v>
          </cell>
          <cell r="K199">
            <v>198</v>
          </cell>
        </row>
        <row r="200">
          <cell r="B200">
            <v>23661</v>
          </cell>
          <cell r="C200">
            <v>23386</v>
          </cell>
          <cell r="D200">
            <v>2576.84</v>
          </cell>
          <cell r="E200">
            <v>2576.63</v>
          </cell>
          <cell r="F200">
            <v>2575.61</v>
          </cell>
          <cell r="G200">
            <v>2575.2399999999998</v>
          </cell>
          <cell r="H200">
            <v>0</v>
          </cell>
          <cell r="I200">
            <v>0.2</v>
          </cell>
          <cell r="J200">
            <v>0.45</v>
          </cell>
          <cell r="K200">
            <v>199</v>
          </cell>
        </row>
        <row r="201">
          <cell r="B201">
            <v>23618</v>
          </cell>
          <cell r="C201">
            <v>23372</v>
          </cell>
          <cell r="D201">
            <v>0</v>
          </cell>
          <cell r="E201">
            <v>2575.48</v>
          </cell>
          <cell r="F201">
            <v>2574.29</v>
          </cell>
          <cell r="G201">
            <v>2571.42</v>
          </cell>
          <cell r="H201">
            <v>0</v>
          </cell>
          <cell r="I201">
            <v>0.75</v>
          </cell>
          <cell r="J201">
            <v>0.17</v>
          </cell>
          <cell r="K201">
            <v>200</v>
          </cell>
        </row>
        <row r="202">
          <cell r="B202">
            <v>24612</v>
          </cell>
          <cell r="C202">
            <v>24579</v>
          </cell>
          <cell r="D202">
            <v>2578.5</v>
          </cell>
          <cell r="E202">
            <v>2578.41</v>
          </cell>
          <cell r="F202">
            <v>2576.86</v>
          </cell>
          <cell r="G202">
            <v>2576.77</v>
          </cell>
          <cell r="H202">
            <v>0</v>
          </cell>
          <cell r="I202">
            <v>0.3</v>
          </cell>
          <cell r="J202">
            <v>0.31</v>
          </cell>
          <cell r="K202">
            <v>201</v>
          </cell>
        </row>
        <row r="203">
          <cell r="B203">
            <v>23809</v>
          </cell>
          <cell r="C203">
            <v>23973</v>
          </cell>
          <cell r="D203">
            <v>2577.16</v>
          </cell>
          <cell r="E203">
            <v>2577.41</v>
          </cell>
          <cell r="F203">
            <v>2575.79</v>
          </cell>
          <cell r="G203">
            <v>2575.54</v>
          </cell>
          <cell r="H203">
            <v>0</v>
          </cell>
          <cell r="I203">
            <v>0.2</v>
          </cell>
          <cell r="J203">
            <v>0.48</v>
          </cell>
          <cell r="K203">
            <v>202</v>
          </cell>
        </row>
        <row r="204">
          <cell r="B204">
            <v>23905</v>
          </cell>
          <cell r="C204">
            <v>23809</v>
          </cell>
          <cell r="D204">
            <v>2577.41</v>
          </cell>
          <cell r="E204">
            <v>2577.16</v>
          </cell>
          <cell r="F204">
            <v>2576.2199999999998</v>
          </cell>
          <cell r="G204">
            <v>2575.8200000000002</v>
          </cell>
          <cell r="H204">
            <v>0</v>
          </cell>
          <cell r="I204">
            <v>0.2</v>
          </cell>
          <cell r="J204">
            <v>0.89</v>
          </cell>
          <cell r="K204">
            <v>203</v>
          </cell>
        </row>
        <row r="205">
          <cell r="B205">
            <v>24021</v>
          </cell>
          <cell r="C205">
            <v>23905</v>
          </cell>
          <cell r="D205">
            <v>2577.7199999999998</v>
          </cell>
          <cell r="E205">
            <v>2577.41</v>
          </cell>
          <cell r="F205">
            <v>2576.59</v>
          </cell>
          <cell r="G205">
            <v>2576.2199999999998</v>
          </cell>
          <cell r="H205">
            <v>0</v>
          </cell>
          <cell r="I205">
            <v>0.2</v>
          </cell>
          <cell r="J205">
            <v>0.49</v>
          </cell>
          <cell r="K205">
            <v>204</v>
          </cell>
        </row>
        <row r="206">
          <cell r="B206">
            <v>24021</v>
          </cell>
          <cell r="C206">
            <v>24360</v>
          </cell>
          <cell r="D206">
            <v>2577.7199999999998</v>
          </cell>
          <cell r="E206">
            <v>2578.12</v>
          </cell>
          <cell r="F206">
            <v>2576.62</v>
          </cell>
          <cell r="G206">
            <v>2576.12</v>
          </cell>
          <cell r="H206">
            <v>0</v>
          </cell>
          <cell r="I206">
            <v>0.2</v>
          </cell>
          <cell r="J206">
            <v>0.49</v>
          </cell>
          <cell r="K206">
            <v>205</v>
          </cell>
        </row>
        <row r="207">
          <cell r="B207">
            <v>25220</v>
          </cell>
          <cell r="C207">
            <v>24922</v>
          </cell>
          <cell r="D207">
            <v>2579.75</v>
          </cell>
          <cell r="E207">
            <v>2579.75</v>
          </cell>
          <cell r="F207">
            <v>2577.83</v>
          </cell>
          <cell r="G207">
            <v>2577.58</v>
          </cell>
          <cell r="H207">
            <v>0</v>
          </cell>
          <cell r="I207">
            <v>0.4</v>
          </cell>
          <cell r="J207">
            <v>0.3</v>
          </cell>
          <cell r="K207">
            <v>206</v>
          </cell>
        </row>
        <row r="208">
          <cell r="B208">
            <v>25493</v>
          </cell>
          <cell r="C208">
            <v>25220</v>
          </cell>
          <cell r="D208">
            <v>2579.61</v>
          </cell>
          <cell r="E208">
            <v>2579.75</v>
          </cell>
          <cell r="F208">
            <v>2578.17</v>
          </cell>
          <cell r="G208">
            <v>2577.83</v>
          </cell>
          <cell r="H208">
            <v>0</v>
          </cell>
          <cell r="I208">
            <v>0.3</v>
          </cell>
          <cell r="J208">
            <v>0.4</v>
          </cell>
          <cell r="K208">
            <v>207</v>
          </cell>
        </row>
        <row r="209">
          <cell r="B209">
            <v>25851</v>
          </cell>
          <cell r="C209">
            <v>25962</v>
          </cell>
          <cell r="D209">
            <v>2579.33</v>
          </cell>
          <cell r="E209">
            <v>2579.54</v>
          </cell>
          <cell r="F209">
            <v>2578.5700000000002</v>
          </cell>
          <cell r="G209">
            <v>2578.35</v>
          </cell>
          <cell r="H209">
            <v>0</v>
          </cell>
          <cell r="I209">
            <v>0.23</v>
          </cell>
          <cell r="J209">
            <v>0.4</v>
          </cell>
          <cell r="K209">
            <v>208</v>
          </cell>
        </row>
        <row r="210">
          <cell r="B210">
            <v>25738</v>
          </cell>
          <cell r="C210">
            <v>25607</v>
          </cell>
          <cell r="D210">
            <v>0</v>
          </cell>
          <cell r="E210">
            <v>2579.35</v>
          </cell>
          <cell r="F210">
            <v>2578.4499999999998</v>
          </cell>
          <cell r="G210">
            <v>2579.31</v>
          </cell>
          <cell r="H210">
            <v>0</v>
          </cell>
          <cell r="I210">
            <v>0.23</v>
          </cell>
          <cell r="J210">
            <v>0.4</v>
          </cell>
          <cell r="K210">
            <v>209</v>
          </cell>
        </row>
        <row r="211">
          <cell r="B211">
            <v>25851</v>
          </cell>
          <cell r="C211">
            <v>25738</v>
          </cell>
          <cell r="D211">
            <v>2579.33</v>
          </cell>
          <cell r="E211">
            <v>0</v>
          </cell>
          <cell r="F211">
            <v>2578.64</v>
          </cell>
          <cell r="G211">
            <v>2578.4499999999998</v>
          </cell>
          <cell r="H211">
            <v>0</v>
          </cell>
          <cell r="I211">
            <v>0.23</v>
          </cell>
          <cell r="J211">
            <v>0.35</v>
          </cell>
          <cell r="K211">
            <v>210</v>
          </cell>
        </row>
        <row r="212">
          <cell r="B212">
            <v>25610</v>
          </cell>
          <cell r="C212">
            <v>25493</v>
          </cell>
          <cell r="D212">
            <v>2579.7800000000002</v>
          </cell>
          <cell r="E212">
            <v>2579.61</v>
          </cell>
          <cell r="F212">
            <v>2578.71</v>
          </cell>
          <cell r="G212">
            <v>2578.17</v>
          </cell>
          <cell r="H212">
            <v>0</v>
          </cell>
          <cell r="I212">
            <v>0.23</v>
          </cell>
          <cell r="J212">
            <v>0.7</v>
          </cell>
          <cell r="K212">
            <v>211</v>
          </cell>
        </row>
        <row r="213">
          <cell r="B213">
            <v>25607</v>
          </cell>
          <cell r="C213">
            <v>25493</v>
          </cell>
          <cell r="D213">
            <v>2579.35</v>
          </cell>
          <cell r="E213">
            <v>2579.61</v>
          </cell>
          <cell r="F213">
            <v>2578.31</v>
          </cell>
          <cell r="G213">
            <v>2578.17</v>
          </cell>
          <cell r="H213">
            <v>0</v>
          </cell>
          <cell r="I213">
            <v>0.23</v>
          </cell>
          <cell r="J213">
            <v>0.4</v>
          </cell>
          <cell r="K213">
            <v>212</v>
          </cell>
        </row>
        <row r="214">
          <cell r="B214">
            <v>25734</v>
          </cell>
          <cell r="C214">
            <v>25607</v>
          </cell>
          <cell r="D214">
            <v>2579.56</v>
          </cell>
          <cell r="E214">
            <v>2579.35</v>
          </cell>
          <cell r="F214">
            <v>2578.7800000000002</v>
          </cell>
          <cell r="G214">
            <v>2578.31</v>
          </cell>
          <cell r="H214">
            <v>0</v>
          </cell>
          <cell r="I214">
            <v>0.23</v>
          </cell>
          <cell r="J214">
            <v>0.8</v>
          </cell>
          <cell r="K214">
            <v>213</v>
          </cell>
        </row>
        <row r="215">
          <cell r="B215">
            <v>24875</v>
          </cell>
          <cell r="C215">
            <v>24612</v>
          </cell>
          <cell r="D215">
            <v>2579.15</v>
          </cell>
          <cell r="E215">
            <v>2578.5</v>
          </cell>
          <cell r="F215">
            <v>2572.1999999999998</v>
          </cell>
          <cell r="G215">
            <v>2576.88</v>
          </cell>
          <cell r="H215">
            <v>0</v>
          </cell>
          <cell r="I215">
            <v>0.25</v>
          </cell>
          <cell r="J215">
            <v>0.56999999999999995</v>
          </cell>
          <cell r="K215">
            <v>214</v>
          </cell>
        </row>
        <row r="216">
          <cell r="B216">
            <v>24737</v>
          </cell>
          <cell r="C216">
            <v>24612</v>
          </cell>
          <cell r="D216">
            <v>2579.09</v>
          </cell>
          <cell r="E216">
            <v>2578.5</v>
          </cell>
          <cell r="F216">
            <v>2578.12</v>
          </cell>
          <cell r="G216">
            <v>2577.69</v>
          </cell>
          <cell r="H216">
            <v>0</v>
          </cell>
          <cell r="I216">
            <v>0.2</v>
          </cell>
          <cell r="J216">
            <v>0.54</v>
          </cell>
          <cell r="K216">
            <v>215</v>
          </cell>
        </row>
        <row r="217">
          <cell r="B217">
            <v>25734</v>
          </cell>
          <cell r="C217">
            <v>25851</v>
          </cell>
          <cell r="D217">
            <v>2579.56</v>
          </cell>
          <cell r="E217">
            <v>2579.33</v>
          </cell>
          <cell r="F217">
            <v>2578.71</v>
          </cell>
          <cell r="G217">
            <v>2578.5700000000002</v>
          </cell>
          <cell r="H217">
            <v>0</v>
          </cell>
          <cell r="I217">
            <v>0.23</v>
          </cell>
          <cell r="J217">
            <v>0.4</v>
          </cell>
          <cell r="K217">
            <v>216</v>
          </cell>
        </row>
        <row r="218">
          <cell r="B218">
            <v>25734</v>
          </cell>
          <cell r="C218">
            <v>25610</v>
          </cell>
          <cell r="D218">
            <v>2579.56</v>
          </cell>
          <cell r="E218">
            <v>2579.7800000000002</v>
          </cell>
          <cell r="F218">
            <v>2578.8000000000002</v>
          </cell>
          <cell r="G218">
            <v>2578.62</v>
          </cell>
          <cell r="H218">
            <v>0</v>
          </cell>
          <cell r="I218">
            <v>0.23</v>
          </cell>
          <cell r="J218">
            <v>0.56999999999999995</v>
          </cell>
          <cell r="K218">
            <v>217</v>
          </cell>
        </row>
        <row r="219">
          <cell r="B219">
            <v>23399</v>
          </cell>
          <cell r="C219">
            <v>23386</v>
          </cell>
          <cell r="D219">
            <v>2576.46</v>
          </cell>
          <cell r="E219">
            <v>2576.63</v>
          </cell>
          <cell r="F219">
            <v>2575.29</v>
          </cell>
          <cell r="G219">
            <v>2575.0100000000002</v>
          </cell>
          <cell r="H219">
            <v>0</v>
          </cell>
          <cell r="I219">
            <v>0.2</v>
          </cell>
          <cell r="J219">
            <v>0.5</v>
          </cell>
          <cell r="K219">
            <v>218</v>
          </cell>
        </row>
        <row r="220">
          <cell r="B220">
            <v>23481</v>
          </cell>
          <cell r="C220">
            <v>23372</v>
          </cell>
          <cell r="D220">
            <v>2575.5100000000002</v>
          </cell>
          <cell r="E220">
            <v>2575.48</v>
          </cell>
          <cell r="F220">
            <v>2571.5</v>
          </cell>
          <cell r="G220">
            <v>2571.42</v>
          </cell>
          <cell r="H220">
            <v>0</v>
          </cell>
          <cell r="I220">
            <v>0.9</v>
          </cell>
          <cell r="J220">
            <v>0.08</v>
          </cell>
          <cell r="K220">
            <v>219</v>
          </cell>
        </row>
        <row r="221">
          <cell r="B221">
            <v>23179</v>
          </cell>
          <cell r="C221">
            <v>23148</v>
          </cell>
          <cell r="D221">
            <v>2576.09</v>
          </cell>
          <cell r="E221">
            <v>2576.14</v>
          </cell>
          <cell r="F221">
            <v>2574.39</v>
          </cell>
          <cell r="G221">
            <v>2574.3200000000002</v>
          </cell>
          <cell r="H221">
            <v>1.65</v>
          </cell>
          <cell r="I221">
            <v>1.4</v>
          </cell>
          <cell r="J221">
            <v>7.0000000000000007E-2</v>
          </cell>
          <cell r="K221">
            <v>220</v>
          </cell>
        </row>
        <row r="222">
          <cell r="B222">
            <v>23318</v>
          </cell>
          <cell r="C222">
            <v>23179</v>
          </cell>
          <cell r="D222">
            <v>2576.16</v>
          </cell>
          <cell r="E222">
            <v>2576.09</v>
          </cell>
          <cell r="F222">
            <v>2574.5500000000002</v>
          </cell>
          <cell r="G222">
            <v>2574.39</v>
          </cell>
          <cell r="H222">
            <v>1.65</v>
          </cell>
          <cell r="I222">
            <v>1.4</v>
          </cell>
          <cell r="J222">
            <v>0.13</v>
          </cell>
          <cell r="K222">
            <v>221</v>
          </cell>
        </row>
        <row r="223">
          <cell r="B223">
            <v>23127</v>
          </cell>
          <cell r="C223">
            <v>23076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1.65</v>
          </cell>
          <cell r="I223">
            <v>1.4</v>
          </cell>
          <cell r="J223">
            <v>7.0000000000000007E-2</v>
          </cell>
          <cell r="K223">
            <v>222</v>
          </cell>
        </row>
        <row r="224">
          <cell r="B224">
            <v>23137</v>
          </cell>
          <cell r="C224">
            <v>23127</v>
          </cell>
          <cell r="D224">
            <v>2576.1999999999998</v>
          </cell>
          <cell r="E224">
            <v>0</v>
          </cell>
          <cell r="F224">
            <v>2574.2600000000002</v>
          </cell>
          <cell r="G224">
            <v>0</v>
          </cell>
          <cell r="H224">
            <v>1.65</v>
          </cell>
          <cell r="I224">
            <v>1.4</v>
          </cell>
          <cell r="J224">
            <v>7.0000000000000007E-2</v>
          </cell>
          <cell r="K224">
            <v>223</v>
          </cell>
        </row>
        <row r="225">
          <cell r="B225">
            <v>22570</v>
          </cell>
          <cell r="C225">
            <v>22852</v>
          </cell>
          <cell r="D225">
            <v>2579</v>
          </cell>
          <cell r="E225">
            <v>2576.8000000000002</v>
          </cell>
          <cell r="F225">
            <v>2574.8000000000002</v>
          </cell>
          <cell r="G225">
            <v>2573.84</v>
          </cell>
          <cell r="H225">
            <v>0</v>
          </cell>
          <cell r="I225">
            <v>0.3</v>
          </cell>
          <cell r="J225">
            <v>0.84</v>
          </cell>
          <cell r="K225">
            <v>224</v>
          </cell>
        </row>
        <row r="226">
          <cell r="B226">
            <v>23158</v>
          </cell>
          <cell r="C226">
            <v>23117</v>
          </cell>
          <cell r="D226">
            <v>2580</v>
          </cell>
          <cell r="E226">
            <v>2576.27</v>
          </cell>
          <cell r="F226">
            <v>2570.39</v>
          </cell>
          <cell r="G226">
            <v>2570.33</v>
          </cell>
          <cell r="H226">
            <v>0</v>
          </cell>
          <cell r="I226">
            <v>0.9</v>
          </cell>
          <cell r="J226">
            <v>0.14000000000000001</v>
          </cell>
          <cell r="K226">
            <v>225</v>
          </cell>
        </row>
        <row r="227">
          <cell r="B227">
            <v>23276</v>
          </cell>
          <cell r="C227">
            <v>23158</v>
          </cell>
          <cell r="D227">
            <v>2576.1999999999998</v>
          </cell>
          <cell r="E227">
            <v>2580</v>
          </cell>
          <cell r="F227">
            <v>2570.41</v>
          </cell>
          <cell r="G227">
            <v>2569.54</v>
          </cell>
          <cell r="H227">
            <v>0</v>
          </cell>
          <cell r="I227">
            <v>0.75</v>
          </cell>
          <cell r="J227">
            <v>0.76</v>
          </cell>
          <cell r="K227">
            <v>226</v>
          </cell>
        </row>
        <row r="228">
          <cell r="B228">
            <v>23383</v>
          </cell>
          <cell r="C228">
            <v>23276</v>
          </cell>
          <cell r="D228">
            <v>2576.25</v>
          </cell>
          <cell r="E228">
            <v>2576.1999999999998</v>
          </cell>
          <cell r="F228">
            <v>2574.83</v>
          </cell>
          <cell r="G228">
            <v>2574.2199999999998</v>
          </cell>
          <cell r="H228">
            <v>0</v>
          </cell>
          <cell r="I228">
            <v>0.25</v>
          </cell>
          <cell r="J228">
            <v>0.25</v>
          </cell>
          <cell r="K228">
            <v>227</v>
          </cell>
        </row>
        <row r="229">
          <cell r="B229">
            <v>23386</v>
          </cell>
          <cell r="C229">
            <v>23383</v>
          </cell>
          <cell r="D229">
            <v>2576.63</v>
          </cell>
          <cell r="E229">
            <v>2576.25</v>
          </cell>
          <cell r="F229">
            <v>2575</v>
          </cell>
          <cell r="G229">
            <v>2574.84</v>
          </cell>
          <cell r="H229">
            <v>0</v>
          </cell>
          <cell r="I229">
            <v>0.2</v>
          </cell>
          <cell r="J229">
            <v>0.48</v>
          </cell>
          <cell r="K229">
            <v>228</v>
          </cell>
        </row>
        <row r="230">
          <cell r="B230">
            <v>23148</v>
          </cell>
          <cell r="C230">
            <v>23137</v>
          </cell>
          <cell r="D230">
            <v>2576.14</v>
          </cell>
          <cell r="E230">
            <v>2581</v>
          </cell>
          <cell r="F230">
            <v>2574.3200000000002</v>
          </cell>
          <cell r="G230">
            <v>2574.2600000000002</v>
          </cell>
          <cell r="H230">
            <v>1.65</v>
          </cell>
          <cell r="I230">
            <v>1.4</v>
          </cell>
          <cell r="J230">
            <v>7.0000000000000007E-2</v>
          </cell>
          <cell r="K230">
            <v>229</v>
          </cell>
        </row>
        <row r="231">
          <cell r="B231">
            <v>23372</v>
          </cell>
          <cell r="C231">
            <v>23308</v>
          </cell>
          <cell r="D231">
            <v>2575.48</v>
          </cell>
          <cell r="E231">
            <v>2575.35</v>
          </cell>
          <cell r="F231">
            <v>2571.42</v>
          </cell>
          <cell r="G231">
            <v>2571.35</v>
          </cell>
          <cell r="H231">
            <v>0</v>
          </cell>
          <cell r="I231">
            <v>0.9</v>
          </cell>
          <cell r="J231">
            <v>0.09</v>
          </cell>
          <cell r="K231">
            <v>230</v>
          </cell>
        </row>
        <row r="232">
          <cell r="B232">
            <v>23308</v>
          </cell>
          <cell r="C232">
            <v>23304</v>
          </cell>
          <cell r="D232">
            <v>2575.35</v>
          </cell>
          <cell r="E232">
            <v>2576.44</v>
          </cell>
          <cell r="F232">
            <v>2571.35</v>
          </cell>
          <cell r="G232">
            <v>2574.94</v>
          </cell>
          <cell r="H232">
            <v>0</v>
          </cell>
          <cell r="I232">
            <v>0</v>
          </cell>
          <cell r="J232">
            <v>0</v>
          </cell>
          <cell r="K232">
            <v>231</v>
          </cell>
        </row>
        <row r="233">
          <cell r="B233">
            <v>23704</v>
          </cell>
          <cell r="C233">
            <v>23393</v>
          </cell>
          <cell r="D233">
            <v>2576.88</v>
          </cell>
          <cell r="E233">
            <v>2576.35</v>
          </cell>
          <cell r="F233">
            <v>2575.64</v>
          </cell>
          <cell r="G233">
            <v>2575.14</v>
          </cell>
          <cell r="H233">
            <v>0</v>
          </cell>
          <cell r="I233">
            <v>0.2</v>
          </cell>
          <cell r="J233">
            <v>0.5</v>
          </cell>
          <cell r="K233">
            <v>232</v>
          </cell>
        </row>
        <row r="234">
          <cell r="B234">
            <v>23393</v>
          </cell>
          <cell r="C234">
            <v>23304</v>
          </cell>
          <cell r="D234">
            <v>2576.35</v>
          </cell>
          <cell r="E234">
            <v>2576.44</v>
          </cell>
          <cell r="F234">
            <v>2575.14</v>
          </cell>
          <cell r="G234">
            <v>2574.94</v>
          </cell>
          <cell r="H234">
            <v>0</v>
          </cell>
          <cell r="I234">
            <v>0.2</v>
          </cell>
          <cell r="J234">
            <v>0.6</v>
          </cell>
          <cell r="K234">
            <v>233</v>
          </cell>
        </row>
        <row r="235">
          <cell r="B235">
            <v>23304</v>
          </cell>
          <cell r="C235">
            <v>23290</v>
          </cell>
          <cell r="D235">
            <v>2576.44</v>
          </cell>
          <cell r="E235">
            <v>2575.35</v>
          </cell>
          <cell r="F235">
            <v>2574.94</v>
          </cell>
          <cell r="G235">
            <v>2571.29</v>
          </cell>
          <cell r="H235">
            <v>0</v>
          </cell>
          <cell r="I235">
            <v>0.9</v>
          </cell>
          <cell r="J235">
            <v>0.06</v>
          </cell>
          <cell r="K235">
            <v>234</v>
          </cell>
        </row>
        <row r="236">
          <cell r="B236">
            <v>23290</v>
          </cell>
          <cell r="C236">
            <v>23276</v>
          </cell>
          <cell r="D236">
            <v>2575.35</v>
          </cell>
          <cell r="E236">
            <v>2576.1999999999998</v>
          </cell>
          <cell r="F236">
            <v>2571.29</v>
          </cell>
          <cell r="G236">
            <v>2571.2600000000002</v>
          </cell>
          <cell r="H236">
            <v>0</v>
          </cell>
          <cell r="I236">
            <v>0.9</v>
          </cell>
          <cell r="J236">
            <v>0.05</v>
          </cell>
          <cell r="K236">
            <v>235</v>
          </cell>
        </row>
        <row r="237">
          <cell r="B237">
            <v>23174</v>
          </cell>
          <cell r="C237">
            <v>23050</v>
          </cell>
          <cell r="D237">
            <v>2576.3000000000002</v>
          </cell>
          <cell r="E237">
            <v>2576.75</v>
          </cell>
          <cell r="F237">
            <v>2573.9899999999998</v>
          </cell>
          <cell r="G237">
            <v>2573.96</v>
          </cell>
          <cell r="H237">
            <v>2.2000000000000002</v>
          </cell>
          <cell r="I237">
            <v>1.4</v>
          </cell>
          <cell r="J237">
            <v>0.06</v>
          </cell>
          <cell r="K237">
            <v>236</v>
          </cell>
        </row>
        <row r="238">
          <cell r="B238">
            <v>25734</v>
          </cell>
          <cell r="C238">
            <v>25852</v>
          </cell>
          <cell r="D238">
            <v>2579.59</v>
          </cell>
          <cell r="E238">
            <v>2579.5</v>
          </cell>
          <cell r="F238">
            <v>2578.79</v>
          </cell>
          <cell r="G238">
            <v>2578.5100000000002</v>
          </cell>
          <cell r="H238">
            <v>0</v>
          </cell>
          <cell r="I238">
            <v>0.23</v>
          </cell>
          <cell r="J238">
            <v>0.5</v>
          </cell>
          <cell r="K238">
            <v>237</v>
          </cell>
        </row>
        <row r="239">
          <cell r="B239">
            <v>25852</v>
          </cell>
          <cell r="C239">
            <v>25962</v>
          </cell>
          <cell r="D239">
            <v>2579.5</v>
          </cell>
          <cell r="E239">
            <v>2579.54</v>
          </cell>
          <cell r="F239">
            <v>2578.6999999999998</v>
          </cell>
          <cell r="G239">
            <v>2578.35</v>
          </cell>
          <cell r="H239">
            <v>0</v>
          </cell>
          <cell r="I239">
            <v>0.23</v>
          </cell>
          <cell r="J239">
            <v>1</v>
          </cell>
          <cell r="K239">
            <v>238</v>
          </cell>
        </row>
        <row r="240">
          <cell r="B240">
            <v>30902</v>
          </cell>
          <cell r="C240">
            <v>30766</v>
          </cell>
          <cell r="D240">
            <v>2590.56</v>
          </cell>
          <cell r="E240">
            <v>0</v>
          </cell>
          <cell r="F240">
            <v>2589.66</v>
          </cell>
          <cell r="G240">
            <v>2588.5300000000002</v>
          </cell>
          <cell r="H240">
            <v>0</v>
          </cell>
          <cell r="I240">
            <v>0.5</v>
          </cell>
          <cell r="J240">
            <v>1.04</v>
          </cell>
          <cell r="K240">
            <v>239</v>
          </cell>
        </row>
        <row r="241">
          <cell r="B241">
            <v>28486</v>
          </cell>
          <cell r="C241">
            <v>28093</v>
          </cell>
          <cell r="D241">
            <v>0</v>
          </cell>
          <cell r="E241">
            <v>0</v>
          </cell>
          <cell r="F241">
            <v>2580.48</v>
          </cell>
          <cell r="G241">
            <v>2579.9899999999998</v>
          </cell>
          <cell r="H241">
            <v>0</v>
          </cell>
          <cell r="I241">
            <v>0.4</v>
          </cell>
          <cell r="J241">
            <v>0.41</v>
          </cell>
          <cell r="K241">
            <v>240</v>
          </cell>
        </row>
        <row r="242">
          <cell r="B242">
            <v>29558</v>
          </cell>
          <cell r="C242">
            <v>29455</v>
          </cell>
          <cell r="D242">
            <v>2583.91</v>
          </cell>
          <cell r="E242">
            <v>2583.21</v>
          </cell>
          <cell r="F242">
            <v>2582.6</v>
          </cell>
          <cell r="G242">
            <v>2581.9</v>
          </cell>
          <cell r="H242">
            <v>0</v>
          </cell>
          <cell r="I242">
            <v>0.53</v>
          </cell>
          <cell r="J242">
            <v>1</v>
          </cell>
          <cell r="K242">
            <v>241</v>
          </cell>
        </row>
        <row r="243">
          <cell r="B243">
            <v>26340</v>
          </cell>
          <cell r="C243">
            <v>26158</v>
          </cell>
          <cell r="D243">
            <v>2582.44</v>
          </cell>
          <cell r="E243">
            <v>2580.79</v>
          </cell>
          <cell r="F243">
            <v>2581.0700000000002</v>
          </cell>
          <cell r="G243">
            <v>2579.48</v>
          </cell>
          <cell r="H243">
            <v>0</v>
          </cell>
          <cell r="I243">
            <v>0.53</v>
          </cell>
          <cell r="J243">
            <v>1.3</v>
          </cell>
          <cell r="K243">
            <v>242</v>
          </cell>
        </row>
        <row r="244">
          <cell r="B244">
            <v>26394</v>
          </cell>
          <cell r="C244">
            <v>26262</v>
          </cell>
          <cell r="D244">
            <v>2582.38</v>
          </cell>
          <cell r="E244">
            <v>2580.9299999999998</v>
          </cell>
          <cell r="F244">
            <v>2580.92</v>
          </cell>
          <cell r="G244">
            <v>2579.6999999999998</v>
          </cell>
          <cell r="H244">
            <v>0</v>
          </cell>
          <cell r="I244">
            <v>0.4</v>
          </cell>
          <cell r="J244">
            <v>1.3</v>
          </cell>
          <cell r="K244">
            <v>243</v>
          </cell>
        </row>
        <row r="245">
          <cell r="B245">
            <v>30560</v>
          </cell>
          <cell r="C245">
            <v>30451</v>
          </cell>
          <cell r="D245">
            <v>2588.3200000000002</v>
          </cell>
          <cell r="E245">
            <v>2587.75</v>
          </cell>
          <cell r="F245">
            <v>2587.84</v>
          </cell>
          <cell r="G245">
            <v>2586.4</v>
          </cell>
          <cell r="H245">
            <v>0</v>
          </cell>
          <cell r="I245">
            <v>0.6</v>
          </cell>
          <cell r="J245">
            <v>1.2</v>
          </cell>
          <cell r="K245">
            <v>244</v>
          </cell>
        </row>
        <row r="246">
          <cell r="B246">
            <v>30275</v>
          </cell>
          <cell r="C246">
            <v>30113</v>
          </cell>
          <cell r="D246">
            <v>2585.9899999999998</v>
          </cell>
          <cell r="E246">
            <v>2584.98</v>
          </cell>
          <cell r="F246">
            <v>2584.66</v>
          </cell>
          <cell r="G246">
            <v>2584</v>
          </cell>
          <cell r="H246">
            <v>0</v>
          </cell>
          <cell r="I246">
            <v>0.6</v>
          </cell>
          <cell r="J246">
            <v>0</v>
          </cell>
          <cell r="K246">
            <v>245</v>
          </cell>
        </row>
        <row r="247">
          <cell r="B247">
            <v>28663</v>
          </cell>
          <cell r="C247">
            <v>28296</v>
          </cell>
          <cell r="D247">
            <v>2582.31</v>
          </cell>
          <cell r="E247">
            <v>2581.7800000000002</v>
          </cell>
          <cell r="F247">
            <v>2580.89</v>
          </cell>
          <cell r="G247">
            <v>2580.5700000000002</v>
          </cell>
          <cell r="H247">
            <v>0</v>
          </cell>
          <cell r="I247">
            <v>0.3</v>
          </cell>
          <cell r="J247">
            <v>0.4</v>
          </cell>
          <cell r="K247">
            <v>246</v>
          </cell>
        </row>
        <row r="248">
          <cell r="B248">
            <v>27916</v>
          </cell>
          <cell r="C248">
            <v>27968</v>
          </cell>
          <cell r="D248">
            <v>0</v>
          </cell>
          <cell r="E248">
            <v>2580.89</v>
          </cell>
          <cell r="F248">
            <v>2578.86</v>
          </cell>
          <cell r="G248">
            <v>0</v>
          </cell>
          <cell r="H248">
            <v>0</v>
          </cell>
          <cell r="I248">
            <v>0.6</v>
          </cell>
          <cell r="J248">
            <v>6</v>
          </cell>
          <cell r="K248">
            <v>247</v>
          </cell>
        </row>
        <row r="249">
          <cell r="B249">
            <v>28025</v>
          </cell>
          <cell r="C249" t="str">
            <v>24I</v>
          </cell>
          <cell r="D249">
            <v>2581.14</v>
          </cell>
          <cell r="E249">
            <v>2580.89</v>
          </cell>
          <cell r="F249">
            <v>2579.9</v>
          </cell>
          <cell r="G249">
            <v>2579.37</v>
          </cell>
          <cell r="H249">
            <v>0</v>
          </cell>
          <cell r="I249">
            <v>0.2</v>
          </cell>
          <cell r="J249">
            <v>0.66</v>
          </cell>
          <cell r="K249">
            <v>248</v>
          </cell>
        </row>
        <row r="250">
          <cell r="B250">
            <v>27004</v>
          </cell>
          <cell r="C250">
            <v>26867</v>
          </cell>
          <cell r="D250">
            <v>2581.54</v>
          </cell>
          <cell r="E250">
            <v>2581.21</v>
          </cell>
          <cell r="F250">
            <v>2580.17</v>
          </cell>
          <cell r="G250">
            <v>2579.8200000000002</v>
          </cell>
          <cell r="H250">
            <v>0</v>
          </cell>
          <cell r="I250">
            <v>0</v>
          </cell>
          <cell r="J250">
            <v>0.4</v>
          </cell>
          <cell r="K250">
            <v>249</v>
          </cell>
        </row>
        <row r="251">
          <cell r="B251">
            <v>29217</v>
          </cell>
          <cell r="C251">
            <v>29046</v>
          </cell>
          <cell r="D251">
            <v>2583.4699999999998</v>
          </cell>
          <cell r="E251">
            <v>2582.85</v>
          </cell>
          <cell r="F251">
            <v>2582.7199999999998</v>
          </cell>
          <cell r="G251">
            <v>2581.37</v>
          </cell>
          <cell r="H251">
            <v>0</v>
          </cell>
          <cell r="I251">
            <v>0.3</v>
          </cell>
          <cell r="J251">
            <v>1.4</v>
          </cell>
          <cell r="K251">
            <v>250</v>
          </cell>
        </row>
        <row r="252">
          <cell r="B252">
            <v>30282</v>
          </cell>
          <cell r="C252">
            <v>30118</v>
          </cell>
          <cell r="D252">
            <v>2586.0100000000002</v>
          </cell>
          <cell r="E252">
            <v>2584.89</v>
          </cell>
          <cell r="F252">
            <v>2584.33</v>
          </cell>
          <cell r="G252">
            <v>2583.59</v>
          </cell>
          <cell r="H252">
            <v>0</v>
          </cell>
          <cell r="I252">
            <v>1.6</v>
          </cell>
          <cell r="J252">
            <v>0.7</v>
          </cell>
          <cell r="K252">
            <v>251</v>
          </cell>
        </row>
        <row r="253">
          <cell r="B253">
            <v>28802</v>
          </cell>
          <cell r="C253">
            <v>28663</v>
          </cell>
          <cell r="D253">
            <v>2582.6999999999998</v>
          </cell>
          <cell r="E253">
            <v>2582.31</v>
          </cell>
          <cell r="F253">
            <v>2581.5700000000002</v>
          </cell>
          <cell r="G253">
            <v>2580.89</v>
          </cell>
          <cell r="H253">
            <v>0</v>
          </cell>
          <cell r="I253">
            <v>0.83</v>
          </cell>
          <cell r="J253">
            <v>0.76</v>
          </cell>
          <cell r="K253">
            <v>252</v>
          </cell>
        </row>
        <row r="254">
          <cell r="B254">
            <v>28602</v>
          </cell>
          <cell r="C254">
            <v>28043</v>
          </cell>
          <cell r="D254">
            <v>2582.25</v>
          </cell>
          <cell r="E254">
            <v>2581.4699999999998</v>
          </cell>
          <cell r="F254">
            <v>2581</v>
          </cell>
          <cell r="G254">
            <v>2580.46</v>
          </cell>
          <cell r="H254">
            <v>2.7</v>
          </cell>
          <cell r="I254">
            <v>1.6</v>
          </cell>
          <cell r="J254">
            <v>0.28999999999999998</v>
          </cell>
          <cell r="K254">
            <v>253</v>
          </cell>
        </row>
        <row r="255">
          <cell r="B255">
            <v>27618</v>
          </cell>
          <cell r="C255">
            <v>27481</v>
          </cell>
          <cell r="D255">
            <v>2579.79</v>
          </cell>
          <cell r="E255">
            <v>2580.1</v>
          </cell>
          <cell r="F255">
            <v>2578.42</v>
          </cell>
          <cell r="G255">
            <v>2578.15</v>
          </cell>
          <cell r="H255">
            <v>0</v>
          </cell>
          <cell r="I255">
            <v>0.53</v>
          </cell>
          <cell r="J255">
            <v>0.31</v>
          </cell>
          <cell r="K255">
            <v>254</v>
          </cell>
        </row>
        <row r="256">
          <cell r="B256">
            <v>30113</v>
          </cell>
          <cell r="C256">
            <v>29877</v>
          </cell>
          <cell r="D256">
            <v>2584.98</v>
          </cell>
          <cell r="E256">
            <v>2584.5</v>
          </cell>
          <cell r="F256">
            <v>2584.1999999999998</v>
          </cell>
          <cell r="G256">
            <v>2583.8000000000002</v>
          </cell>
          <cell r="H256">
            <v>0</v>
          </cell>
          <cell r="I256">
            <v>0.3</v>
          </cell>
          <cell r="J256">
            <v>0.5</v>
          </cell>
          <cell r="K256">
            <v>255</v>
          </cell>
        </row>
        <row r="257">
          <cell r="B257">
            <v>26062</v>
          </cell>
          <cell r="C257">
            <v>25865</v>
          </cell>
          <cell r="D257">
            <v>2582.1999999999998</v>
          </cell>
          <cell r="E257">
            <v>2580.92</v>
          </cell>
          <cell r="F257">
            <v>2580.8000000000002</v>
          </cell>
          <cell r="G257">
            <v>2579.38</v>
          </cell>
          <cell r="H257">
            <v>0</v>
          </cell>
          <cell r="I257">
            <v>0.45</v>
          </cell>
          <cell r="J257">
            <v>1.2</v>
          </cell>
          <cell r="K257">
            <v>256</v>
          </cell>
        </row>
        <row r="258">
          <cell r="B258">
            <v>27079</v>
          </cell>
          <cell r="C258">
            <v>27481</v>
          </cell>
          <cell r="D258">
            <v>2581.2800000000002</v>
          </cell>
          <cell r="E258">
            <v>2580.1</v>
          </cell>
          <cell r="F258">
            <v>2579.8000000000002</v>
          </cell>
          <cell r="G258">
            <v>2578.6799999999998</v>
          </cell>
          <cell r="H258">
            <v>0</v>
          </cell>
          <cell r="I258">
            <v>0.35</v>
          </cell>
          <cell r="J258">
            <v>1.7</v>
          </cell>
          <cell r="K258">
            <v>257</v>
          </cell>
        </row>
        <row r="259">
          <cell r="B259">
            <v>27081</v>
          </cell>
          <cell r="C259">
            <v>26928</v>
          </cell>
          <cell r="D259">
            <v>2581.0300000000002</v>
          </cell>
          <cell r="E259">
            <v>2580.88</v>
          </cell>
          <cell r="F259">
            <v>2579.9</v>
          </cell>
          <cell r="G259">
            <v>2579.3200000000002</v>
          </cell>
          <cell r="H259">
            <v>0</v>
          </cell>
          <cell r="I259">
            <v>0.2</v>
          </cell>
          <cell r="J259">
            <v>1.2</v>
          </cell>
          <cell r="K259">
            <v>258</v>
          </cell>
        </row>
        <row r="260">
          <cell r="B260">
            <v>27080</v>
          </cell>
          <cell r="C260">
            <v>27050</v>
          </cell>
          <cell r="D260">
            <v>2581.0700000000002</v>
          </cell>
          <cell r="E260">
            <v>2580.56</v>
          </cell>
          <cell r="F260">
            <v>2579.5100000000002</v>
          </cell>
          <cell r="G260">
            <v>2578.89</v>
          </cell>
          <cell r="H260">
            <v>0</v>
          </cell>
          <cell r="I260">
            <v>0.35</v>
          </cell>
          <cell r="J260">
            <v>1</v>
          </cell>
          <cell r="K260">
            <v>259</v>
          </cell>
        </row>
        <row r="261">
          <cell r="B261">
            <v>27252</v>
          </cell>
          <cell r="C261">
            <v>26959</v>
          </cell>
          <cell r="D261">
            <v>2579.6</v>
          </cell>
          <cell r="E261">
            <v>2577.7199999999998</v>
          </cell>
          <cell r="F261">
            <v>2577.84</v>
          </cell>
          <cell r="G261">
            <v>2577.7199999999998</v>
          </cell>
          <cell r="H261">
            <v>0</v>
          </cell>
          <cell r="I261">
            <v>0.3</v>
          </cell>
          <cell r="J261">
            <v>0.2</v>
          </cell>
          <cell r="K261">
            <v>260</v>
          </cell>
        </row>
        <row r="262">
          <cell r="B262">
            <v>27098</v>
          </cell>
          <cell r="C262">
            <v>27006</v>
          </cell>
          <cell r="D262">
            <v>2579.94</v>
          </cell>
          <cell r="E262">
            <v>2579.88</v>
          </cell>
          <cell r="F262">
            <v>2578.5700000000002</v>
          </cell>
          <cell r="G262">
            <v>2578.34</v>
          </cell>
          <cell r="H262">
            <v>0</v>
          </cell>
          <cell r="I262">
            <v>0.3</v>
          </cell>
          <cell r="J262">
            <v>0.4</v>
          </cell>
          <cell r="K262">
            <v>261</v>
          </cell>
        </row>
        <row r="263">
          <cell r="B263">
            <v>27159</v>
          </cell>
          <cell r="C263">
            <v>27046</v>
          </cell>
          <cell r="D263">
            <v>2581.11</v>
          </cell>
          <cell r="E263">
            <v>2580.65</v>
          </cell>
          <cell r="F263">
            <v>2579.89</v>
          </cell>
          <cell r="G263">
            <v>2579.46</v>
          </cell>
          <cell r="H263">
            <v>0</v>
          </cell>
          <cell r="I263">
            <v>0.35</v>
          </cell>
          <cell r="J263">
            <v>0.72</v>
          </cell>
          <cell r="K263">
            <v>262</v>
          </cell>
        </row>
        <row r="264">
          <cell r="B264">
            <v>27060</v>
          </cell>
          <cell r="C264">
            <v>27159</v>
          </cell>
          <cell r="D264">
            <v>2581.81</v>
          </cell>
          <cell r="E264">
            <v>2581.11</v>
          </cell>
          <cell r="F264">
            <v>2580.4</v>
          </cell>
          <cell r="G264">
            <v>2579.89</v>
          </cell>
          <cell r="H264">
            <v>0</v>
          </cell>
          <cell r="I264">
            <v>0.3</v>
          </cell>
          <cell r="J264">
            <v>1</v>
          </cell>
          <cell r="K264">
            <v>263</v>
          </cell>
        </row>
        <row r="265">
          <cell r="B265">
            <v>27345</v>
          </cell>
          <cell r="C265">
            <v>27050</v>
          </cell>
          <cell r="D265">
            <v>2581.17</v>
          </cell>
          <cell r="E265">
            <v>2580.7600000000002</v>
          </cell>
          <cell r="F265">
            <v>2579.08</v>
          </cell>
          <cell r="G265">
            <v>2578.5100000000002</v>
          </cell>
          <cell r="H265">
            <v>0</v>
          </cell>
          <cell r="I265">
            <v>0.68</v>
          </cell>
          <cell r="J265">
            <v>0.7</v>
          </cell>
          <cell r="K265">
            <v>264</v>
          </cell>
        </row>
        <row r="266">
          <cell r="B266">
            <v>27015</v>
          </cell>
          <cell r="C266">
            <v>27128</v>
          </cell>
          <cell r="D266">
            <v>2580.9</v>
          </cell>
          <cell r="E266">
            <v>2580.86</v>
          </cell>
          <cell r="F266">
            <v>2578.1999999999998</v>
          </cell>
          <cell r="G266">
            <v>0</v>
          </cell>
          <cell r="H266">
            <v>0</v>
          </cell>
          <cell r="I266">
            <v>0.75</v>
          </cell>
          <cell r="J266">
            <v>0.7</v>
          </cell>
          <cell r="K266">
            <v>265</v>
          </cell>
        </row>
        <row r="267">
          <cell r="B267">
            <v>27114</v>
          </cell>
          <cell r="C267">
            <v>26947</v>
          </cell>
          <cell r="D267">
            <v>2580.9</v>
          </cell>
          <cell r="E267">
            <v>2580.6999999999998</v>
          </cell>
          <cell r="F267">
            <v>2579.6999999999998</v>
          </cell>
          <cell r="G267">
            <v>2579.1999999999998</v>
          </cell>
          <cell r="H267">
            <v>0</v>
          </cell>
          <cell r="I267">
            <v>0.2</v>
          </cell>
          <cell r="J267">
            <v>1</v>
          </cell>
          <cell r="K267">
            <v>266</v>
          </cell>
        </row>
        <row r="268">
          <cell r="B268">
            <v>26920</v>
          </cell>
          <cell r="C268">
            <v>27092</v>
          </cell>
          <cell r="D268">
            <v>2581.1999999999998</v>
          </cell>
          <cell r="E268">
            <v>2581.15</v>
          </cell>
          <cell r="F268">
            <v>2579.85</v>
          </cell>
          <cell r="G268">
            <v>2579.65</v>
          </cell>
          <cell r="H268">
            <v>0</v>
          </cell>
          <cell r="I268">
            <v>0.3</v>
          </cell>
          <cell r="J268">
            <v>0.4</v>
          </cell>
          <cell r="K268">
            <v>267</v>
          </cell>
        </row>
        <row r="269">
          <cell r="B269">
            <v>26891</v>
          </cell>
          <cell r="C269">
            <v>27123</v>
          </cell>
          <cell r="D269">
            <v>2581.3000000000002</v>
          </cell>
          <cell r="E269">
            <v>2581.3200000000002</v>
          </cell>
          <cell r="F269">
            <v>2580.33</v>
          </cell>
          <cell r="G269">
            <v>2579.98</v>
          </cell>
          <cell r="H269">
            <v>0</v>
          </cell>
          <cell r="I269">
            <v>0.25</v>
          </cell>
          <cell r="J269">
            <v>0.5</v>
          </cell>
          <cell r="K269">
            <v>268</v>
          </cell>
        </row>
        <row r="270">
          <cell r="B270">
            <v>26933</v>
          </cell>
          <cell r="C270">
            <v>27112</v>
          </cell>
          <cell r="D270">
            <v>2581.3000000000002</v>
          </cell>
          <cell r="E270">
            <v>2581.27</v>
          </cell>
          <cell r="F270">
            <v>2580.11</v>
          </cell>
          <cell r="G270">
            <v>2579.89</v>
          </cell>
          <cell r="H270">
            <v>0</v>
          </cell>
          <cell r="I270">
            <v>0.25</v>
          </cell>
          <cell r="J270">
            <v>0.4</v>
          </cell>
          <cell r="K270">
            <v>269</v>
          </cell>
        </row>
        <row r="271">
          <cell r="B271">
            <v>27180</v>
          </cell>
          <cell r="C271">
            <v>26896</v>
          </cell>
          <cell r="D271">
            <v>2581.2800000000002</v>
          </cell>
          <cell r="E271">
            <v>2581.0500000000002</v>
          </cell>
          <cell r="F271">
            <v>2579.5</v>
          </cell>
          <cell r="G271">
            <v>2579.17</v>
          </cell>
          <cell r="H271">
            <v>0</v>
          </cell>
          <cell r="I271">
            <v>0.6</v>
          </cell>
          <cell r="J271">
            <v>0.4</v>
          </cell>
          <cell r="K271">
            <v>270</v>
          </cell>
        </row>
        <row r="272">
          <cell r="B272">
            <v>26997</v>
          </cell>
          <cell r="C272">
            <v>27333</v>
          </cell>
          <cell r="D272">
            <v>2580.9299999999998</v>
          </cell>
          <cell r="E272">
            <v>2580.0500000000002</v>
          </cell>
          <cell r="F272">
            <v>2579.5300000000002</v>
          </cell>
          <cell r="G272">
            <v>2577.8000000000002</v>
          </cell>
          <cell r="H272">
            <v>0</v>
          </cell>
          <cell r="I272">
            <v>0.35</v>
          </cell>
          <cell r="J272">
            <v>1.7</v>
          </cell>
          <cell r="K272">
            <v>271</v>
          </cell>
        </row>
        <row r="273">
          <cell r="B273">
            <v>26726</v>
          </cell>
          <cell r="C273">
            <v>27163</v>
          </cell>
          <cell r="D273">
            <v>2580.64</v>
          </cell>
          <cell r="E273">
            <v>2579.2600000000002</v>
          </cell>
          <cell r="F273">
            <v>2579.1</v>
          </cell>
          <cell r="G273">
            <v>2577.94</v>
          </cell>
          <cell r="H273">
            <v>0</v>
          </cell>
          <cell r="I273">
            <v>0.83</v>
          </cell>
          <cell r="J273">
            <v>0.8</v>
          </cell>
          <cell r="K273">
            <v>272</v>
          </cell>
        </row>
        <row r="274">
          <cell r="B274">
            <v>27280</v>
          </cell>
          <cell r="C274">
            <v>27044</v>
          </cell>
          <cell r="D274">
            <v>2580.71</v>
          </cell>
          <cell r="E274">
            <v>2580.52</v>
          </cell>
          <cell r="F274">
            <v>2578.7800000000002</v>
          </cell>
          <cell r="G274">
            <v>2578.5300000000002</v>
          </cell>
          <cell r="H274">
            <v>0</v>
          </cell>
          <cell r="I274">
            <v>1.2</v>
          </cell>
          <cell r="J274">
            <v>0.4</v>
          </cell>
          <cell r="K274">
            <v>273</v>
          </cell>
        </row>
        <row r="275">
          <cell r="B275">
            <v>27165</v>
          </cell>
          <cell r="C275">
            <v>27065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274</v>
          </cell>
        </row>
        <row r="276">
          <cell r="B276">
            <v>27128</v>
          </cell>
          <cell r="C276">
            <v>26982</v>
          </cell>
          <cell r="D276">
            <v>2580.86</v>
          </cell>
          <cell r="E276">
            <v>2579.87</v>
          </cell>
          <cell r="F276">
            <v>2577.71</v>
          </cell>
          <cell r="G276">
            <v>2577.46</v>
          </cell>
          <cell r="H276">
            <v>0</v>
          </cell>
          <cell r="I276">
            <v>0.95</v>
          </cell>
          <cell r="J276">
            <v>0.47</v>
          </cell>
          <cell r="K276">
            <v>275</v>
          </cell>
        </row>
        <row r="277">
          <cell r="B277">
            <v>27172</v>
          </cell>
          <cell r="C277">
            <v>27078</v>
          </cell>
          <cell r="D277">
            <v>2578.91</v>
          </cell>
          <cell r="E277">
            <v>2578.9299999999998</v>
          </cell>
          <cell r="F277">
            <v>2577.44</v>
          </cell>
          <cell r="G277">
            <v>2577.37</v>
          </cell>
          <cell r="H277">
            <v>0</v>
          </cell>
          <cell r="I277">
            <v>1.6</v>
          </cell>
          <cell r="J277">
            <v>0.18</v>
          </cell>
          <cell r="K277">
            <v>276</v>
          </cell>
        </row>
        <row r="278">
          <cell r="B278">
            <v>27163</v>
          </cell>
          <cell r="C278">
            <v>27020</v>
          </cell>
          <cell r="D278">
            <v>2579.2600000000002</v>
          </cell>
          <cell r="E278">
            <v>2579.5</v>
          </cell>
          <cell r="F278">
            <v>2578.1999999999998</v>
          </cell>
          <cell r="G278">
            <v>2578.06</v>
          </cell>
          <cell r="H278">
            <v>0</v>
          </cell>
          <cell r="I278">
            <v>1.2</v>
          </cell>
          <cell r="J278">
            <v>0.15</v>
          </cell>
          <cell r="K278">
            <v>277</v>
          </cell>
        </row>
        <row r="279">
          <cell r="B279">
            <v>27286</v>
          </cell>
          <cell r="C279">
            <v>27042</v>
          </cell>
          <cell r="D279">
            <v>2579.39</v>
          </cell>
          <cell r="E279">
            <v>2579.29</v>
          </cell>
          <cell r="F279">
            <v>2577.85</v>
          </cell>
          <cell r="G279">
            <v>2577.73</v>
          </cell>
          <cell r="H279">
            <v>0</v>
          </cell>
          <cell r="I279">
            <v>1.3</v>
          </cell>
          <cell r="J279">
            <v>0.19</v>
          </cell>
          <cell r="K279">
            <v>278</v>
          </cell>
        </row>
        <row r="280">
          <cell r="B280">
            <v>27073</v>
          </cell>
          <cell r="C280">
            <v>27242</v>
          </cell>
          <cell r="D280">
            <v>2579.73</v>
          </cell>
          <cell r="E280">
            <v>2579.23</v>
          </cell>
          <cell r="F280">
            <v>2578.19</v>
          </cell>
          <cell r="G280">
            <v>2577.86</v>
          </cell>
          <cell r="H280">
            <v>0</v>
          </cell>
          <cell r="I280">
            <v>0.2</v>
          </cell>
          <cell r="J280">
            <v>0.8</v>
          </cell>
          <cell r="K280">
            <v>279</v>
          </cell>
        </row>
        <row r="281">
          <cell r="B281">
            <v>27227</v>
          </cell>
          <cell r="C281">
            <v>27078</v>
          </cell>
          <cell r="D281">
            <v>2578.73</v>
          </cell>
          <cell r="E281">
            <v>2578.9299999999998</v>
          </cell>
          <cell r="F281">
            <v>2577.7800000000002</v>
          </cell>
          <cell r="G281">
            <v>2577.64</v>
          </cell>
          <cell r="H281">
            <v>0</v>
          </cell>
          <cell r="I281">
            <v>1.6</v>
          </cell>
          <cell r="J281">
            <v>0.42</v>
          </cell>
          <cell r="K281">
            <v>280</v>
          </cell>
        </row>
        <row r="282">
          <cell r="B282">
            <v>29492</v>
          </cell>
          <cell r="C282">
            <v>29146</v>
          </cell>
          <cell r="D282">
            <v>2584.27</v>
          </cell>
          <cell r="E282">
            <v>2583.91</v>
          </cell>
          <cell r="F282">
            <v>2581.85</v>
          </cell>
          <cell r="G282">
            <v>2581.44</v>
          </cell>
          <cell r="H282">
            <v>0</v>
          </cell>
          <cell r="I282">
            <v>0.68</v>
          </cell>
          <cell r="J282">
            <v>0.35</v>
          </cell>
          <cell r="K282">
            <v>281</v>
          </cell>
        </row>
        <row r="283">
          <cell r="B283">
            <v>28530</v>
          </cell>
          <cell r="C283">
            <v>28505</v>
          </cell>
          <cell r="D283">
            <v>2583.23</v>
          </cell>
          <cell r="E283">
            <v>2582.94</v>
          </cell>
          <cell r="F283">
            <v>2581.86</v>
          </cell>
          <cell r="G283">
            <v>2581.5500000000002</v>
          </cell>
          <cell r="H283">
            <v>0</v>
          </cell>
          <cell r="I283">
            <v>0.3</v>
          </cell>
          <cell r="J283">
            <v>0.52</v>
          </cell>
          <cell r="K283">
            <v>282</v>
          </cell>
        </row>
        <row r="284">
          <cell r="B284">
            <v>30352</v>
          </cell>
          <cell r="C284">
            <v>30116</v>
          </cell>
          <cell r="D284">
            <v>2585.52</v>
          </cell>
          <cell r="E284">
            <v>2584.9499999999998</v>
          </cell>
          <cell r="F284">
            <v>2584.79</v>
          </cell>
          <cell r="G284">
            <v>2584.15</v>
          </cell>
          <cell r="H284">
            <v>0</v>
          </cell>
          <cell r="I284">
            <v>0.3</v>
          </cell>
          <cell r="J284">
            <v>0.5</v>
          </cell>
          <cell r="K284">
            <v>283</v>
          </cell>
        </row>
        <row r="285">
          <cell r="B285">
            <v>29997</v>
          </cell>
          <cell r="C285">
            <v>30116</v>
          </cell>
          <cell r="D285">
            <v>2585.1999999999998</v>
          </cell>
          <cell r="E285">
            <v>2584.9499999999998</v>
          </cell>
          <cell r="F285">
            <v>2584.42</v>
          </cell>
          <cell r="G285">
            <v>2584.15</v>
          </cell>
          <cell r="H285">
            <v>0</v>
          </cell>
          <cell r="I285">
            <v>0.3</v>
          </cell>
          <cell r="J285">
            <v>0.34</v>
          </cell>
          <cell r="K285">
            <v>284</v>
          </cell>
        </row>
        <row r="286">
          <cell r="B286">
            <v>29757</v>
          </cell>
          <cell r="C286">
            <v>29493</v>
          </cell>
          <cell r="D286">
            <v>2584.9499999999998</v>
          </cell>
          <cell r="E286">
            <v>0</v>
          </cell>
          <cell r="F286">
            <v>2583.66</v>
          </cell>
          <cell r="G286">
            <v>2582.98</v>
          </cell>
          <cell r="H286">
            <v>0</v>
          </cell>
          <cell r="I286">
            <v>0.3</v>
          </cell>
          <cell r="J286">
            <v>0.7</v>
          </cell>
          <cell r="K286">
            <v>285</v>
          </cell>
        </row>
        <row r="287">
          <cell r="B287">
            <v>29774</v>
          </cell>
          <cell r="C287">
            <v>29555</v>
          </cell>
          <cell r="D287">
            <v>2584.9499999999998</v>
          </cell>
          <cell r="E287">
            <v>2584.09</v>
          </cell>
          <cell r="F287">
            <v>2583.67</v>
          </cell>
          <cell r="G287">
            <v>2583.0100000000002</v>
          </cell>
          <cell r="H287">
            <v>0</v>
          </cell>
          <cell r="I287">
            <v>0.3</v>
          </cell>
          <cell r="J287">
            <v>0.7</v>
          </cell>
          <cell r="K287">
            <v>286</v>
          </cell>
        </row>
        <row r="288">
          <cell r="B288">
            <v>29774</v>
          </cell>
          <cell r="C288">
            <v>29897</v>
          </cell>
          <cell r="D288">
            <v>2584.9499999999998</v>
          </cell>
          <cell r="E288">
            <v>2584.94</v>
          </cell>
          <cell r="F288">
            <v>2584.19</v>
          </cell>
          <cell r="G288">
            <v>2583.67</v>
          </cell>
          <cell r="H288">
            <v>0</v>
          </cell>
          <cell r="I288">
            <v>0.3</v>
          </cell>
          <cell r="J288">
            <v>0.65</v>
          </cell>
          <cell r="K288">
            <v>287</v>
          </cell>
        </row>
        <row r="289">
          <cell r="B289">
            <v>27652</v>
          </cell>
          <cell r="C289">
            <v>27637</v>
          </cell>
          <cell r="D289">
            <v>2582</v>
          </cell>
          <cell r="E289">
            <v>2581.8200000000002</v>
          </cell>
          <cell r="F289">
            <v>2580.3200000000002</v>
          </cell>
          <cell r="G289">
            <v>2579.98</v>
          </cell>
          <cell r="H289">
            <v>0</v>
          </cell>
          <cell r="I289">
            <v>0.3</v>
          </cell>
          <cell r="J289">
            <v>0.9</v>
          </cell>
          <cell r="K289">
            <v>288</v>
          </cell>
        </row>
        <row r="290">
          <cell r="B290">
            <v>29493</v>
          </cell>
          <cell r="C290">
            <v>29241</v>
          </cell>
          <cell r="D290">
            <v>0</v>
          </cell>
          <cell r="E290">
            <v>2583.58</v>
          </cell>
          <cell r="F290">
            <v>0</v>
          </cell>
          <cell r="G290">
            <v>2582.6</v>
          </cell>
          <cell r="H290">
            <v>0</v>
          </cell>
          <cell r="I290">
            <v>0.75</v>
          </cell>
          <cell r="J290">
            <v>0.3</v>
          </cell>
          <cell r="K290">
            <v>289</v>
          </cell>
        </row>
        <row r="291">
          <cell r="B291">
            <v>29174</v>
          </cell>
          <cell r="C291">
            <v>28889</v>
          </cell>
          <cell r="D291">
            <v>2583.96</v>
          </cell>
          <cell r="E291">
            <v>2583.25</v>
          </cell>
          <cell r="F291">
            <v>2582.42</v>
          </cell>
          <cell r="G291">
            <v>2581.92</v>
          </cell>
          <cell r="H291">
            <v>0</v>
          </cell>
          <cell r="I291">
            <v>0.3</v>
          </cell>
          <cell r="J291">
            <v>0.45</v>
          </cell>
          <cell r="K291">
            <v>290</v>
          </cell>
        </row>
        <row r="292">
          <cell r="B292">
            <v>28927</v>
          </cell>
          <cell r="C292">
            <v>28889</v>
          </cell>
          <cell r="D292">
            <v>2583.71</v>
          </cell>
          <cell r="E292">
            <v>2583.25</v>
          </cell>
          <cell r="F292">
            <v>2581.5300000000002</v>
          </cell>
          <cell r="G292">
            <v>2581.2199999999998</v>
          </cell>
          <cell r="H292">
            <v>0</v>
          </cell>
          <cell r="I292">
            <v>0.45</v>
          </cell>
          <cell r="J292">
            <v>0.31</v>
          </cell>
          <cell r="K292">
            <v>291</v>
          </cell>
        </row>
        <row r="293">
          <cell r="B293">
            <v>28639</v>
          </cell>
          <cell r="C293">
            <v>28632</v>
          </cell>
          <cell r="D293">
            <v>2583.2600000000002</v>
          </cell>
          <cell r="E293">
            <v>2583.16</v>
          </cell>
          <cell r="F293">
            <v>2581.9299999999998</v>
          </cell>
          <cell r="G293">
            <v>2581.81</v>
          </cell>
          <cell r="H293">
            <v>0</v>
          </cell>
          <cell r="I293">
            <v>0.3</v>
          </cell>
          <cell r="J293">
            <v>0.5</v>
          </cell>
          <cell r="K293">
            <v>292</v>
          </cell>
        </row>
        <row r="294">
          <cell r="B294">
            <v>28136</v>
          </cell>
          <cell r="C294">
            <v>28096</v>
          </cell>
          <cell r="D294">
            <v>2582.7600000000002</v>
          </cell>
          <cell r="E294">
            <v>2582.41</v>
          </cell>
          <cell r="F294">
            <v>2581.4</v>
          </cell>
          <cell r="G294">
            <v>2581.11</v>
          </cell>
          <cell r="H294">
            <v>0</v>
          </cell>
          <cell r="I294">
            <v>0.4</v>
          </cell>
          <cell r="J294">
            <v>0.28999999999999998</v>
          </cell>
          <cell r="K294">
            <v>293</v>
          </cell>
        </row>
        <row r="295">
          <cell r="B295">
            <v>27279</v>
          </cell>
          <cell r="C295">
            <v>27273</v>
          </cell>
          <cell r="D295">
            <v>0</v>
          </cell>
          <cell r="E295">
            <v>2581.2600000000002</v>
          </cell>
          <cell r="F295">
            <v>2580.1</v>
          </cell>
          <cell r="G295">
            <v>2579.98</v>
          </cell>
          <cell r="H295">
            <v>0</v>
          </cell>
          <cell r="I295">
            <v>0.2</v>
          </cell>
          <cell r="J295">
            <v>0.8</v>
          </cell>
          <cell r="K295">
            <v>294</v>
          </cell>
        </row>
        <row r="296">
          <cell r="B296">
            <v>27092</v>
          </cell>
          <cell r="C296">
            <v>27080</v>
          </cell>
          <cell r="D296">
            <v>2581.15</v>
          </cell>
          <cell r="E296">
            <v>0</v>
          </cell>
          <cell r="F296">
            <v>2579.65</v>
          </cell>
          <cell r="G296">
            <v>2579.5500000000002</v>
          </cell>
          <cell r="H296">
            <v>0</v>
          </cell>
          <cell r="I296">
            <v>0.35</v>
          </cell>
          <cell r="J296">
            <v>10</v>
          </cell>
          <cell r="K296">
            <v>295</v>
          </cell>
        </row>
        <row r="297">
          <cell r="B297">
            <v>28369</v>
          </cell>
          <cell r="C297">
            <v>28255</v>
          </cell>
          <cell r="D297">
            <v>2582.7600000000002</v>
          </cell>
          <cell r="E297">
            <v>2582.6999999999998</v>
          </cell>
          <cell r="F297">
            <v>2581.5700000000002</v>
          </cell>
          <cell r="G297">
            <v>2581.4</v>
          </cell>
          <cell r="H297">
            <v>0</v>
          </cell>
          <cell r="I297">
            <v>0.3</v>
          </cell>
          <cell r="J297">
            <v>0.53</v>
          </cell>
          <cell r="K297">
            <v>296</v>
          </cell>
        </row>
        <row r="298">
          <cell r="B298">
            <v>27697</v>
          </cell>
          <cell r="C298">
            <v>27546</v>
          </cell>
          <cell r="D298">
            <v>2581.39</v>
          </cell>
          <cell r="E298">
            <v>2581.02</v>
          </cell>
          <cell r="F298">
            <v>2580.3200000000002</v>
          </cell>
          <cell r="G298">
            <v>2579.12</v>
          </cell>
          <cell r="H298">
            <v>0</v>
          </cell>
          <cell r="I298">
            <v>0.3</v>
          </cell>
          <cell r="J298">
            <v>1.4</v>
          </cell>
          <cell r="K298">
            <v>297</v>
          </cell>
        </row>
        <row r="299">
          <cell r="B299">
            <v>27989</v>
          </cell>
          <cell r="C299">
            <v>27697</v>
          </cell>
          <cell r="D299">
            <v>2581.8000000000002</v>
          </cell>
          <cell r="E299">
            <v>2581.39</v>
          </cell>
          <cell r="F299">
            <v>2579.77</v>
          </cell>
          <cell r="G299">
            <v>2579.36</v>
          </cell>
          <cell r="H299">
            <v>0</v>
          </cell>
          <cell r="I299">
            <v>0.45</v>
          </cell>
          <cell r="J299">
            <v>0.35</v>
          </cell>
          <cell r="K299">
            <v>298</v>
          </cell>
        </row>
        <row r="300">
          <cell r="B300">
            <v>27224</v>
          </cell>
          <cell r="C300">
            <v>27217</v>
          </cell>
          <cell r="D300">
            <v>2581.3000000000002</v>
          </cell>
          <cell r="E300">
            <v>0</v>
          </cell>
          <cell r="F300">
            <v>2579.0700000000002</v>
          </cell>
          <cell r="G300">
            <v>2578.56</v>
          </cell>
          <cell r="H300">
            <v>0</v>
          </cell>
          <cell r="I300">
            <v>0.55000000000000004</v>
          </cell>
          <cell r="J300">
            <v>0.5</v>
          </cell>
          <cell r="K300">
            <v>299</v>
          </cell>
        </row>
        <row r="301">
          <cell r="B301">
            <v>27546</v>
          </cell>
          <cell r="C301">
            <v>27217</v>
          </cell>
          <cell r="D301">
            <v>2581.02</v>
          </cell>
          <cell r="E301">
            <v>0</v>
          </cell>
          <cell r="F301">
            <v>2579.12</v>
          </cell>
          <cell r="G301">
            <v>2578.56</v>
          </cell>
          <cell r="H301">
            <v>0</v>
          </cell>
          <cell r="I301">
            <v>0.5</v>
          </cell>
          <cell r="J301">
            <v>0.45</v>
          </cell>
          <cell r="K301">
            <v>300</v>
          </cell>
        </row>
        <row r="302">
          <cell r="B302">
            <v>28606</v>
          </cell>
          <cell r="C302">
            <v>28289</v>
          </cell>
          <cell r="D302">
            <v>2582.4499999999998</v>
          </cell>
          <cell r="E302">
            <v>2582.41</v>
          </cell>
          <cell r="F302">
            <v>2581.65</v>
          </cell>
          <cell r="G302">
            <v>2581.04</v>
          </cell>
          <cell r="H302">
            <v>0</v>
          </cell>
          <cell r="I302">
            <v>0.4</v>
          </cell>
          <cell r="J302">
            <v>0.5</v>
          </cell>
          <cell r="K302">
            <v>301</v>
          </cell>
        </row>
        <row r="303">
          <cell r="B303">
            <v>28041</v>
          </cell>
          <cell r="C303">
            <v>27769</v>
          </cell>
          <cell r="D303">
            <v>2581.8000000000002</v>
          </cell>
          <cell r="E303">
            <v>2581.4</v>
          </cell>
          <cell r="F303">
            <v>2579.83</v>
          </cell>
          <cell r="G303">
            <v>2579.48</v>
          </cell>
          <cell r="H303">
            <v>0</v>
          </cell>
          <cell r="I303">
            <v>0.9</v>
          </cell>
          <cell r="J303">
            <v>0.3</v>
          </cell>
          <cell r="K303">
            <v>302</v>
          </cell>
        </row>
        <row r="304">
          <cell r="B304">
            <v>28149</v>
          </cell>
          <cell r="C304">
            <v>28041</v>
          </cell>
          <cell r="D304">
            <v>2581.75</v>
          </cell>
          <cell r="E304">
            <v>2581.8000000000002</v>
          </cell>
          <cell r="F304">
            <v>2580.77</v>
          </cell>
          <cell r="G304">
            <v>2579.83</v>
          </cell>
          <cell r="H304">
            <v>0</v>
          </cell>
          <cell r="I304">
            <v>0.23</v>
          </cell>
          <cell r="J304">
            <v>1.7</v>
          </cell>
          <cell r="K304">
            <v>303</v>
          </cell>
        </row>
        <row r="305">
          <cell r="B305">
            <v>28477</v>
          </cell>
          <cell r="C305">
            <v>28149</v>
          </cell>
          <cell r="D305">
            <v>2582.1999999999998</v>
          </cell>
          <cell r="E305">
            <v>2581.75</v>
          </cell>
          <cell r="F305">
            <v>2580.84</v>
          </cell>
          <cell r="G305">
            <v>2580.54</v>
          </cell>
          <cell r="H305">
            <v>0</v>
          </cell>
          <cell r="I305">
            <v>0.9</v>
          </cell>
          <cell r="J305">
            <v>0.25</v>
          </cell>
          <cell r="K305">
            <v>304</v>
          </cell>
        </row>
        <row r="306">
          <cell r="B306">
            <v>28753</v>
          </cell>
          <cell r="C306">
            <v>28606</v>
          </cell>
          <cell r="D306">
            <v>2582.6999999999998</v>
          </cell>
          <cell r="E306">
            <v>2582.4499999999998</v>
          </cell>
          <cell r="F306">
            <v>2581.9</v>
          </cell>
          <cell r="G306">
            <v>2581.37</v>
          </cell>
          <cell r="H306">
            <v>0</v>
          </cell>
          <cell r="I306">
            <v>0.23</v>
          </cell>
          <cell r="J306">
            <v>0.7</v>
          </cell>
          <cell r="K306">
            <v>305</v>
          </cell>
        </row>
        <row r="307">
          <cell r="B307">
            <v>28753</v>
          </cell>
          <cell r="C307">
            <v>29009</v>
          </cell>
          <cell r="D307">
            <v>2582.6999999999998</v>
          </cell>
          <cell r="E307">
            <v>0</v>
          </cell>
          <cell r="F307">
            <v>2581.9899999999998</v>
          </cell>
          <cell r="G307">
            <v>2581.65</v>
          </cell>
          <cell r="H307">
            <v>0</v>
          </cell>
          <cell r="I307">
            <v>0.3</v>
          </cell>
          <cell r="J307">
            <v>0.35</v>
          </cell>
          <cell r="K307">
            <v>306</v>
          </cell>
        </row>
        <row r="308">
          <cell r="B308">
            <v>29345</v>
          </cell>
          <cell r="C308">
            <v>29185</v>
          </cell>
          <cell r="D308">
            <v>0</v>
          </cell>
          <cell r="E308">
            <v>2583.1</v>
          </cell>
          <cell r="F308">
            <v>2582.3000000000002</v>
          </cell>
          <cell r="G308">
            <v>2574.9499999999998</v>
          </cell>
          <cell r="H308">
            <v>0</v>
          </cell>
          <cell r="I308">
            <v>0.25</v>
          </cell>
          <cell r="J308">
            <v>0.5</v>
          </cell>
          <cell r="K308">
            <v>307</v>
          </cell>
        </row>
        <row r="309">
          <cell r="B309">
            <v>29148</v>
          </cell>
          <cell r="C309">
            <v>29009</v>
          </cell>
          <cell r="D309">
            <v>2582.98</v>
          </cell>
          <cell r="E309">
            <v>0</v>
          </cell>
          <cell r="F309">
            <v>2581.91</v>
          </cell>
          <cell r="G309">
            <v>2581.65</v>
          </cell>
          <cell r="H309">
            <v>0</v>
          </cell>
          <cell r="I309">
            <v>0.45</v>
          </cell>
          <cell r="J309">
            <v>0.34</v>
          </cell>
          <cell r="K309">
            <v>308</v>
          </cell>
        </row>
        <row r="310">
          <cell r="B310">
            <v>28539</v>
          </cell>
          <cell r="C310">
            <v>28284</v>
          </cell>
          <cell r="D310">
            <v>2581.13</v>
          </cell>
          <cell r="E310">
            <v>2581.6999999999998</v>
          </cell>
          <cell r="F310">
            <v>2579.5700000000002</v>
          </cell>
          <cell r="G310">
            <v>2580.1799999999998</v>
          </cell>
          <cell r="H310">
            <v>0</v>
          </cell>
          <cell r="I310">
            <v>0.3</v>
          </cell>
          <cell r="J310">
            <v>0.4</v>
          </cell>
          <cell r="K310">
            <v>309</v>
          </cell>
        </row>
        <row r="311">
          <cell r="B311">
            <v>27989</v>
          </cell>
          <cell r="C311">
            <v>27838</v>
          </cell>
          <cell r="D311">
            <v>2581.8000000000002</v>
          </cell>
          <cell r="E311">
            <v>2581.0700000000002</v>
          </cell>
          <cell r="F311">
            <v>2580.66</v>
          </cell>
          <cell r="G311">
            <v>2579.64</v>
          </cell>
          <cell r="H311">
            <v>0</v>
          </cell>
          <cell r="I311">
            <v>0.23</v>
          </cell>
          <cell r="J311">
            <v>1.5</v>
          </cell>
          <cell r="K311">
            <v>310</v>
          </cell>
        </row>
        <row r="312">
          <cell r="B312">
            <v>28284</v>
          </cell>
          <cell r="C312">
            <v>27989</v>
          </cell>
          <cell r="D312">
            <v>2581.6999999999998</v>
          </cell>
          <cell r="E312">
            <v>2581.8000000000002</v>
          </cell>
          <cell r="F312">
            <v>2580.1799999999998</v>
          </cell>
          <cell r="G312">
            <v>2579.77</v>
          </cell>
          <cell r="H312">
            <v>0</v>
          </cell>
          <cell r="I312">
            <v>0.4</v>
          </cell>
          <cell r="J312">
            <v>0.35</v>
          </cell>
          <cell r="K312">
            <v>311</v>
          </cell>
        </row>
        <row r="313">
          <cell r="B313">
            <v>28284</v>
          </cell>
          <cell r="C313">
            <v>28170</v>
          </cell>
          <cell r="D313">
            <v>2581.6999999999998</v>
          </cell>
          <cell r="E313">
            <v>2580.71</v>
          </cell>
          <cell r="F313">
            <v>2580.5500000000002</v>
          </cell>
          <cell r="G313">
            <v>2579.6799999999998</v>
          </cell>
          <cell r="H313">
            <v>0</v>
          </cell>
          <cell r="I313">
            <v>0.23</v>
          </cell>
          <cell r="J313">
            <v>2</v>
          </cell>
          <cell r="K313">
            <v>312</v>
          </cell>
        </row>
        <row r="314">
          <cell r="B314">
            <v>27838</v>
          </cell>
          <cell r="C314">
            <v>28170</v>
          </cell>
          <cell r="D314">
            <v>2581.0700000000002</v>
          </cell>
          <cell r="E314">
            <v>2580.71</v>
          </cell>
          <cell r="F314">
            <v>0</v>
          </cell>
          <cell r="G314">
            <v>2579.6799999999998</v>
          </cell>
          <cell r="H314">
            <v>0</v>
          </cell>
          <cell r="I314">
            <v>0.35</v>
          </cell>
          <cell r="J314">
            <v>0.7</v>
          </cell>
          <cell r="K314">
            <v>313</v>
          </cell>
        </row>
        <row r="315">
          <cell r="B315">
            <v>27705</v>
          </cell>
          <cell r="C315">
            <v>28016</v>
          </cell>
          <cell r="D315">
            <v>2581.0300000000002</v>
          </cell>
          <cell r="E315">
            <v>2579.09</v>
          </cell>
          <cell r="F315">
            <v>0</v>
          </cell>
          <cell r="G315">
            <v>2578.3200000000002</v>
          </cell>
          <cell r="H315">
            <v>0</v>
          </cell>
          <cell r="I315">
            <v>0.35</v>
          </cell>
          <cell r="J315">
            <v>0.7</v>
          </cell>
          <cell r="K315">
            <v>314</v>
          </cell>
        </row>
        <row r="316">
          <cell r="B316">
            <v>27705</v>
          </cell>
          <cell r="C316">
            <v>27415</v>
          </cell>
          <cell r="D316">
            <v>2581.0300000000002</v>
          </cell>
          <cell r="E316">
            <v>2581.25</v>
          </cell>
          <cell r="F316">
            <v>2579.75</v>
          </cell>
          <cell r="G316">
            <v>2579.35</v>
          </cell>
          <cell r="H316">
            <v>0</v>
          </cell>
          <cell r="I316">
            <v>0.4</v>
          </cell>
          <cell r="J316">
            <v>0.35</v>
          </cell>
          <cell r="K316">
            <v>315</v>
          </cell>
        </row>
        <row r="317">
          <cell r="B317">
            <v>27838</v>
          </cell>
          <cell r="C317">
            <v>27705</v>
          </cell>
          <cell r="D317">
            <v>2581.0700000000002</v>
          </cell>
          <cell r="E317">
            <v>2581.0300000000002</v>
          </cell>
          <cell r="F317">
            <v>2580.0500000000002</v>
          </cell>
          <cell r="G317">
            <v>2579.75</v>
          </cell>
          <cell r="H317">
            <v>0</v>
          </cell>
          <cell r="I317">
            <v>0.3</v>
          </cell>
          <cell r="J317">
            <v>0.4</v>
          </cell>
          <cell r="K317">
            <v>316</v>
          </cell>
        </row>
        <row r="318">
          <cell r="B318">
            <v>27838</v>
          </cell>
          <cell r="C318">
            <v>27546</v>
          </cell>
          <cell r="D318">
            <v>2581.0700000000002</v>
          </cell>
          <cell r="E318">
            <v>2581.02</v>
          </cell>
          <cell r="F318">
            <v>2579.64</v>
          </cell>
          <cell r="G318">
            <v>2579.12</v>
          </cell>
          <cell r="H318">
            <v>0</v>
          </cell>
          <cell r="I318">
            <v>0.4</v>
          </cell>
          <cell r="J318">
            <v>0.45</v>
          </cell>
          <cell r="K318">
            <v>317</v>
          </cell>
        </row>
        <row r="319">
          <cell r="B319">
            <v>27546</v>
          </cell>
          <cell r="C319">
            <v>27415</v>
          </cell>
          <cell r="D319">
            <v>2581.02</v>
          </cell>
          <cell r="E319">
            <v>2581.25</v>
          </cell>
          <cell r="F319">
            <v>0</v>
          </cell>
          <cell r="G319">
            <v>2579.35</v>
          </cell>
          <cell r="H319">
            <v>0</v>
          </cell>
          <cell r="I319">
            <v>0.23</v>
          </cell>
          <cell r="J319">
            <v>1</v>
          </cell>
          <cell r="K319">
            <v>318</v>
          </cell>
        </row>
        <row r="320">
          <cell r="B320">
            <v>27160</v>
          </cell>
          <cell r="C320">
            <v>27224</v>
          </cell>
          <cell r="D320">
            <v>2581.3000000000002</v>
          </cell>
          <cell r="E320">
            <v>2581.3000000000002</v>
          </cell>
          <cell r="F320">
            <v>2579.2199999999998</v>
          </cell>
          <cell r="G320">
            <v>2579.0700000000002</v>
          </cell>
          <cell r="H320">
            <v>0</v>
          </cell>
          <cell r="I320">
            <v>0.23</v>
          </cell>
          <cell r="J320">
            <v>1</v>
          </cell>
          <cell r="K320">
            <v>319</v>
          </cell>
        </row>
        <row r="321">
          <cell r="B321">
            <v>27277</v>
          </cell>
          <cell r="C321">
            <v>27215</v>
          </cell>
          <cell r="D321">
            <v>2580.9699999999998</v>
          </cell>
          <cell r="E321">
            <v>2581.0300000000002</v>
          </cell>
          <cell r="F321">
            <v>2579.65</v>
          </cell>
          <cell r="G321">
            <v>2579.54</v>
          </cell>
          <cell r="H321">
            <v>0</v>
          </cell>
          <cell r="I321">
            <v>0.3</v>
          </cell>
          <cell r="J321">
            <v>0.5</v>
          </cell>
          <cell r="K321">
            <v>320</v>
          </cell>
        </row>
        <row r="322">
          <cell r="B322">
            <v>27215</v>
          </cell>
          <cell r="C322">
            <v>27224</v>
          </cell>
          <cell r="D322">
            <v>2581.0300000000002</v>
          </cell>
          <cell r="E322">
            <v>2581.3000000000002</v>
          </cell>
          <cell r="F322">
            <v>2579.54</v>
          </cell>
          <cell r="G322">
            <v>2579.0700000000002</v>
          </cell>
          <cell r="H322">
            <v>0</v>
          </cell>
          <cell r="I322">
            <v>0.3</v>
          </cell>
          <cell r="J322">
            <v>0.5</v>
          </cell>
          <cell r="K322">
            <v>321</v>
          </cell>
        </row>
        <row r="323">
          <cell r="B323">
            <v>27415</v>
          </cell>
          <cell r="C323">
            <v>27224</v>
          </cell>
          <cell r="D323">
            <v>2581.25</v>
          </cell>
          <cell r="E323">
            <v>2581.3000000000002</v>
          </cell>
          <cell r="F323">
            <v>2579.35</v>
          </cell>
          <cell r="G323">
            <v>2579.0700000000002</v>
          </cell>
          <cell r="H323">
            <v>0</v>
          </cell>
          <cell r="I323">
            <v>0.45</v>
          </cell>
          <cell r="J323">
            <v>0.4</v>
          </cell>
          <cell r="K323">
            <v>322</v>
          </cell>
        </row>
        <row r="324">
          <cell r="B324">
            <v>28477</v>
          </cell>
          <cell r="C324">
            <v>28365</v>
          </cell>
          <cell r="D324">
            <v>2582.1999999999998</v>
          </cell>
          <cell r="E324">
            <v>2582</v>
          </cell>
          <cell r="F324">
            <v>2581.06</v>
          </cell>
          <cell r="G324">
            <v>2580.25</v>
          </cell>
          <cell r="H324">
            <v>0</v>
          </cell>
          <cell r="I324">
            <v>0.23</v>
          </cell>
          <cell r="J324">
            <v>1.3</v>
          </cell>
          <cell r="K324">
            <v>323</v>
          </cell>
        </row>
        <row r="325">
          <cell r="B325">
            <v>28699</v>
          </cell>
          <cell r="C325">
            <v>28477</v>
          </cell>
          <cell r="D325">
            <v>0</v>
          </cell>
          <cell r="E325">
            <v>2582.1999999999998</v>
          </cell>
          <cell r="F325">
            <v>2581.09</v>
          </cell>
          <cell r="G325">
            <v>2580.84</v>
          </cell>
          <cell r="H325">
            <v>0</v>
          </cell>
          <cell r="I325">
            <v>0.85</v>
          </cell>
          <cell r="J325">
            <v>0.3</v>
          </cell>
          <cell r="K325">
            <v>324</v>
          </cell>
        </row>
        <row r="326">
          <cell r="B326">
            <v>28592</v>
          </cell>
          <cell r="C326">
            <v>28719</v>
          </cell>
          <cell r="D326">
            <v>2581.65</v>
          </cell>
          <cell r="E326">
            <v>0</v>
          </cell>
          <cell r="F326">
            <v>2580.56</v>
          </cell>
          <cell r="G326">
            <v>0</v>
          </cell>
          <cell r="H326">
            <v>0</v>
          </cell>
          <cell r="I326">
            <v>0.23</v>
          </cell>
          <cell r="J326">
            <v>0</v>
          </cell>
          <cell r="K326">
            <v>325</v>
          </cell>
        </row>
        <row r="327">
          <cell r="B327">
            <v>28714</v>
          </cell>
          <cell r="C327">
            <v>28699</v>
          </cell>
          <cell r="D327">
            <v>0</v>
          </cell>
          <cell r="E327">
            <v>0</v>
          </cell>
          <cell r="F327">
            <v>0</v>
          </cell>
          <cell r="G327">
            <v>2581.09</v>
          </cell>
          <cell r="H327">
            <v>0</v>
          </cell>
          <cell r="I327">
            <v>0.75</v>
          </cell>
          <cell r="J327">
            <v>0.4</v>
          </cell>
          <cell r="K327">
            <v>326</v>
          </cell>
        </row>
        <row r="328">
          <cell r="B328">
            <v>28719</v>
          </cell>
          <cell r="C328">
            <v>28714</v>
          </cell>
          <cell r="D328">
            <v>0</v>
          </cell>
          <cell r="E328">
            <v>0</v>
          </cell>
          <cell r="F328">
            <v>2580.9299999999998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327</v>
          </cell>
        </row>
        <row r="329">
          <cell r="B329">
            <v>28729</v>
          </cell>
          <cell r="C329">
            <v>28714</v>
          </cell>
          <cell r="D329">
            <v>0</v>
          </cell>
          <cell r="E329">
            <v>0</v>
          </cell>
          <cell r="F329">
            <v>2580.9299999999998</v>
          </cell>
          <cell r="G329">
            <v>0</v>
          </cell>
          <cell r="H329">
            <v>0</v>
          </cell>
          <cell r="I329">
            <v>0.75</v>
          </cell>
          <cell r="J329">
            <v>0.4</v>
          </cell>
          <cell r="K329">
            <v>328</v>
          </cell>
        </row>
        <row r="330">
          <cell r="B330">
            <v>28873</v>
          </cell>
          <cell r="C330">
            <v>28719</v>
          </cell>
          <cell r="D330">
            <v>0</v>
          </cell>
          <cell r="E330">
            <v>0</v>
          </cell>
          <cell r="F330">
            <v>2581.12</v>
          </cell>
          <cell r="G330">
            <v>2580.9299999999998</v>
          </cell>
          <cell r="H330">
            <v>0</v>
          </cell>
          <cell r="I330">
            <v>0</v>
          </cell>
          <cell r="J330">
            <v>0.32</v>
          </cell>
          <cell r="K330">
            <v>329</v>
          </cell>
        </row>
        <row r="331">
          <cell r="B331">
            <v>28606</v>
          </cell>
          <cell r="C331">
            <v>28477</v>
          </cell>
          <cell r="D331">
            <v>2582.4499999999998</v>
          </cell>
          <cell r="E331">
            <v>2582.1999999999998</v>
          </cell>
          <cell r="F331">
            <v>2581.37</v>
          </cell>
          <cell r="G331">
            <v>2580.84</v>
          </cell>
          <cell r="H331">
            <v>0</v>
          </cell>
          <cell r="I331">
            <v>0.3</v>
          </cell>
          <cell r="J331">
            <v>0.7</v>
          </cell>
          <cell r="K331">
            <v>330</v>
          </cell>
        </row>
        <row r="332">
          <cell r="B332">
            <v>28606</v>
          </cell>
          <cell r="C332">
            <v>28869</v>
          </cell>
          <cell r="D332">
            <v>2582.4499999999998</v>
          </cell>
          <cell r="E332">
            <v>2582.36</v>
          </cell>
          <cell r="F332">
            <v>2581.71</v>
          </cell>
          <cell r="G332">
            <v>2581.42</v>
          </cell>
          <cell r="H332">
            <v>0</v>
          </cell>
          <cell r="I332">
            <v>0.4</v>
          </cell>
          <cell r="J332">
            <v>0.3</v>
          </cell>
          <cell r="K332">
            <v>331</v>
          </cell>
        </row>
        <row r="333">
          <cell r="B333">
            <v>28869</v>
          </cell>
          <cell r="C333">
            <v>28729</v>
          </cell>
          <cell r="D333">
            <v>2582.36</v>
          </cell>
          <cell r="E333">
            <v>0</v>
          </cell>
          <cell r="F333">
            <v>0</v>
          </cell>
          <cell r="G333">
            <v>2581.4499999999998</v>
          </cell>
          <cell r="H333">
            <v>0</v>
          </cell>
          <cell r="I333">
            <v>0.75</v>
          </cell>
          <cell r="J333">
            <v>0.3</v>
          </cell>
          <cell r="K333">
            <v>332</v>
          </cell>
        </row>
        <row r="334">
          <cell r="B334">
            <v>28991</v>
          </cell>
          <cell r="C334">
            <v>28869</v>
          </cell>
          <cell r="D334">
            <v>0</v>
          </cell>
          <cell r="E334">
            <v>2582.36</v>
          </cell>
          <cell r="F334">
            <v>2581.5500000000002</v>
          </cell>
          <cell r="G334">
            <v>2581.37</v>
          </cell>
          <cell r="H334">
            <v>0</v>
          </cell>
          <cell r="I334">
            <v>0.7</v>
          </cell>
          <cell r="J334">
            <v>0.28000000000000003</v>
          </cell>
          <cell r="K334">
            <v>333</v>
          </cell>
        </row>
        <row r="335">
          <cell r="B335">
            <v>29009</v>
          </cell>
          <cell r="C335">
            <v>28991</v>
          </cell>
          <cell r="D335">
            <v>0</v>
          </cell>
          <cell r="E335">
            <v>0</v>
          </cell>
          <cell r="F335">
            <v>2581.65</v>
          </cell>
          <cell r="G335">
            <v>2581.5500000000002</v>
          </cell>
          <cell r="H335">
            <v>0</v>
          </cell>
          <cell r="I335">
            <v>0.7</v>
          </cell>
          <cell r="J335">
            <v>1.1000000000000001</v>
          </cell>
          <cell r="K335">
            <v>334</v>
          </cell>
        </row>
        <row r="336">
          <cell r="B336">
            <v>28365</v>
          </cell>
          <cell r="C336">
            <v>28041</v>
          </cell>
          <cell r="D336">
            <v>2582</v>
          </cell>
          <cell r="E336">
            <v>2581.8000000000002</v>
          </cell>
          <cell r="F336">
            <v>2580.25</v>
          </cell>
          <cell r="G336">
            <v>2579.83</v>
          </cell>
          <cell r="H336">
            <v>0</v>
          </cell>
          <cell r="I336">
            <v>0.5</v>
          </cell>
          <cell r="J336">
            <v>0.35</v>
          </cell>
          <cell r="K336">
            <v>335</v>
          </cell>
        </row>
        <row r="337">
          <cell r="B337">
            <v>28592</v>
          </cell>
          <cell r="C337">
            <v>28365</v>
          </cell>
          <cell r="D337">
            <v>2581.65</v>
          </cell>
          <cell r="E337">
            <v>2582</v>
          </cell>
          <cell r="F337">
            <v>2580.54</v>
          </cell>
          <cell r="G337">
            <v>2580.25</v>
          </cell>
          <cell r="H337">
            <v>0</v>
          </cell>
          <cell r="I337">
            <v>0.45</v>
          </cell>
          <cell r="J337">
            <v>0.5</v>
          </cell>
          <cell r="K337">
            <v>336</v>
          </cell>
        </row>
        <row r="338">
          <cell r="B338">
            <v>28638</v>
          </cell>
          <cell r="C338">
            <v>28592</v>
          </cell>
          <cell r="D338">
            <v>2581.65</v>
          </cell>
          <cell r="E338">
            <v>2581.65</v>
          </cell>
          <cell r="F338">
            <v>2580.66</v>
          </cell>
          <cell r="G338">
            <v>2580.64</v>
          </cell>
          <cell r="H338">
            <v>0</v>
          </cell>
          <cell r="I338">
            <v>0.4</v>
          </cell>
          <cell r="J338">
            <v>0.5</v>
          </cell>
          <cell r="K338">
            <v>337</v>
          </cell>
        </row>
        <row r="339">
          <cell r="B339">
            <v>28666</v>
          </cell>
          <cell r="C339">
            <v>28638</v>
          </cell>
          <cell r="D339">
            <v>2582.02</v>
          </cell>
          <cell r="E339">
            <v>2581.65</v>
          </cell>
          <cell r="F339">
            <v>2580.6799999999998</v>
          </cell>
          <cell r="G339">
            <v>2580.62</v>
          </cell>
          <cell r="H339">
            <v>0</v>
          </cell>
          <cell r="I339">
            <v>0.3</v>
          </cell>
          <cell r="J339">
            <v>0.88</v>
          </cell>
          <cell r="K339">
            <v>338</v>
          </cell>
        </row>
        <row r="340">
          <cell r="B340">
            <v>28873</v>
          </cell>
          <cell r="C340">
            <v>28666</v>
          </cell>
          <cell r="D340">
            <v>0</v>
          </cell>
          <cell r="E340">
            <v>2582.02</v>
          </cell>
          <cell r="F340">
            <v>2581.46</v>
          </cell>
          <cell r="G340">
            <v>2580.6799999999998</v>
          </cell>
          <cell r="H340">
            <v>0</v>
          </cell>
          <cell r="I340">
            <v>0.3</v>
          </cell>
          <cell r="J340">
            <v>1.18</v>
          </cell>
          <cell r="K340">
            <v>339</v>
          </cell>
        </row>
        <row r="341">
          <cell r="B341">
            <v>29038</v>
          </cell>
          <cell r="C341">
            <v>28873</v>
          </cell>
          <cell r="D341">
            <v>2582.63</v>
          </cell>
          <cell r="E341">
            <v>0</v>
          </cell>
          <cell r="F341">
            <v>2581.5700000000002</v>
          </cell>
          <cell r="G341">
            <v>2581.7199999999998</v>
          </cell>
          <cell r="H341">
            <v>0</v>
          </cell>
          <cell r="I341">
            <v>0.3</v>
          </cell>
          <cell r="J341">
            <v>0.6</v>
          </cell>
          <cell r="K341">
            <v>340</v>
          </cell>
        </row>
        <row r="342">
          <cell r="B342">
            <v>29185</v>
          </cell>
          <cell r="C342">
            <v>29038</v>
          </cell>
          <cell r="D342">
            <v>2583.1</v>
          </cell>
          <cell r="E342">
            <v>2582.63</v>
          </cell>
          <cell r="F342">
            <v>2582</v>
          </cell>
          <cell r="G342">
            <v>2581.54</v>
          </cell>
          <cell r="H342">
            <v>0</v>
          </cell>
          <cell r="I342">
            <v>0.3</v>
          </cell>
          <cell r="J342">
            <v>0.5</v>
          </cell>
          <cell r="K342">
            <v>341</v>
          </cell>
        </row>
        <row r="343">
          <cell r="B343">
            <v>29185</v>
          </cell>
          <cell r="C343">
            <v>29009</v>
          </cell>
          <cell r="D343">
            <v>2583.1</v>
          </cell>
          <cell r="E343">
            <v>0</v>
          </cell>
          <cell r="F343">
            <v>2581.92</v>
          </cell>
          <cell r="G343">
            <v>2581.65</v>
          </cell>
          <cell r="H343">
            <v>0</v>
          </cell>
          <cell r="I343">
            <v>0.4</v>
          </cell>
          <cell r="J343">
            <v>0.4</v>
          </cell>
          <cell r="K343">
            <v>342</v>
          </cell>
        </row>
        <row r="344">
          <cell r="B344">
            <v>30182</v>
          </cell>
          <cell r="C344">
            <v>30031</v>
          </cell>
          <cell r="D344">
            <v>2584.84</v>
          </cell>
          <cell r="E344">
            <v>2584.79</v>
          </cell>
          <cell r="F344">
            <v>2584.3000000000002</v>
          </cell>
          <cell r="G344">
            <v>2584.15</v>
          </cell>
          <cell r="H344">
            <v>0</v>
          </cell>
          <cell r="I344">
            <v>0.3</v>
          </cell>
          <cell r="J344">
            <v>0.4</v>
          </cell>
          <cell r="K344">
            <v>343</v>
          </cell>
        </row>
        <row r="345">
          <cell r="B345">
            <v>30095</v>
          </cell>
          <cell r="C345">
            <v>29944</v>
          </cell>
          <cell r="D345">
            <v>2584.9299999999998</v>
          </cell>
          <cell r="E345">
            <v>2584.7199999999998</v>
          </cell>
          <cell r="F345">
            <v>2584.12</v>
          </cell>
          <cell r="G345">
            <v>2583.85</v>
          </cell>
          <cell r="H345">
            <v>0</v>
          </cell>
          <cell r="I345">
            <v>0.3</v>
          </cell>
          <cell r="J345">
            <v>0.4</v>
          </cell>
          <cell r="K345">
            <v>344</v>
          </cell>
        </row>
        <row r="346">
          <cell r="B346">
            <v>29992</v>
          </cell>
          <cell r="C346">
            <v>29840</v>
          </cell>
          <cell r="D346">
            <v>2584.67</v>
          </cell>
          <cell r="E346">
            <v>2584.58</v>
          </cell>
          <cell r="F346">
            <v>2583.88</v>
          </cell>
          <cell r="G346">
            <v>2583.64</v>
          </cell>
          <cell r="H346">
            <v>0</v>
          </cell>
          <cell r="I346">
            <v>0.35</v>
          </cell>
          <cell r="J346">
            <v>0.34</v>
          </cell>
          <cell r="K346">
            <v>345</v>
          </cell>
        </row>
        <row r="347">
          <cell r="B347">
            <v>29840</v>
          </cell>
          <cell r="C347">
            <v>29643</v>
          </cell>
          <cell r="D347">
            <v>2584.58</v>
          </cell>
          <cell r="E347">
            <v>2584.5</v>
          </cell>
          <cell r="F347">
            <v>2583.56</v>
          </cell>
          <cell r="G347">
            <v>2583.33</v>
          </cell>
          <cell r="H347">
            <v>0</v>
          </cell>
          <cell r="I347">
            <v>0.4</v>
          </cell>
          <cell r="J347">
            <v>0.28999999999999998</v>
          </cell>
          <cell r="K347">
            <v>346</v>
          </cell>
        </row>
        <row r="348">
          <cell r="B348">
            <v>29944</v>
          </cell>
          <cell r="C348">
            <v>29840</v>
          </cell>
          <cell r="D348">
            <v>2584.7199999999998</v>
          </cell>
          <cell r="E348">
            <v>2584.58</v>
          </cell>
          <cell r="F348">
            <v>2583.96</v>
          </cell>
          <cell r="G348">
            <v>2583.56</v>
          </cell>
          <cell r="H348">
            <v>0</v>
          </cell>
          <cell r="I348">
            <v>0.3</v>
          </cell>
          <cell r="J348">
            <v>0.6</v>
          </cell>
          <cell r="K348">
            <v>347</v>
          </cell>
        </row>
        <row r="349">
          <cell r="B349">
            <v>29944</v>
          </cell>
          <cell r="C349">
            <v>29741</v>
          </cell>
          <cell r="D349">
            <v>2584.7199999999998</v>
          </cell>
          <cell r="E349">
            <v>2584.59</v>
          </cell>
          <cell r="F349">
            <v>2583.85</v>
          </cell>
          <cell r="G349">
            <v>0</v>
          </cell>
          <cell r="H349">
            <v>0</v>
          </cell>
          <cell r="I349">
            <v>0.4</v>
          </cell>
          <cell r="J349">
            <v>0.38</v>
          </cell>
          <cell r="K349">
            <v>348</v>
          </cell>
        </row>
        <row r="350">
          <cell r="B350">
            <v>30031</v>
          </cell>
          <cell r="C350">
            <v>29944</v>
          </cell>
          <cell r="D350">
            <v>2584.79</v>
          </cell>
          <cell r="E350">
            <v>2584.7199999999998</v>
          </cell>
          <cell r="F350">
            <v>2584.39</v>
          </cell>
          <cell r="G350">
            <v>2583.85</v>
          </cell>
          <cell r="H350">
            <v>0</v>
          </cell>
          <cell r="I350">
            <v>0.23</v>
          </cell>
          <cell r="J350">
            <v>0.81</v>
          </cell>
          <cell r="K350">
            <v>349</v>
          </cell>
        </row>
        <row r="351">
          <cell r="B351">
            <v>30031</v>
          </cell>
          <cell r="C351">
            <v>29845</v>
          </cell>
          <cell r="D351">
            <v>2574.79</v>
          </cell>
          <cell r="E351">
            <v>0</v>
          </cell>
          <cell r="F351">
            <v>2574.15</v>
          </cell>
          <cell r="G351">
            <v>2573.89</v>
          </cell>
          <cell r="H351">
            <v>0</v>
          </cell>
          <cell r="I351">
            <v>0.4</v>
          </cell>
          <cell r="J351">
            <v>0.3</v>
          </cell>
          <cell r="K351">
            <v>350</v>
          </cell>
        </row>
        <row r="352">
          <cell r="B352">
            <v>30161</v>
          </cell>
          <cell r="C352">
            <v>30031</v>
          </cell>
          <cell r="D352">
            <v>2585.21</v>
          </cell>
          <cell r="E352">
            <v>2584.79</v>
          </cell>
          <cell r="F352">
            <v>2584.4</v>
          </cell>
          <cell r="G352">
            <v>2584.0300000000002</v>
          </cell>
          <cell r="H352">
            <v>0</v>
          </cell>
          <cell r="I352">
            <v>0.3</v>
          </cell>
          <cell r="J352">
            <v>0.42</v>
          </cell>
          <cell r="K352">
            <v>351</v>
          </cell>
        </row>
        <row r="353">
          <cell r="B353">
            <v>30161</v>
          </cell>
          <cell r="C353">
            <v>29974</v>
          </cell>
          <cell r="D353">
            <v>2585.21</v>
          </cell>
          <cell r="E353">
            <v>0</v>
          </cell>
          <cell r="F353">
            <v>2584.48</v>
          </cell>
          <cell r="G353">
            <v>2584.04</v>
          </cell>
          <cell r="H353">
            <v>0</v>
          </cell>
          <cell r="I353">
            <v>0.23</v>
          </cell>
          <cell r="J353">
            <v>0.5</v>
          </cell>
          <cell r="K353">
            <v>352</v>
          </cell>
        </row>
        <row r="354">
          <cell r="B354">
            <v>30189</v>
          </cell>
          <cell r="C354">
            <v>29997</v>
          </cell>
          <cell r="D354">
            <v>2585.33</v>
          </cell>
          <cell r="E354">
            <v>2585.1999999999998</v>
          </cell>
          <cell r="F354">
            <v>2584.4899999999998</v>
          </cell>
          <cell r="G354">
            <v>2584.0500000000002</v>
          </cell>
          <cell r="H354">
            <v>0</v>
          </cell>
          <cell r="I354">
            <v>0.23</v>
          </cell>
          <cell r="J354">
            <v>0.5</v>
          </cell>
          <cell r="K354">
            <v>353</v>
          </cell>
        </row>
        <row r="355">
          <cell r="B355">
            <v>29757</v>
          </cell>
          <cell r="C355">
            <v>29623</v>
          </cell>
          <cell r="D355">
            <v>2584.9499999999998</v>
          </cell>
          <cell r="E355">
            <v>2584.5100000000002</v>
          </cell>
          <cell r="F355">
            <v>2584.04</v>
          </cell>
          <cell r="G355">
            <v>2583.5100000000002</v>
          </cell>
          <cell r="H355">
            <v>0</v>
          </cell>
          <cell r="I355">
            <v>0.3</v>
          </cell>
          <cell r="J355">
            <v>0.6</v>
          </cell>
          <cell r="K355">
            <v>354</v>
          </cell>
        </row>
        <row r="356">
          <cell r="B356">
            <v>29974</v>
          </cell>
          <cell r="C356">
            <v>29757</v>
          </cell>
          <cell r="D356">
            <v>0</v>
          </cell>
          <cell r="E356">
            <v>2584.9499999999998</v>
          </cell>
          <cell r="F356">
            <v>2584.04</v>
          </cell>
          <cell r="G356">
            <v>2583.66</v>
          </cell>
          <cell r="H356">
            <v>0</v>
          </cell>
          <cell r="I356">
            <v>0.3</v>
          </cell>
          <cell r="J356">
            <v>0.4</v>
          </cell>
          <cell r="K356">
            <v>355</v>
          </cell>
        </row>
        <row r="357">
          <cell r="B357">
            <v>29974</v>
          </cell>
          <cell r="C357">
            <v>29845</v>
          </cell>
          <cell r="D357">
            <v>0</v>
          </cell>
          <cell r="E357">
            <v>0</v>
          </cell>
          <cell r="F357">
            <v>2584.15</v>
          </cell>
          <cell r="G357">
            <v>2583.89</v>
          </cell>
          <cell r="H357">
            <v>0</v>
          </cell>
          <cell r="I357">
            <v>0.3</v>
          </cell>
          <cell r="J357">
            <v>0.5</v>
          </cell>
          <cell r="K357">
            <v>356</v>
          </cell>
        </row>
        <row r="358">
          <cell r="B358">
            <v>29845</v>
          </cell>
          <cell r="C358">
            <v>29741</v>
          </cell>
          <cell r="D358">
            <v>0</v>
          </cell>
          <cell r="E358">
            <v>2584.59</v>
          </cell>
          <cell r="F358">
            <v>2584.15</v>
          </cell>
          <cell r="G358">
            <v>2583.48</v>
          </cell>
          <cell r="H358">
            <v>0</v>
          </cell>
          <cell r="I358">
            <v>0.23</v>
          </cell>
          <cell r="J358">
            <v>1</v>
          </cell>
          <cell r="K358">
            <v>357</v>
          </cell>
        </row>
        <row r="359">
          <cell r="B359">
            <v>29845</v>
          </cell>
          <cell r="C359">
            <v>29623</v>
          </cell>
          <cell r="D359">
            <v>0</v>
          </cell>
          <cell r="E359">
            <v>2584.5100000000002</v>
          </cell>
          <cell r="F359">
            <v>2583.89</v>
          </cell>
          <cell r="G359">
            <v>2583.5100000000002</v>
          </cell>
          <cell r="H359">
            <v>0</v>
          </cell>
          <cell r="I359">
            <v>0.5</v>
          </cell>
          <cell r="J359">
            <v>0.4</v>
          </cell>
          <cell r="K359">
            <v>358</v>
          </cell>
        </row>
        <row r="360">
          <cell r="B360">
            <v>29997</v>
          </cell>
          <cell r="C360">
            <v>29774</v>
          </cell>
          <cell r="D360">
            <v>2585.1999999999998</v>
          </cell>
          <cell r="E360">
            <v>2584.9499999999998</v>
          </cell>
          <cell r="F360">
            <v>2584.0500000000002</v>
          </cell>
          <cell r="G360">
            <v>2583.67</v>
          </cell>
          <cell r="H360">
            <v>0</v>
          </cell>
          <cell r="I360">
            <v>0.3</v>
          </cell>
          <cell r="J360">
            <v>0</v>
          </cell>
          <cell r="K360">
            <v>359</v>
          </cell>
        </row>
        <row r="361">
          <cell r="B361">
            <v>27764</v>
          </cell>
          <cell r="C361">
            <v>27632</v>
          </cell>
          <cell r="D361">
            <v>2582</v>
          </cell>
          <cell r="E361">
            <v>2581.77</v>
          </cell>
          <cell r="F361">
            <v>2580.6</v>
          </cell>
          <cell r="G361">
            <v>2580.29</v>
          </cell>
          <cell r="H361">
            <v>0</v>
          </cell>
          <cell r="I361">
            <v>0.23</v>
          </cell>
          <cell r="J361">
            <v>0</v>
          </cell>
          <cell r="K361">
            <v>360</v>
          </cell>
        </row>
        <row r="362">
          <cell r="B362">
            <v>27927</v>
          </cell>
          <cell r="C362">
            <v>27764</v>
          </cell>
          <cell r="D362">
            <v>2582.1999999999998</v>
          </cell>
          <cell r="E362">
            <v>2582</v>
          </cell>
          <cell r="F362">
            <v>2580.86</v>
          </cell>
          <cell r="G362">
            <v>2580.58</v>
          </cell>
          <cell r="H362">
            <v>0</v>
          </cell>
          <cell r="I362">
            <v>0.23</v>
          </cell>
          <cell r="J362">
            <v>0.8</v>
          </cell>
          <cell r="K362">
            <v>361</v>
          </cell>
        </row>
        <row r="363">
          <cell r="B363">
            <v>27759</v>
          </cell>
          <cell r="C363">
            <v>27637</v>
          </cell>
          <cell r="D363">
            <v>2582.0300000000002</v>
          </cell>
          <cell r="E363">
            <v>2581.8200000000002</v>
          </cell>
          <cell r="F363">
            <v>0</v>
          </cell>
          <cell r="G363">
            <v>2580.2399999999998</v>
          </cell>
          <cell r="H363">
            <v>0</v>
          </cell>
          <cell r="I363">
            <v>0.23</v>
          </cell>
          <cell r="J363">
            <v>0.8</v>
          </cell>
          <cell r="K363">
            <v>362</v>
          </cell>
        </row>
        <row r="364">
          <cell r="B364">
            <v>27963</v>
          </cell>
          <cell r="C364">
            <v>27759</v>
          </cell>
          <cell r="D364">
            <v>2582.2199999999998</v>
          </cell>
          <cell r="E364">
            <v>2582.0300000000002</v>
          </cell>
          <cell r="F364">
            <v>2581.2600000000002</v>
          </cell>
          <cell r="G364">
            <v>0</v>
          </cell>
          <cell r="H364">
            <v>0</v>
          </cell>
          <cell r="I364">
            <v>0.23</v>
          </cell>
          <cell r="J364">
            <v>0</v>
          </cell>
          <cell r="K364">
            <v>363</v>
          </cell>
        </row>
        <row r="365">
          <cell r="B365">
            <v>27632</v>
          </cell>
          <cell r="C365">
            <v>27585</v>
          </cell>
          <cell r="D365">
            <v>2581.77</v>
          </cell>
          <cell r="E365">
            <v>2581.54</v>
          </cell>
          <cell r="F365">
            <v>0</v>
          </cell>
          <cell r="G365">
            <v>2579.41</v>
          </cell>
          <cell r="H365">
            <v>0</v>
          </cell>
          <cell r="I365">
            <v>0.53</v>
          </cell>
          <cell r="J365">
            <v>0.6</v>
          </cell>
          <cell r="K365">
            <v>364</v>
          </cell>
        </row>
        <row r="366">
          <cell r="B366">
            <v>27637</v>
          </cell>
          <cell r="C366">
            <v>27632</v>
          </cell>
          <cell r="D366">
            <v>2581.8200000000002</v>
          </cell>
          <cell r="E366">
            <v>2581.77</v>
          </cell>
          <cell r="F366">
            <v>0</v>
          </cell>
          <cell r="G366">
            <v>2579.8200000000002</v>
          </cell>
          <cell r="H366">
            <v>0</v>
          </cell>
          <cell r="I366">
            <v>0.35</v>
          </cell>
          <cell r="J366">
            <v>0.9</v>
          </cell>
          <cell r="K366">
            <v>365</v>
          </cell>
        </row>
        <row r="367">
          <cell r="B367">
            <v>27353</v>
          </cell>
          <cell r="C367">
            <v>27198</v>
          </cell>
          <cell r="D367">
            <v>0</v>
          </cell>
          <cell r="E367">
            <v>0</v>
          </cell>
          <cell r="F367">
            <v>2577.2800000000002</v>
          </cell>
          <cell r="G367">
            <v>2577.25</v>
          </cell>
          <cell r="H367">
            <v>0</v>
          </cell>
          <cell r="I367">
            <v>1.25</v>
          </cell>
          <cell r="J367">
            <v>0.05</v>
          </cell>
          <cell r="K367">
            <v>366</v>
          </cell>
        </row>
        <row r="368">
          <cell r="B368">
            <v>27397</v>
          </cell>
          <cell r="C368">
            <v>27391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367</v>
          </cell>
        </row>
        <row r="369">
          <cell r="B369">
            <v>27364</v>
          </cell>
          <cell r="C369">
            <v>27397</v>
          </cell>
          <cell r="D369">
            <v>0</v>
          </cell>
          <cell r="E369">
            <v>2581.8000000000002</v>
          </cell>
          <cell r="F369">
            <v>0</v>
          </cell>
          <cell r="G369">
            <v>2576.08</v>
          </cell>
          <cell r="H369">
            <v>0</v>
          </cell>
          <cell r="I369">
            <v>1.1000000000000001</v>
          </cell>
          <cell r="J369">
            <v>0</v>
          </cell>
          <cell r="K369">
            <v>368</v>
          </cell>
        </row>
        <row r="370">
          <cell r="B370">
            <v>27391</v>
          </cell>
          <cell r="C370">
            <v>27353</v>
          </cell>
          <cell r="D370">
            <v>2581.8000000000002</v>
          </cell>
          <cell r="E370">
            <v>0</v>
          </cell>
          <cell r="F370">
            <v>2576.08</v>
          </cell>
          <cell r="G370">
            <v>0</v>
          </cell>
          <cell r="H370">
            <v>0</v>
          </cell>
          <cell r="I370">
            <v>1.25</v>
          </cell>
          <cell r="J370">
            <v>0</v>
          </cell>
          <cell r="K370">
            <v>369</v>
          </cell>
        </row>
        <row r="371">
          <cell r="B371">
            <v>27217</v>
          </cell>
          <cell r="C371">
            <v>27165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0.53</v>
          </cell>
          <cell r="J371">
            <v>3</v>
          </cell>
          <cell r="K371">
            <v>370</v>
          </cell>
        </row>
        <row r="372">
          <cell r="B372">
            <v>27523</v>
          </cell>
          <cell r="C372">
            <v>27480</v>
          </cell>
          <cell r="D372">
            <v>2582.5</v>
          </cell>
          <cell r="E372">
            <v>2580.8000000000002</v>
          </cell>
          <cell r="F372">
            <v>2578.9299999999998</v>
          </cell>
          <cell r="G372">
            <v>2578.71</v>
          </cell>
          <cell r="H372">
            <v>0</v>
          </cell>
          <cell r="I372">
            <v>0.5</v>
          </cell>
          <cell r="J372">
            <v>30</v>
          </cell>
          <cell r="K372">
            <v>371</v>
          </cell>
        </row>
        <row r="373">
          <cell r="B373">
            <v>27523</v>
          </cell>
          <cell r="C373">
            <v>27217</v>
          </cell>
          <cell r="D373">
            <v>2582.5</v>
          </cell>
          <cell r="E373">
            <v>0</v>
          </cell>
          <cell r="F373">
            <v>2581</v>
          </cell>
          <cell r="G373">
            <v>2578.9899999999998</v>
          </cell>
          <cell r="H373">
            <v>0</v>
          </cell>
          <cell r="I373">
            <v>0.23</v>
          </cell>
          <cell r="J373">
            <v>1</v>
          </cell>
          <cell r="K373">
            <v>372</v>
          </cell>
        </row>
        <row r="374">
          <cell r="B374">
            <v>27697</v>
          </cell>
          <cell r="C374">
            <v>27523</v>
          </cell>
          <cell r="D374">
            <v>2581.69</v>
          </cell>
          <cell r="E374">
            <v>2582.5</v>
          </cell>
          <cell r="F374">
            <v>2579.36</v>
          </cell>
          <cell r="G374">
            <v>2578.9299999999998</v>
          </cell>
          <cell r="H374">
            <v>0</v>
          </cell>
          <cell r="I374">
            <v>0.5</v>
          </cell>
          <cell r="J374">
            <v>0.43</v>
          </cell>
          <cell r="K374">
            <v>373</v>
          </cell>
        </row>
        <row r="375">
          <cell r="B375">
            <v>29735</v>
          </cell>
          <cell r="C375">
            <v>29527</v>
          </cell>
          <cell r="D375">
            <v>2584.33</v>
          </cell>
          <cell r="E375">
            <v>0</v>
          </cell>
          <cell r="F375">
            <v>2583.52</v>
          </cell>
          <cell r="G375">
            <v>2583.12</v>
          </cell>
          <cell r="H375">
            <v>0</v>
          </cell>
          <cell r="I375">
            <v>0.3</v>
          </cell>
          <cell r="J375">
            <v>0</v>
          </cell>
          <cell r="K375">
            <v>374</v>
          </cell>
        </row>
        <row r="376">
          <cell r="B376">
            <v>28705</v>
          </cell>
          <cell r="C376">
            <v>28555</v>
          </cell>
          <cell r="D376">
            <v>2583.06</v>
          </cell>
          <cell r="E376">
            <v>2582.84</v>
          </cell>
          <cell r="F376">
            <v>2582.06</v>
          </cell>
          <cell r="G376">
            <v>2581.33</v>
          </cell>
          <cell r="H376">
            <v>0</v>
          </cell>
          <cell r="I376">
            <v>0.4</v>
          </cell>
          <cell r="J376">
            <v>0.91</v>
          </cell>
          <cell r="K376">
            <v>375</v>
          </cell>
        </row>
        <row r="377">
          <cell r="B377">
            <v>28705</v>
          </cell>
          <cell r="C377">
            <v>28475</v>
          </cell>
          <cell r="D377">
            <v>2583.06</v>
          </cell>
          <cell r="E377">
            <v>2582.8200000000002</v>
          </cell>
          <cell r="F377">
            <v>2581.41</v>
          </cell>
          <cell r="G377">
            <v>2581.04</v>
          </cell>
          <cell r="H377">
            <v>0</v>
          </cell>
          <cell r="I377">
            <v>0.7</v>
          </cell>
          <cell r="J377">
            <v>0.4</v>
          </cell>
          <cell r="K377">
            <v>376</v>
          </cell>
        </row>
        <row r="378">
          <cell r="B378">
            <v>29047</v>
          </cell>
          <cell r="C378">
            <v>28705</v>
          </cell>
          <cell r="D378">
            <v>0</v>
          </cell>
          <cell r="E378">
            <v>2583.06</v>
          </cell>
          <cell r="F378">
            <v>2582.04</v>
          </cell>
          <cell r="G378">
            <v>2581.41</v>
          </cell>
          <cell r="H378">
            <v>0</v>
          </cell>
          <cell r="I378">
            <v>0.6</v>
          </cell>
          <cell r="J378">
            <v>0.4</v>
          </cell>
          <cell r="K378">
            <v>377</v>
          </cell>
        </row>
        <row r="379">
          <cell r="B379">
            <v>28838</v>
          </cell>
          <cell r="C379">
            <v>28705</v>
          </cell>
          <cell r="D379">
            <v>2583.17</v>
          </cell>
          <cell r="E379">
            <v>2583.06</v>
          </cell>
          <cell r="F379">
            <v>2582.13</v>
          </cell>
          <cell r="G379">
            <v>2581.41</v>
          </cell>
          <cell r="H379">
            <v>0</v>
          </cell>
          <cell r="I379">
            <v>0.4</v>
          </cell>
          <cell r="J379">
            <v>0.96</v>
          </cell>
          <cell r="K379">
            <v>378</v>
          </cell>
        </row>
        <row r="380">
          <cell r="B380">
            <v>29186</v>
          </cell>
          <cell r="C380">
            <v>28838</v>
          </cell>
          <cell r="D380">
            <v>0</v>
          </cell>
          <cell r="E380">
            <v>2583.17</v>
          </cell>
          <cell r="F380">
            <v>2582.96</v>
          </cell>
          <cell r="G380">
            <v>2582.13</v>
          </cell>
          <cell r="H380">
            <v>0</v>
          </cell>
          <cell r="I380">
            <v>0.4</v>
          </cell>
          <cell r="J380">
            <v>0.63</v>
          </cell>
          <cell r="K380">
            <v>379</v>
          </cell>
        </row>
        <row r="381">
          <cell r="B381">
            <v>29368</v>
          </cell>
          <cell r="C381">
            <v>28982</v>
          </cell>
          <cell r="D381">
            <v>0</v>
          </cell>
          <cell r="E381">
            <v>2583.0500000000002</v>
          </cell>
          <cell r="F381">
            <v>2582.6999999999998</v>
          </cell>
          <cell r="G381">
            <v>2581.94</v>
          </cell>
          <cell r="H381">
            <v>0</v>
          </cell>
          <cell r="I381">
            <v>0.5</v>
          </cell>
          <cell r="J381">
            <v>0.5</v>
          </cell>
          <cell r="K381">
            <v>380</v>
          </cell>
        </row>
        <row r="382">
          <cell r="B382">
            <v>29494</v>
          </cell>
          <cell r="C382">
            <v>29094</v>
          </cell>
          <cell r="D382">
            <v>2584.4499999999998</v>
          </cell>
          <cell r="E382">
            <v>2583.2399999999998</v>
          </cell>
          <cell r="F382">
            <v>2582.9499999999998</v>
          </cell>
          <cell r="G382">
            <v>2582.2600000000002</v>
          </cell>
          <cell r="H382">
            <v>0</v>
          </cell>
          <cell r="I382">
            <v>0.5</v>
          </cell>
          <cell r="J382">
            <v>0.5</v>
          </cell>
          <cell r="K382">
            <v>381</v>
          </cell>
        </row>
        <row r="383">
          <cell r="B383">
            <v>29094</v>
          </cell>
          <cell r="C383">
            <v>28982</v>
          </cell>
          <cell r="D383">
            <v>2583.2399999999998</v>
          </cell>
          <cell r="E383">
            <v>2583.0500000000002</v>
          </cell>
          <cell r="F383">
            <v>2582.36</v>
          </cell>
          <cell r="G383">
            <v>2582.0100000000002</v>
          </cell>
          <cell r="H383">
            <v>0</v>
          </cell>
          <cell r="I383">
            <v>0.25</v>
          </cell>
          <cell r="J383">
            <v>0.56999999999999995</v>
          </cell>
          <cell r="K383">
            <v>382</v>
          </cell>
        </row>
        <row r="384">
          <cell r="B384">
            <v>29094</v>
          </cell>
          <cell r="C384">
            <v>29050</v>
          </cell>
          <cell r="D384">
            <v>2583.2399999999998</v>
          </cell>
          <cell r="E384">
            <v>2583.16</v>
          </cell>
          <cell r="F384">
            <v>2582.2399999999998</v>
          </cell>
          <cell r="G384">
            <v>0</v>
          </cell>
          <cell r="H384">
            <v>0</v>
          </cell>
          <cell r="I384">
            <v>0.5</v>
          </cell>
          <cell r="J384">
            <v>0.8</v>
          </cell>
          <cell r="K384">
            <v>383</v>
          </cell>
        </row>
        <row r="385">
          <cell r="B385">
            <v>29155</v>
          </cell>
          <cell r="C385">
            <v>29094</v>
          </cell>
          <cell r="D385">
            <v>2583.42</v>
          </cell>
          <cell r="E385">
            <v>2583.2399999999998</v>
          </cell>
          <cell r="F385">
            <v>2582.48</v>
          </cell>
          <cell r="G385">
            <v>0</v>
          </cell>
          <cell r="H385">
            <v>0</v>
          </cell>
          <cell r="I385">
            <v>0.23</v>
          </cell>
          <cell r="J385">
            <v>0.6</v>
          </cell>
          <cell r="K385">
            <v>384</v>
          </cell>
        </row>
        <row r="386">
          <cell r="B386">
            <v>28982</v>
          </cell>
          <cell r="C386">
            <v>28838</v>
          </cell>
          <cell r="D386">
            <v>2583.0500000000002</v>
          </cell>
          <cell r="E386">
            <v>2583.17</v>
          </cell>
          <cell r="F386">
            <v>2582.5100000000002</v>
          </cell>
          <cell r="G386">
            <v>2582.13</v>
          </cell>
          <cell r="H386">
            <v>0</v>
          </cell>
          <cell r="I386">
            <v>0.23</v>
          </cell>
          <cell r="J386">
            <v>0.64</v>
          </cell>
          <cell r="K386">
            <v>385</v>
          </cell>
        </row>
        <row r="387">
          <cell r="B387">
            <v>28982</v>
          </cell>
          <cell r="C387">
            <v>28857</v>
          </cell>
          <cell r="D387">
            <v>2583.0500000000002</v>
          </cell>
          <cell r="E387">
            <v>0</v>
          </cell>
          <cell r="F387">
            <v>0</v>
          </cell>
          <cell r="G387">
            <v>2581.7399999999998</v>
          </cell>
          <cell r="H387">
            <v>0</v>
          </cell>
          <cell r="I387">
            <v>0.5</v>
          </cell>
          <cell r="J387">
            <v>0.8</v>
          </cell>
          <cell r="K387">
            <v>386</v>
          </cell>
        </row>
        <row r="388">
          <cell r="B388">
            <v>28838</v>
          </cell>
          <cell r="C388">
            <v>28671</v>
          </cell>
          <cell r="D388">
            <v>2583.17</v>
          </cell>
          <cell r="E388">
            <v>2583.06</v>
          </cell>
          <cell r="F388">
            <v>2582.35</v>
          </cell>
          <cell r="G388">
            <v>2581.33</v>
          </cell>
          <cell r="H388">
            <v>0</v>
          </cell>
          <cell r="I388">
            <v>0.23</v>
          </cell>
          <cell r="J388">
            <v>1.65</v>
          </cell>
          <cell r="K388">
            <v>387</v>
          </cell>
        </row>
        <row r="389">
          <cell r="B389">
            <v>28903</v>
          </cell>
          <cell r="C389">
            <v>28555</v>
          </cell>
          <cell r="D389">
            <v>2582.96</v>
          </cell>
          <cell r="E389">
            <v>2582.84</v>
          </cell>
          <cell r="F389">
            <v>2582.21</v>
          </cell>
          <cell r="G389">
            <v>2581.33</v>
          </cell>
          <cell r="H389">
            <v>0</v>
          </cell>
          <cell r="I389">
            <v>0.3</v>
          </cell>
          <cell r="J389">
            <v>0.7</v>
          </cell>
          <cell r="K389">
            <v>388</v>
          </cell>
        </row>
        <row r="390">
          <cell r="B390">
            <v>28429</v>
          </cell>
          <cell r="C390">
            <v>28753</v>
          </cell>
          <cell r="D390">
            <v>2582.58</v>
          </cell>
          <cell r="E390">
            <v>2582.6999999999998</v>
          </cell>
          <cell r="F390">
            <v>2581.0500000000002</v>
          </cell>
          <cell r="G390">
            <v>2581.79</v>
          </cell>
          <cell r="H390">
            <v>0</v>
          </cell>
          <cell r="I390">
            <v>0.4</v>
          </cell>
          <cell r="J390">
            <v>0.6</v>
          </cell>
          <cell r="K390">
            <v>389</v>
          </cell>
        </row>
        <row r="391">
          <cell r="B391">
            <v>28289</v>
          </cell>
          <cell r="C391">
            <v>28149</v>
          </cell>
          <cell r="D391">
            <v>2582.41</v>
          </cell>
          <cell r="E391">
            <v>2581.75</v>
          </cell>
          <cell r="F391">
            <v>2581.04</v>
          </cell>
          <cell r="G391">
            <v>2580.54</v>
          </cell>
          <cell r="H391">
            <v>0</v>
          </cell>
          <cell r="I391">
            <v>0.4</v>
          </cell>
          <cell r="J391">
            <v>0.66</v>
          </cell>
          <cell r="K391">
            <v>390</v>
          </cell>
        </row>
        <row r="392">
          <cell r="B392">
            <v>28289</v>
          </cell>
          <cell r="C392">
            <v>27990</v>
          </cell>
          <cell r="D392">
            <v>2582.41</v>
          </cell>
          <cell r="E392">
            <v>2582.19</v>
          </cell>
          <cell r="F392">
            <v>2581.41</v>
          </cell>
          <cell r="G392">
            <v>2580.64</v>
          </cell>
          <cell r="H392">
            <v>0</v>
          </cell>
          <cell r="I392">
            <v>0.3</v>
          </cell>
          <cell r="J392">
            <v>0.7</v>
          </cell>
          <cell r="K392">
            <v>391</v>
          </cell>
        </row>
        <row r="393">
          <cell r="B393">
            <v>28429</v>
          </cell>
          <cell r="C393">
            <v>28135</v>
          </cell>
          <cell r="D393">
            <v>2582.58</v>
          </cell>
          <cell r="E393">
            <v>2582.0100000000002</v>
          </cell>
          <cell r="F393">
            <v>2581.0500000000002</v>
          </cell>
          <cell r="G393">
            <v>2580.29</v>
          </cell>
          <cell r="H393">
            <v>0</v>
          </cell>
          <cell r="I393">
            <v>0.55000000000000004</v>
          </cell>
          <cell r="J393">
            <v>0.6</v>
          </cell>
          <cell r="K393">
            <v>392</v>
          </cell>
        </row>
        <row r="394">
          <cell r="B394">
            <v>28429</v>
          </cell>
          <cell r="C394">
            <v>28289</v>
          </cell>
          <cell r="D394">
            <v>2582.58</v>
          </cell>
          <cell r="E394">
            <v>2582.41</v>
          </cell>
          <cell r="F394">
            <v>2581.7800000000002</v>
          </cell>
          <cell r="G394">
            <v>2581.04</v>
          </cell>
          <cell r="H394">
            <v>0</v>
          </cell>
          <cell r="I394">
            <v>0.23</v>
          </cell>
          <cell r="J394">
            <v>0.9</v>
          </cell>
          <cell r="K394">
            <v>393</v>
          </cell>
        </row>
        <row r="395">
          <cell r="B395">
            <v>28555</v>
          </cell>
          <cell r="C395">
            <v>28429</v>
          </cell>
          <cell r="D395">
            <v>2582.84</v>
          </cell>
          <cell r="E395">
            <v>2582.58</v>
          </cell>
          <cell r="F395">
            <v>2581.96</v>
          </cell>
          <cell r="G395">
            <v>2581.0500000000002</v>
          </cell>
          <cell r="H395">
            <v>0</v>
          </cell>
          <cell r="I395">
            <v>0.4</v>
          </cell>
          <cell r="J395">
            <v>1.2</v>
          </cell>
          <cell r="K395">
            <v>394</v>
          </cell>
        </row>
        <row r="396">
          <cell r="B396">
            <v>28555</v>
          </cell>
          <cell r="C396">
            <v>28244</v>
          </cell>
          <cell r="D396">
            <v>2582.84</v>
          </cell>
          <cell r="E396">
            <v>2582.64</v>
          </cell>
          <cell r="F396">
            <v>2581.33</v>
          </cell>
          <cell r="G396">
            <v>2580.27</v>
          </cell>
          <cell r="H396">
            <v>0</v>
          </cell>
          <cell r="I396">
            <v>0.4</v>
          </cell>
          <cell r="J396">
            <v>0.32</v>
          </cell>
          <cell r="K396">
            <v>395</v>
          </cell>
        </row>
        <row r="397">
          <cell r="B397">
            <v>28249</v>
          </cell>
          <cell r="C397">
            <v>28135</v>
          </cell>
          <cell r="D397">
            <v>2582.2800000000002</v>
          </cell>
          <cell r="E397">
            <v>2582.0100000000002</v>
          </cell>
          <cell r="F397">
            <v>2581.16</v>
          </cell>
          <cell r="G397">
            <v>2580.29</v>
          </cell>
          <cell r="H397">
            <v>0</v>
          </cell>
          <cell r="I397">
            <v>0.23</v>
          </cell>
          <cell r="J397">
            <v>1.5</v>
          </cell>
          <cell r="K397">
            <v>396</v>
          </cell>
        </row>
        <row r="398">
          <cell r="B398">
            <v>28135</v>
          </cell>
          <cell r="C398">
            <v>27990</v>
          </cell>
          <cell r="D398">
            <v>2582.0100000000002</v>
          </cell>
          <cell r="E398">
            <v>2582.19</v>
          </cell>
          <cell r="F398">
            <v>2581.09</v>
          </cell>
          <cell r="G398">
            <v>2580.64</v>
          </cell>
          <cell r="H398">
            <v>0</v>
          </cell>
          <cell r="I398">
            <v>0.23</v>
          </cell>
          <cell r="J398">
            <v>0.6</v>
          </cell>
          <cell r="K398">
            <v>397</v>
          </cell>
        </row>
        <row r="399">
          <cell r="B399">
            <v>28135</v>
          </cell>
          <cell r="C399">
            <v>28031</v>
          </cell>
          <cell r="D399">
            <v>2582.0100000000002</v>
          </cell>
          <cell r="E399">
            <v>2582.2199999999998</v>
          </cell>
          <cell r="F399">
            <v>2580.29</v>
          </cell>
          <cell r="G399">
            <v>2579.89</v>
          </cell>
          <cell r="H399">
            <v>0</v>
          </cell>
          <cell r="I399">
            <v>0.2</v>
          </cell>
          <cell r="J399">
            <v>1.2</v>
          </cell>
          <cell r="K399">
            <v>398</v>
          </cell>
        </row>
        <row r="400">
          <cell r="B400">
            <v>27990</v>
          </cell>
          <cell r="C400">
            <v>27826</v>
          </cell>
          <cell r="D400">
            <v>2582.19</v>
          </cell>
          <cell r="E400">
            <v>2581.33</v>
          </cell>
          <cell r="F400">
            <v>2581.0300000000002</v>
          </cell>
          <cell r="G400">
            <v>2579.98</v>
          </cell>
          <cell r="H400">
            <v>0</v>
          </cell>
          <cell r="I400">
            <v>0.23</v>
          </cell>
          <cell r="J400">
            <v>1.4</v>
          </cell>
          <cell r="K400">
            <v>399</v>
          </cell>
        </row>
        <row r="401">
          <cell r="B401">
            <v>27990</v>
          </cell>
          <cell r="C401">
            <v>27813</v>
          </cell>
          <cell r="D401">
            <v>2582.19</v>
          </cell>
          <cell r="E401">
            <v>2582.1</v>
          </cell>
          <cell r="F401">
            <v>2580.64</v>
          </cell>
          <cell r="G401">
            <v>2579.5100000000002</v>
          </cell>
          <cell r="H401">
            <v>0</v>
          </cell>
          <cell r="I401">
            <v>0.3</v>
          </cell>
          <cell r="J401">
            <v>2</v>
          </cell>
          <cell r="K401">
            <v>400</v>
          </cell>
        </row>
        <row r="402">
          <cell r="B402">
            <v>27552</v>
          </cell>
          <cell r="C402">
            <v>27553</v>
          </cell>
          <cell r="D402">
            <v>2582.14</v>
          </cell>
          <cell r="E402">
            <v>0</v>
          </cell>
          <cell r="F402">
            <v>2579.29</v>
          </cell>
          <cell r="G402">
            <v>2578.8000000000002</v>
          </cell>
          <cell r="H402">
            <v>0</v>
          </cell>
          <cell r="I402">
            <v>0.75</v>
          </cell>
          <cell r="J402">
            <v>0.3</v>
          </cell>
          <cell r="K402">
            <v>401</v>
          </cell>
        </row>
        <row r="403">
          <cell r="B403">
            <v>27589</v>
          </cell>
          <cell r="C403">
            <v>27635</v>
          </cell>
          <cell r="D403">
            <v>2582.12</v>
          </cell>
          <cell r="E403">
            <v>2582.1</v>
          </cell>
          <cell r="F403">
            <v>2579.1799999999998</v>
          </cell>
          <cell r="G403">
            <v>2579.4499999999998</v>
          </cell>
          <cell r="H403">
            <v>0</v>
          </cell>
          <cell r="I403">
            <v>0</v>
          </cell>
          <cell r="J403">
            <v>0.3</v>
          </cell>
          <cell r="K403">
            <v>402</v>
          </cell>
        </row>
        <row r="404">
          <cell r="B404">
            <v>27769</v>
          </cell>
          <cell r="C404">
            <v>27589</v>
          </cell>
          <cell r="D404">
            <v>2581.4</v>
          </cell>
          <cell r="E404">
            <v>2582.12</v>
          </cell>
          <cell r="F404">
            <v>2579.48</v>
          </cell>
          <cell r="G404">
            <v>2579.1799999999998</v>
          </cell>
          <cell r="H404">
            <v>0</v>
          </cell>
          <cell r="I404">
            <v>0.9</v>
          </cell>
          <cell r="J404">
            <v>1.05</v>
          </cell>
          <cell r="K404">
            <v>403</v>
          </cell>
        </row>
        <row r="405">
          <cell r="B405">
            <v>28031</v>
          </cell>
          <cell r="C405">
            <v>27813</v>
          </cell>
          <cell r="D405">
            <v>2582.2199999999998</v>
          </cell>
          <cell r="E405">
            <v>2582.1</v>
          </cell>
          <cell r="F405">
            <v>2579.89</v>
          </cell>
          <cell r="G405">
            <v>2579.5100000000002</v>
          </cell>
          <cell r="H405">
            <v>0</v>
          </cell>
          <cell r="I405">
            <v>1.35</v>
          </cell>
          <cell r="J405">
            <v>0.51</v>
          </cell>
          <cell r="K405">
            <v>404</v>
          </cell>
        </row>
        <row r="406">
          <cell r="B406">
            <v>28903</v>
          </cell>
          <cell r="C406">
            <v>28753</v>
          </cell>
          <cell r="D406">
            <v>2582.96</v>
          </cell>
          <cell r="E406">
            <v>2582.6999999999998</v>
          </cell>
          <cell r="F406">
            <v>2582.1</v>
          </cell>
          <cell r="G406">
            <v>0</v>
          </cell>
          <cell r="H406">
            <v>0</v>
          </cell>
          <cell r="I406">
            <v>0.4</v>
          </cell>
          <cell r="J406">
            <v>0.4</v>
          </cell>
          <cell r="K406">
            <v>405</v>
          </cell>
        </row>
        <row r="407">
          <cell r="B407">
            <v>29503</v>
          </cell>
          <cell r="C407">
            <v>29297</v>
          </cell>
          <cell r="D407">
            <v>2583.69</v>
          </cell>
          <cell r="E407">
            <v>2583.5300000000002</v>
          </cell>
          <cell r="F407">
            <v>2582.9299999999998</v>
          </cell>
          <cell r="G407">
            <v>2582.5300000000002</v>
          </cell>
          <cell r="H407">
            <v>0</v>
          </cell>
          <cell r="I407">
            <v>0.3</v>
          </cell>
          <cell r="J407">
            <v>0.53</v>
          </cell>
          <cell r="K407">
            <v>406</v>
          </cell>
        </row>
        <row r="408">
          <cell r="B408">
            <v>29503</v>
          </cell>
          <cell r="C408">
            <v>29345</v>
          </cell>
          <cell r="D408">
            <v>2583.69</v>
          </cell>
          <cell r="E408">
            <v>0</v>
          </cell>
          <cell r="F408">
            <v>2582.6799999999998</v>
          </cell>
          <cell r="G408">
            <v>2582.3000000000002</v>
          </cell>
          <cell r="H408">
            <v>0</v>
          </cell>
          <cell r="I408">
            <v>0.25</v>
          </cell>
          <cell r="J408">
            <v>0.5</v>
          </cell>
          <cell r="K408">
            <v>407</v>
          </cell>
        </row>
        <row r="409">
          <cell r="B409">
            <v>29645</v>
          </cell>
          <cell r="C409">
            <v>29446</v>
          </cell>
          <cell r="D409">
            <v>2584.0100000000002</v>
          </cell>
          <cell r="E409">
            <v>2584.08</v>
          </cell>
          <cell r="F409">
            <v>2583.2399999999998</v>
          </cell>
          <cell r="G409">
            <v>2582.98</v>
          </cell>
          <cell r="H409">
            <v>0</v>
          </cell>
          <cell r="I409">
            <v>0.23</v>
          </cell>
          <cell r="J409">
            <v>0.5</v>
          </cell>
          <cell r="K409">
            <v>408</v>
          </cell>
        </row>
        <row r="410">
          <cell r="B410">
            <v>28903</v>
          </cell>
          <cell r="C410">
            <v>29148</v>
          </cell>
          <cell r="D410">
            <v>2582.96</v>
          </cell>
          <cell r="E410">
            <v>2582.98</v>
          </cell>
          <cell r="F410">
            <v>2582.25</v>
          </cell>
          <cell r="G410">
            <v>2581.91</v>
          </cell>
          <cell r="H410">
            <v>0</v>
          </cell>
          <cell r="I410">
            <v>0.4</v>
          </cell>
          <cell r="J410">
            <v>0.34</v>
          </cell>
          <cell r="K410">
            <v>409</v>
          </cell>
        </row>
        <row r="411">
          <cell r="B411">
            <v>29047</v>
          </cell>
          <cell r="C411">
            <v>28903</v>
          </cell>
          <cell r="D411">
            <v>0</v>
          </cell>
          <cell r="E411">
            <v>2582.96</v>
          </cell>
          <cell r="F411">
            <v>2582.5500000000002</v>
          </cell>
          <cell r="G411">
            <v>2582.1</v>
          </cell>
          <cell r="H411">
            <v>0</v>
          </cell>
          <cell r="I411">
            <v>0.3</v>
          </cell>
          <cell r="J411">
            <v>0.6</v>
          </cell>
          <cell r="K411">
            <v>410</v>
          </cell>
        </row>
        <row r="412">
          <cell r="B412">
            <v>29345</v>
          </cell>
          <cell r="C412">
            <v>29148</v>
          </cell>
          <cell r="D412">
            <v>0</v>
          </cell>
          <cell r="E412">
            <v>2582.98</v>
          </cell>
          <cell r="F412">
            <v>2582.5100000000002</v>
          </cell>
          <cell r="G412">
            <v>2581.91</v>
          </cell>
          <cell r="H412">
            <v>0</v>
          </cell>
          <cell r="I412">
            <v>0.23</v>
          </cell>
          <cell r="J412">
            <v>0.84</v>
          </cell>
          <cell r="K412">
            <v>411</v>
          </cell>
        </row>
        <row r="413">
          <cell r="B413">
            <v>29297</v>
          </cell>
          <cell r="C413">
            <v>29148</v>
          </cell>
          <cell r="D413">
            <v>2583.5300000000002</v>
          </cell>
          <cell r="E413">
            <v>2582.98</v>
          </cell>
          <cell r="F413">
            <v>2582.66</v>
          </cell>
          <cell r="G413">
            <v>2581.91</v>
          </cell>
          <cell r="H413">
            <v>0</v>
          </cell>
          <cell r="I413">
            <v>0.23</v>
          </cell>
          <cell r="J413">
            <v>0.8</v>
          </cell>
          <cell r="K413">
            <v>412</v>
          </cell>
        </row>
        <row r="414">
          <cell r="B414">
            <v>29297</v>
          </cell>
          <cell r="C414">
            <v>29047</v>
          </cell>
          <cell r="D414">
            <v>2583.5300000000002</v>
          </cell>
          <cell r="E414">
            <v>0</v>
          </cell>
          <cell r="F414">
            <v>2582.5300000000002</v>
          </cell>
          <cell r="G414">
            <v>2582.04</v>
          </cell>
          <cell r="H414">
            <v>0</v>
          </cell>
          <cell r="I414">
            <v>0.5</v>
          </cell>
          <cell r="J414">
            <v>0.51</v>
          </cell>
          <cell r="K414">
            <v>413</v>
          </cell>
        </row>
        <row r="415">
          <cell r="B415">
            <v>29446</v>
          </cell>
          <cell r="C415">
            <v>29186</v>
          </cell>
          <cell r="D415">
            <v>2584.08</v>
          </cell>
          <cell r="E415">
            <v>0</v>
          </cell>
          <cell r="F415">
            <v>2583.2600000000002</v>
          </cell>
          <cell r="G415">
            <v>2582.5700000000002</v>
          </cell>
          <cell r="H415">
            <v>0</v>
          </cell>
          <cell r="I415">
            <v>0.3</v>
          </cell>
          <cell r="J415">
            <v>0.72</v>
          </cell>
          <cell r="K415">
            <v>414</v>
          </cell>
        </row>
        <row r="416">
          <cell r="B416">
            <v>29446</v>
          </cell>
          <cell r="C416">
            <v>29297</v>
          </cell>
          <cell r="D416">
            <v>2584.08</v>
          </cell>
          <cell r="E416">
            <v>2583.5300000000002</v>
          </cell>
          <cell r="F416">
            <v>2582.98</v>
          </cell>
          <cell r="G416">
            <v>2582.5300000000002</v>
          </cell>
          <cell r="H416">
            <v>0</v>
          </cell>
          <cell r="I416">
            <v>0.4</v>
          </cell>
          <cell r="J416">
            <v>0.6</v>
          </cell>
          <cell r="K416">
            <v>415</v>
          </cell>
        </row>
        <row r="417">
          <cell r="B417">
            <v>29527</v>
          </cell>
          <cell r="C417">
            <v>29446</v>
          </cell>
          <cell r="D417">
            <v>0</v>
          </cell>
          <cell r="E417">
            <v>2584.08</v>
          </cell>
          <cell r="F417">
            <v>2583.12</v>
          </cell>
          <cell r="G417">
            <v>2582.98</v>
          </cell>
          <cell r="H417">
            <v>0</v>
          </cell>
          <cell r="I417">
            <v>0.3</v>
          </cell>
          <cell r="J417">
            <v>0</v>
          </cell>
          <cell r="K417">
            <v>416</v>
          </cell>
        </row>
        <row r="418">
          <cell r="B418">
            <v>29643</v>
          </cell>
          <cell r="C418">
            <v>29527</v>
          </cell>
          <cell r="D418">
            <v>2584.1999999999998</v>
          </cell>
          <cell r="E418">
            <v>0</v>
          </cell>
          <cell r="F418">
            <v>2583.6799999999998</v>
          </cell>
          <cell r="G418">
            <v>2583.12</v>
          </cell>
          <cell r="H418">
            <v>0</v>
          </cell>
          <cell r="I418">
            <v>0.3</v>
          </cell>
          <cell r="J418">
            <v>0</v>
          </cell>
          <cell r="K418">
            <v>417</v>
          </cell>
        </row>
        <row r="419">
          <cell r="B419">
            <v>29741</v>
          </cell>
          <cell r="C419">
            <v>29643</v>
          </cell>
          <cell r="D419">
            <v>2584.59</v>
          </cell>
          <cell r="E419">
            <v>2584.5</v>
          </cell>
          <cell r="F419">
            <v>2583.75</v>
          </cell>
          <cell r="G419">
            <v>2583.58</v>
          </cell>
          <cell r="H419">
            <v>0</v>
          </cell>
          <cell r="I419">
            <v>0.23</v>
          </cell>
          <cell r="J419">
            <v>0.63</v>
          </cell>
          <cell r="K419">
            <v>418</v>
          </cell>
        </row>
        <row r="420">
          <cell r="B420">
            <v>29741</v>
          </cell>
          <cell r="C420">
            <v>29494</v>
          </cell>
          <cell r="D420">
            <v>2584.59</v>
          </cell>
          <cell r="E420">
            <v>2584.4499999999998</v>
          </cell>
          <cell r="F420">
            <v>2583.48</v>
          </cell>
          <cell r="G420">
            <v>2582.9499999999998</v>
          </cell>
          <cell r="H420">
            <v>0</v>
          </cell>
          <cell r="I420">
            <v>0.4</v>
          </cell>
          <cell r="J420">
            <v>0.55000000000000004</v>
          </cell>
          <cell r="K420">
            <v>419</v>
          </cell>
        </row>
        <row r="421">
          <cell r="B421">
            <v>29643</v>
          </cell>
          <cell r="C421">
            <v>29368</v>
          </cell>
          <cell r="D421">
            <v>2584.5</v>
          </cell>
          <cell r="E421">
            <v>2584.4299999999998</v>
          </cell>
          <cell r="F421">
            <v>2583.46</v>
          </cell>
          <cell r="G421">
            <v>2582.9499999999998</v>
          </cell>
          <cell r="H421">
            <v>0</v>
          </cell>
          <cell r="I421">
            <v>0.5</v>
          </cell>
          <cell r="J421">
            <v>0.55000000000000004</v>
          </cell>
          <cell r="K421">
            <v>420</v>
          </cell>
        </row>
        <row r="422">
          <cell r="B422">
            <v>29186</v>
          </cell>
          <cell r="C422">
            <v>29047</v>
          </cell>
          <cell r="D422">
            <v>0</v>
          </cell>
          <cell r="E422">
            <v>0</v>
          </cell>
          <cell r="F422">
            <v>2582.5700000000002</v>
          </cell>
          <cell r="G422">
            <v>2582.04</v>
          </cell>
          <cell r="H422">
            <v>0</v>
          </cell>
          <cell r="I422">
            <v>0.4</v>
          </cell>
          <cell r="J422">
            <v>0.7</v>
          </cell>
          <cell r="K422">
            <v>421</v>
          </cell>
        </row>
        <row r="423">
          <cell r="B423">
            <v>29500</v>
          </cell>
          <cell r="C423">
            <v>29294</v>
          </cell>
          <cell r="D423">
            <v>2584.3000000000002</v>
          </cell>
          <cell r="E423">
            <v>2584.0500000000002</v>
          </cell>
          <cell r="F423">
            <v>2583.27</v>
          </cell>
          <cell r="G423">
            <v>2582.91</v>
          </cell>
          <cell r="H423">
            <v>0</v>
          </cell>
          <cell r="I423">
            <v>0.3</v>
          </cell>
          <cell r="J423">
            <v>0.4</v>
          </cell>
          <cell r="K423">
            <v>422</v>
          </cell>
        </row>
        <row r="424">
          <cell r="B424">
            <v>29294</v>
          </cell>
          <cell r="C424">
            <v>29186</v>
          </cell>
          <cell r="D424">
            <v>2584.0500000000002</v>
          </cell>
          <cell r="E424">
            <v>0</v>
          </cell>
          <cell r="F424">
            <v>2582.91</v>
          </cell>
          <cell r="G424">
            <v>2582.5700000000002</v>
          </cell>
          <cell r="H424">
            <v>0</v>
          </cell>
          <cell r="I424">
            <v>0.3</v>
          </cell>
          <cell r="J424">
            <v>0.6</v>
          </cell>
          <cell r="K424">
            <v>423</v>
          </cell>
        </row>
        <row r="425">
          <cell r="B425">
            <v>29368</v>
          </cell>
          <cell r="C425">
            <v>29294</v>
          </cell>
          <cell r="D425">
            <v>0</v>
          </cell>
          <cell r="E425">
            <v>2584.0500000000002</v>
          </cell>
          <cell r="F425">
            <v>2583.14</v>
          </cell>
          <cell r="G425">
            <v>2582.91</v>
          </cell>
          <cell r="H425">
            <v>0</v>
          </cell>
          <cell r="I425">
            <v>0.3</v>
          </cell>
          <cell r="J425">
            <v>0.6</v>
          </cell>
          <cell r="K425">
            <v>424</v>
          </cell>
        </row>
        <row r="426">
          <cell r="B426">
            <v>29494</v>
          </cell>
          <cell r="C426">
            <v>29368</v>
          </cell>
          <cell r="D426">
            <v>2584.4499999999998</v>
          </cell>
          <cell r="E426">
            <v>0</v>
          </cell>
          <cell r="F426">
            <v>2583.38</v>
          </cell>
          <cell r="G426">
            <v>2582.6999999999998</v>
          </cell>
          <cell r="H426">
            <v>0</v>
          </cell>
          <cell r="I426">
            <v>0.23</v>
          </cell>
          <cell r="J426">
            <v>1</v>
          </cell>
          <cell r="K426">
            <v>425</v>
          </cell>
        </row>
        <row r="427">
          <cell r="B427">
            <v>29623</v>
          </cell>
          <cell r="C427">
            <v>29494</v>
          </cell>
          <cell r="D427">
            <v>2584.5100000000002</v>
          </cell>
          <cell r="E427">
            <v>2584.4499999999998</v>
          </cell>
          <cell r="F427">
            <v>2583.63</v>
          </cell>
          <cell r="G427">
            <v>2582.9499999999998</v>
          </cell>
          <cell r="H427">
            <v>0</v>
          </cell>
          <cell r="I427">
            <v>0.23</v>
          </cell>
          <cell r="J427">
            <v>1</v>
          </cell>
          <cell r="K427">
            <v>426</v>
          </cell>
        </row>
        <row r="428">
          <cell r="B428">
            <v>29623</v>
          </cell>
          <cell r="C428">
            <v>29241</v>
          </cell>
          <cell r="D428">
            <v>2584.5100000000002</v>
          </cell>
          <cell r="E428">
            <v>2583.58</v>
          </cell>
          <cell r="F428">
            <v>2583.5100000000002</v>
          </cell>
          <cell r="G428">
            <v>2582.6</v>
          </cell>
          <cell r="H428">
            <v>0</v>
          </cell>
          <cell r="I428">
            <v>0.5</v>
          </cell>
          <cell r="J428">
            <v>0.72</v>
          </cell>
          <cell r="K428">
            <v>427</v>
          </cell>
        </row>
        <row r="429">
          <cell r="B429">
            <v>27569</v>
          </cell>
          <cell r="C429">
            <v>27353</v>
          </cell>
          <cell r="D429">
            <v>0</v>
          </cell>
          <cell r="E429">
            <v>0</v>
          </cell>
          <cell r="F429">
            <v>2579.41</v>
          </cell>
          <cell r="G429">
            <v>2577.2800000000002</v>
          </cell>
          <cell r="H429">
            <v>0</v>
          </cell>
          <cell r="I429">
            <v>0.68</v>
          </cell>
          <cell r="J429">
            <v>0.7</v>
          </cell>
          <cell r="K429">
            <v>428</v>
          </cell>
        </row>
        <row r="430">
          <cell r="B430">
            <v>28173</v>
          </cell>
          <cell r="C430">
            <v>27819</v>
          </cell>
          <cell r="D430">
            <v>2582.6</v>
          </cell>
          <cell r="E430">
            <v>2582.3200000000002</v>
          </cell>
          <cell r="F430">
            <v>2580.19</v>
          </cell>
          <cell r="G430">
            <v>2579.75</v>
          </cell>
          <cell r="H430">
            <v>0</v>
          </cell>
          <cell r="I430">
            <v>0.68</v>
          </cell>
          <cell r="J430">
            <v>0.35</v>
          </cell>
          <cell r="K430">
            <v>429</v>
          </cell>
        </row>
        <row r="431">
          <cell r="B431">
            <v>27819</v>
          </cell>
          <cell r="C431">
            <v>27569</v>
          </cell>
          <cell r="D431">
            <v>2582.3200000000002</v>
          </cell>
          <cell r="E431">
            <v>0</v>
          </cell>
          <cell r="F431">
            <v>2579.75</v>
          </cell>
          <cell r="G431">
            <v>2579.41</v>
          </cell>
          <cell r="H431">
            <v>0</v>
          </cell>
          <cell r="I431">
            <v>0.68</v>
          </cell>
          <cell r="J431">
            <v>0.35</v>
          </cell>
          <cell r="K431">
            <v>430</v>
          </cell>
        </row>
        <row r="432">
          <cell r="B432">
            <v>28498</v>
          </cell>
          <cell r="C432">
            <v>28173</v>
          </cell>
          <cell r="D432">
            <v>2582.87</v>
          </cell>
          <cell r="E432">
            <v>2582.6</v>
          </cell>
          <cell r="F432">
            <v>2580.61</v>
          </cell>
          <cell r="G432">
            <v>2580.1799999999998</v>
          </cell>
          <cell r="H432">
            <v>0</v>
          </cell>
          <cell r="I432">
            <v>0.68</v>
          </cell>
          <cell r="J432">
            <v>0.35</v>
          </cell>
          <cell r="K432">
            <v>431</v>
          </cell>
        </row>
        <row r="433">
          <cell r="B433">
            <v>28162</v>
          </cell>
          <cell r="C433">
            <v>27991</v>
          </cell>
          <cell r="D433">
            <v>2582.62</v>
          </cell>
          <cell r="E433">
            <v>2582.6</v>
          </cell>
          <cell r="F433">
            <v>0</v>
          </cell>
          <cell r="G433">
            <v>2579.9499999999998</v>
          </cell>
          <cell r="H433">
            <v>0</v>
          </cell>
          <cell r="I433">
            <v>0.75</v>
          </cell>
          <cell r="J433">
            <v>0.3</v>
          </cell>
          <cell r="K433">
            <v>432</v>
          </cell>
        </row>
        <row r="434">
          <cell r="B434">
            <v>28215</v>
          </cell>
          <cell r="C434">
            <v>28162</v>
          </cell>
          <cell r="D434">
            <v>2582.7199999999998</v>
          </cell>
          <cell r="E434">
            <v>2582.62</v>
          </cell>
          <cell r="F434">
            <v>2580.46</v>
          </cell>
          <cell r="G434">
            <v>2580.19</v>
          </cell>
          <cell r="H434">
            <v>0</v>
          </cell>
          <cell r="I434">
            <v>0.75</v>
          </cell>
          <cell r="J434">
            <v>0.3</v>
          </cell>
          <cell r="K434">
            <v>433</v>
          </cell>
        </row>
        <row r="435">
          <cell r="B435">
            <v>28330</v>
          </cell>
          <cell r="C435">
            <v>28215</v>
          </cell>
          <cell r="D435">
            <v>0</v>
          </cell>
          <cell r="E435">
            <v>2582.7199999999998</v>
          </cell>
          <cell r="F435">
            <v>2580.6799999999998</v>
          </cell>
          <cell r="G435">
            <v>2580.46</v>
          </cell>
          <cell r="H435">
            <v>0</v>
          </cell>
          <cell r="I435">
            <v>0.75</v>
          </cell>
          <cell r="J435">
            <v>0.3</v>
          </cell>
          <cell r="K435">
            <v>434</v>
          </cell>
        </row>
        <row r="436">
          <cell r="B436">
            <v>28540</v>
          </cell>
          <cell r="C436">
            <v>28330</v>
          </cell>
          <cell r="D436">
            <v>2582.9499999999998</v>
          </cell>
          <cell r="E436">
            <v>2582.6999999999998</v>
          </cell>
          <cell r="F436">
            <v>2580.6999999999998</v>
          </cell>
          <cell r="G436">
            <v>2580.4</v>
          </cell>
          <cell r="H436">
            <v>0</v>
          </cell>
          <cell r="I436">
            <v>0.75</v>
          </cell>
          <cell r="J436">
            <v>0.2</v>
          </cell>
          <cell r="K436">
            <v>435</v>
          </cell>
        </row>
        <row r="437">
          <cell r="B437">
            <v>28824</v>
          </cell>
          <cell r="C437">
            <v>28498</v>
          </cell>
          <cell r="D437">
            <v>2583.25</v>
          </cell>
          <cell r="E437">
            <v>2582.87</v>
          </cell>
          <cell r="F437">
            <v>2581.0300000000002</v>
          </cell>
          <cell r="G437">
            <v>0</v>
          </cell>
          <cell r="H437">
            <v>0</v>
          </cell>
          <cell r="I437">
            <v>0.68</v>
          </cell>
          <cell r="J437">
            <v>0.35</v>
          </cell>
          <cell r="K437">
            <v>436</v>
          </cell>
        </row>
        <row r="438">
          <cell r="B438">
            <v>27683</v>
          </cell>
          <cell r="C438">
            <v>27552</v>
          </cell>
          <cell r="D438">
            <v>2582</v>
          </cell>
          <cell r="E438">
            <v>2582.14</v>
          </cell>
          <cell r="F438">
            <v>0</v>
          </cell>
          <cell r="G438">
            <v>2579.29</v>
          </cell>
          <cell r="H438">
            <v>0</v>
          </cell>
          <cell r="I438">
            <v>0.75</v>
          </cell>
          <cell r="J438">
            <v>0.35</v>
          </cell>
          <cell r="K438">
            <v>437</v>
          </cell>
        </row>
        <row r="439">
          <cell r="B439">
            <v>27542</v>
          </cell>
          <cell r="C439">
            <v>27683</v>
          </cell>
          <cell r="D439">
            <v>2581.2800000000002</v>
          </cell>
          <cell r="E439">
            <v>2582</v>
          </cell>
          <cell r="F439">
            <v>2580.0100000000002</v>
          </cell>
          <cell r="G439">
            <v>2579.13</v>
          </cell>
          <cell r="H439">
            <v>0</v>
          </cell>
          <cell r="I439">
            <v>0.35</v>
          </cell>
          <cell r="J439">
            <v>0.5</v>
          </cell>
          <cell r="K439">
            <v>438</v>
          </cell>
        </row>
        <row r="440">
          <cell r="B440">
            <v>27862</v>
          </cell>
          <cell r="C440">
            <v>27683</v>
          </cell>
          <cell r="D440">
            <v>2582.4699999999998</v>
          </cell>
          <cell r="E440">
            <v>2582</v>
          </cell>
          <cell r="F440">
            <v>2579.66</v>
          </cell>
          <cell r="G440">
            <v>2579.31</v>
          </cell>
          <cell r="H440">
            <v>0</v>
          </cell>
          <cell r="I440">
            <v>0.75</v>
          </cell>
          <cell r="J440">
            <v>0.33</v>
          </cell>
          <cell r="K440">
            <v>439</v>
          </cell>
        </row>
        <row r="441">
          <cell r="B441">
            <v>27991</v>
          </cell>
          <cell r="C441">
            <v>27862</v>
          </cell>
          <cell r="D441">
            <v>2582.6</v>
          </cell>
          <cell r="E441">
            <v>2582.4699999999998</v>
          </cell>
          <cell r="F441">
            <v>2580.02</v>
          </cell>
          <cell r="G441">
            <v>2579.9299999999998</v>
          </cell>
          <cell r="H441">
            <v>0</v>
          </cell>
          <cell r="I441">
            <v>0.75</v>
          </cell>
          <cell r="J441">
            <v>0.3</v>
          </cell>
          <cell r="K441">
            <v>440</v>
          </cell>
        </row>
        <row r="442">
          <cell r="B442">
            <v>27860</v>
          </cell>
          <cell r="C442">
            <v>27845</v>
          </cell>
          <cell r="D442">
            <v>2582.0100000000002</v>
          </cell>
          <cell r="E442">
            <v>2582.0700000000002</v>
          </cell>
          <cell r="F442">
            <v>2580.4</v>
          </cell>
          <cell r="G442">
            <v>2580.34</v>
          </cell>
          <cell r="H442">
            <v>0</v>
          </cell>
          <cell r="I442">
            <v>0.25</v>
          </cell>
          <cell r="J442">
            <v>0.5</v>
          </cell>
          <cell r="K442">
            <v>441</v>
          </cell>
        </row>
        <row r="443">
          <cell r="B443">
            <v>28067</v>
          </cell>
          <cell r="C443">
            <v>28162</v>
          </cell>
          <cell r="D443">
            <v>2582.62</v>
          </cell>
          <cell r="E443">
            <v>2582.62</v>
          </cell>
          <cell r="F443">
            <v>2580.84</v>
          </cell>
          <cell r="G443">
            <v>2580.4499999999998</v>
          </cell>
          <cell r="H443">
            <v>0</v>
          </cell>
          <cell r="I443">
            <v>0.2</v>
          </cell>
          <cell r="J443">
            <v>0.98</v>
          </cell>
          <cell r="K443">
            <v>442</v>
          </cell>
        </row>
        <row r="444">
          <cell r="B444">
            <v>27845</v>
          </cell>
          <cell r="C444">
            <v>27991</v>
          </cell>
          <cell r="D444">
            <v>2582.0700000000002</v>
          </cell>
          <cell r="E444">
            <v>2582.6</v>
          </cell>
          <cell r="F444">
            <v>2580.31</v>
          </cell>
          <cell r="G444">
            <v>2580.02</v>
          </cell>
          <cell r="H444">
            <v>0</v>
          </cell>
          <cell r="I444">
            <v>0.3</v>
          </cell>
          <cell r="J444">
            <v>0.5</v>
          </cell>
          <cell r="K444">
            <v>443</v>
          </cell>
        </row>
        <row r="445">
          <cell r="B445">
            <v>27712</v>
          </cell>
          <cell r="C445">
            <v>27542</v>
          </cell>
          <cell r="D445">
            <v>2581.9</v>
          </cell>
          <cell r="E445">
            <v>2581.6799999999998</v>
          </cell>
          <cell r="F445">
            <v>2580.21</v>
          </cell>
          <cell r="G445">
            <v>2580.0100000000002</v>
          </cell>
          <cell r="H445">
            <v>0</v>
          </cell>
          <cell r="I445">
            <v>0.35</v>
          </cell>
          <cell r="J445">
            <v>0.4</v>
          </cell>
          <cell r="K445">
            <v>444</v>
          </cell>
        </row>
        <row r="446">
          <cell r="B446">
            <v>27861</v>
          </cell>
          <cell r="C446">
            <v>27712</v>
          </cell>
          <cell r="D446">
            <v>2582.08</v>
          </cell>
          <cell r="E446">
            <v>2581.9</v>
          </cell>
          <cell r="F446">
            <v>2580.5100000000002</v>
          </cell>
          <cell r="G446">
            <v>2580.21</v>
          </cell>
          <cell r="H446">
            <v>0</v>
          </cell>
          <cell r="I446">
            <v>0.3</v>
          </cell>
          <cell r="J446">
            <v>0.4</v>
          </cell>
          <cell r="K446">
            <v>445</v>
          </cell>
        </row>
        <row r="447">
          <cell r="B447">
            <v>27860</v>
          </cell>
          <cell r="C447">
            <v>27778</v>
          </cell>
          <cell r="D447">
            <v>2582.19</v>
          </cell>
          <cell r="E447">
            <v>2582.0100000000002</v>
          </cell>
          <cell r="F447">
            <v>2580.58</v>
          </cell>
          <cell r="G447">
            <v>2580.41</v>
          </cell>
          <cell r="H447">
            <v>0</v>
          </cell>
          <cell r="I447">
            <v>0.23</v>
          </cell>
          <cell r="J447">
            <v>0.7</v>
          </cell>
          <cell r="K447">
            <v>446</v>
          </cell>
        </row>
        <row r="448">
          <cell r="B448">
            <v>27623</v>
          </cell>
          <cell r="C448">
            <v>27778</v>
          </cell>
          <cell r="D448">
            <v>2582.37</v>
          </cell>
          <cell r="E448">
            <v>2582.19</v>
          </cell>
          <cell r="F448">
            <v>2580.9499999999998</v>
          </cell>
          <cell r="G448">
            <v>2580.58</v>
          </cell>
          <cell r="H448">
            <v>0</v>
          </cell>
          <cell r="I448">
            <v>0.23</v>
          </cell>
          <cell r="J448">
            <v>0.7</v>
          </cell>
          <cell r="K448">
            <v>447</v>
          </cell>
        </row>
        <row r="449">
          <cell r="B449">
            <v>27249</v>
          </cell>
          <cell r="C449">
            <v>27176</v>
          </cell>
          <cell r="D449">
            <v>2581.4</v>
          </cell>
          <cell r="E449">
            <v>2581.11</v>
          </cell>
          <cell r="F449">
            <v>2580.48</v>
          </cell>
          <cell r="G449">
            <v>2580.12</v>
          </cell>
          <cell r="H449">
            <v>0</v>
          </cell>
          <cell r="I449">
            <v>0.25</v>
          </cell>
          <cell r="J449">
            <v>1.5</v>
          </cell>
          <cell r="K449">
            <v>448</v>
          </cell>
        </row>
        <row r="450">
          <cell r="B450">
            <v>27176</v>
          </cell>
          <cell r="C450">
            <v>27159</v>
          </cell>
          <cell r="D450">
            <v>2581.17</v>
          </cell>
          <cell r="E450">
            <v>2581.11</v>
          </cell>
          <cell r="F450">
            <v>2580.12</v>
          </cell>
          <cell r="G450">
            <v>2579.89</v>
          </cell>
          <cell r="H450">
            <v>0</v>
          </cell>
          <cell r="I450">
            <v>0.25</v>
          </cell>
          <cell r="J450">
            <v>1.2</v>
          </cell>
          <cell r="K450">
            <v>449</v>
          </cell>
        </row>
        <row r="451">
          <cell r="B451">
            <v>27515</v>
          </cell>
          <cell r="C451">
            <v>27339</v>
          </cell>
          <cell r="D451">
            <v>2581.37</v>
          </cell>
          <cell r="E451">
            <v>2581.1</v>
          </cell>
          <cell r="F451">
            <v>2579.2399999999998</v>
          </cell>
          <cell r="G451">
            <v>2578.98</v>
          </cell>
          <cell r="H451">
            <v>0</v>
          </cell>
          <cell r="I451">
            <v>0.2</v>
          </cell>
          <cell r="J451">
            <v>0.5</v>
          </cell>
          <cell r="K451">
            <v>450</v>
          </cell>
        </row>
        <row r="452">
          <cell r="B452">
            <v>27339</v>
          </cell>
          <cell r="C452">
            <v>27345</v>
          </cell>
          <cell r="D452">
            <v>2581.1</v>
          </cell>
          <cell r="E452">
            <v>2581.17</v>
          </cell>
          <cell r="F452">
            <v>2578.94</v>
          </cell>
          <cell r="G452">
            <v>2578.9</v>
          </cell>
          <cell r="H452">
            <v>0</v>
          </cell>
          <cell r="I452">
            <v>0.3</v>
          </cell>
          <cell r="J452">
            <v>0.25</v>
          </cell>
          <cell r="K452">
            <v>451</v>
          </cell>
        </row>
        <row r="453">
          <cell r="B453">
            <v>27230</v>
          </cell>
          <cell r="C453">
            <v>27339</v>
          </cell>
          <cell r="D453">
            <v>2580.96</v>
          </cell>
          <cell r="E453">
            <v>2581.1</v>
          </cell>
          <cell r="F453">
            <v>2579.09</v>
          </cell>
          <cell r="G453">
            <v>2578.94</v>
          </cell>
          <cell r="H453">
            <v>0</v>
          </cell>
          <cell r="I453">
            <v>0.25</v>
          </cell>
          <cell r="J453">
            <v>0</v>
          </cell>
          <cell r="K453">
            <v>452</v>
          </cell>
        </row>
        <row r="454">
          <cell r="B454">
            <v>27416</v>
          </cell>
          <cell r="C454">
            <v>27398</v>
          </cell>
          <cell r="D454">
            <v>2581.4</v>
          </cell>
          <cell r="E454">
            <v>2581.39</v>
          </cell>
          <cell r="F454">
            <v>2580.21</v>
          </cell>
          <cell r="G454">
            <v>2580.0100000000002</v>
          </cell>
          <cell r="H454">
            <v>0</v>
          </cell>
          <cell r="I454">
            <v>0.2</v>
          </cell>
          <cell r="J454">
            <v>0.8</v>
          </cell>
          <cell r="K454">
            <v>453</v>
          </cell>
        </row>
        <row r="455">
          <cell r="B455">
            <v>27398</v>
          </cell>
          <cell r="C455">
            <v>27345</v>
          </cell>
          <cell r="D455">
            <v>2581.39</v>
          </cell>
          <cell r="E455">
            <v>2581.17</v>
          </cell>
          <cell r="F455">
            <v>2579.31</v>
          </cell>
          <cell r="G455">
            <v>2579.13</v>
          </cell>
          <cell r="H455">
            <v>0</v>
          </cell>
          <cell r="I455">
            <v>0.68</v>
          </cell>
          <cell r="J455">
            <v>0.5</v>
          </cell>
          <cell r="K455">
            <v>454</v>
          </cell>
        </row>
        <row r="456">
          <cell r="B456">
            <v>27585</v>
          </cell>
          <cell r="C456">
            <v>27398</v>
          </cell>
          <cell r="D456">
            <v>2581.54</v>
          </cell>
          <cell r="E456">
            <v>2581.39</v>
          </cell>
          <cell r="F456">
            <v>2579.6</v>
          </cell>
          <cell r="G456">
            <v>2579.31</v>
          </cell>
          <cell r="H456">
            <v>0</v>
          </cell>
          <cell r="I456">
            <v>0.53</v>
          </cell>
          <cell r="J456">
            <v>0.5</v>
          </cell>
          <cell r="K456">
            <v>455</v>
          </cell>
        </row>
        <row r="457">
          <cell r="B457">
            <v>27192</v>
          </cell>
          <cell r="C457">
            <v>27128</v>
          </cell>
          <cell r="D457">
            <v>2580.96</v>
          </cell>
          <cell r="E457">
            <v>2580.86</v>
          </cell>
          <cell r="F457">
            <v>2578.09</v>
          </cell>
          <cell r="G457">
            <v>2577.6799999999998</v>
          </cell>
          <cell r="H457">
            <v>0</v>
          </cell>
          <cell r="I457">
            <v>0.53</v>
          </cell>
          <cell r="J457">
            <v>1.34</v>
          </cell>
          <cell r="K457">
            <v>456</v>
          </cell>
        </row>
        <row r="458">
          <cell r="B458">
            <v>27302</v>
          </cell>
          <cell r="C458">
            <v>27192</v>
          </cell>
          <cell r="D458">
            <v>2581.17</v>
          </cell>
          <cell r="E458">
            <v>2580.98</v>
          </cell>
          <cell r="F458">
            <v>2579.35</v>
          </cell>
          <cell r="G458">
            <v>2578.17</v>
          </cell>
          <cell r="H458">
            <v>0</v>
          </cell>
          <cell r="I458">
            <v>0.35</v>
          </cell>
          <cell r="J458">
            <v>2</v>
          </cell>
          <cell r="K458">
            <v>457</v>
          </cell>
        </row>
        <row r="459">
          <cell r="B459">
            <v>27402</v>
          </cell>
          <cell r="C459">
            <v>27302</v>
          </cell>
          <cell r="D459">
            <v>2581.4299999999998</v>
          </cell>
          <cell r="E459">
            <v>2581.17</v>
          </cell>
          <cell r="F459">
            <v>2579.88</v>
          </cell>
          <cell r="G459">
            <v>2579.35</v>
          </cell>
          <cell r="H459">
            <v>0</v>
          </cell>
          <cell r="I459">
            <v>0.3</v>
          </cell>
          <cell r="J459">
            <v>1</v>
          </cell>
          <cell r="K459">
            <v>458</v>
          </cell>
        </row>
        <row r="460">
          <cell r="B460">
            <v>27429</v>
          </cell>
          <cell r="C460">
            <v>27302</v>
          </cell>
          <cell r="D460">
            <v>2581.5</v>
          </cell>
          <cell r="E460">
            <v>2581.17</v>
          </cell>
          <cell r="F460">
            <v>2580.13</v>
          </cell>
          <cell r="G460">
            <v>2579.81</v>
          </cell>
          <cell r="H460">
            <v>0</v>
          </cell>
          <cell r="I460">
            <v>0.3</v>
          </cell>
          <cell r="J460">
            <v>0.8</v>
          </cell>
          <cell r="K460">
            <v>459</v>
          </cell>
        </row>
        <row r="461">
          <cell r="B461">
            <v>27665</v>
          </cell>
          <cell r="C461">
            <v>27429</v>
          </cell>
          <cell r="D461">
            <v>2582.02</v>
          </cell>
          <cell r="E461">
            <v>2581.5</v>
          </cell>
          <cell r="F461">
            <v>2580.6999999999998</v>
          </cell>
          <cell r="G461">
            <v>2580.12</v>
          </cell>
          <cell r="H461">
            <v>0</v>
          </cell>
          <cell r="I461">
            <v>0.3</v>
          </cell>
          <cell r="J461">
            <v>0.8</v>
          </cell>
          <cell r="K461">
            <v>460</v>
          </cell>
        </row>
        <row r="462">
          <cell r="B462">
            <v>27643</v>
          </cell>
          <cell r="C462">
            <v>27633</v>
          </cell>
          <cell r="D462">
            <v>2581.7600000000002</v>
          </cell>
          <cell r="E462">
            <v>2581.7600000000002</v>
          </cell>
          <cell r="F462">
            <v>2580.67</v>
          </cell>
          <cell r="G462">
            <v>2580.44</v>
          </cell>
          <cell r="H462">
            <v>0</v>
          </cell>
          <cell r="I462">
            <v>0.25</v>
          </cell>
          <cell r="J462">
            <v>0.6</v>
          </cell>
          <cell r="K462">
            <v>461</v>
          </cell>
        </row>
        <row r="463">
          <cell r="B463">
            <v>27633</v>
          </cell>
          <cell r="C463">
            <v>27620</v>
          </cell>
          <cell r="D463">
            <v>2581.7600000000002</v>
          </cell>
          <cell r="E463">
            <v>2581.94</v>
          </cell>
          <cell r="F463">
            <v>2580.44</v>
          </cell>
          <cell r="G463">
            <v>2580.35</v>
          </cell>
          <cell r="H463">
            <v>0</v>
          </cell>
          <cell r="I463">
            <v>0.4</v>
          </cell>
          <cell r="J463">
            <v>0.5</v>
          </cell>
          <cell r="K463">
            <v>462</v>
          </cell>
        </row>
        <row r="464">
          <cell r="B464">
            <v>27593</v>
          </cell>
          <cell r="C464">
            <v>27620</v>
          </cell>
          <cell r="D464">
            <v>2582.12</v>
          </cell>
          <cell r="E464">
            <v>2581.94</v>
          </cell>
          <cell r="F464">
            <v>2580.65</v>
          </cell>
          <cell r="G464">
            <v>2580.35</v>
          </cell>
          <cell r="H464">
            <v>0</v>
          </cell>
          <cell r="I464">
            <v>0.3</v>
          </cell>
          <cell r="J464">
            <v>1</v>
          </cell>
          <cell r="K464">
            <v>463</v>
          </cell>
        </row>
        <row r="465">
          <cell r="B465">
            <v>27972</v>
          </cell>
          <cell r="C465">
            <v>27860</v>
          </cell>
          <cell r="D465">
            <v>2582.15</v>
          </cell>
          <cell r="E465">
            <v>2582.0100000000002</v>
          </cell>
          <cell r="F465">
            <v>2580.27</v>
          </cell>
          <cell r="G465">
            <v>2580.4</v>
          </cell>
          <cell r="H465">
            <v>0</v>
          </cell>
          <cell r="I465">
            <v>0.2</v>
          </cell>
          <cell r="J465">
            <v>0.7</v>
          </cell>
          <cell r="K465">
            <v>464</v>
          </cell>
        </row>
        <row r="466">
          <cell r="B466">
            <v>27757</v>
          </cell>
          <cell r="C466">
            <v>27633</v>
          </cell>
          <cell r="D466">
            <v>2581.9499999999998</v>
          </cell>
          <cell r="E466">
            <v>2581.7600000000002</v>
          </cell>
          <cell r="F466">
            <v>2580.71</v>
          </cell>
          <cell r="G466">
            <v>2580.44</v>
          </cell>
          <cell r="H466">
            <v>0</v>
          </cell>
          <cell r="I466">
            <v>0.35</v>
          </cell>
          <cell r="J466">
            <v>0.6</v>
          </cell>
          <cell r="K466">
            <v>465</v>
          </cell>
        </row>
        <row r="467">
          <cell r="B467">
            <v>28030</v>
          </cell>
          <cell r="C467">
            <v>27757</v>
          </cell>
          <cell r="D467">
            <v>2582.48</v>
          </cell>
          <cell r="E467">
            <v>2581.9499999999998</v>
          </cell>
          <cell r="F467">
            <v>2581.1799999999998</v>
          </cell>
          <cell r="G467">
            <v>2580.7600000000002</v>
          </cell>
          <cell r="H467">
            <v>0</v>
          </cell>
          <cell r="I467">
            <v>0.35</v>
          </cell>
          <cell r="J467">
            <v>0.4</v>
          </cell>
          <cell r="K467">
            <v>466</v>
          </cell>
        </row>
        <row r="468">
          <cell r="B468">
            <v>28055</v>
          </cell>
          <cell r="C468">
            <v>28030</v>
          </cell>
          <cell r="D468">
            <v>2582.56</v>
          </cell>
          <cell r="E468">
            <v>2582.48</v>
          </cell>
          <cell r="F468">
            <v>2581.1799999999998</v>
          </cell>
          <cell r="G468">
            <v>2581.11</v>
          </cell>
          <cell r="H468">
            <v>0</v>
          </cell>
          <cell r="I468">
            <v>0.3</v>
          </cell>
          <cell r="J468">
            <v>0.6</v>
          </cell>
          <cell r="K468">
            <v>467</v>
          </cell>
        </row>
        <row r="469">
          <cell r="B469">
            <v>27894</v>
          </cell>
          <cell r="C469">
            <v>27585</v>
          </cell>
          <cell r="D469">
            <v>2581.83</v>
          </cell>
          <cell r="E469">
            <v>2581.54</v>
          </cell>
          <cell r="F469">
            <v>2580.44</v>
          </cell>
          <cell r="G469">
            <v>2579.71</v>
          </cell>
          <cell r="H469">
            <v>0</v>
          </cell>
          <cell r="I469">
            <v>0.53</v>
          </cell>
          <cell r="J469">
            <v>0.8</v>
          </cell>
          <cell r="K469">
            <v>468</v>
          </cell>
        </row>
        <row r="470">
          <cell r="B470">
            <v>28071</v>
          </cell>
          <cell r="C470">
            <v>27894</v>
          </cell>
          <cell r="D470">
            <v>2582.14</v>
          </cell>
          <cell r="E470">
            <v>2581.9899999999998</v>
          </cell>
          <cell r="F470">
            <v>2580.87</v>
          </cell>
          <cell r="G470">
            <v>2580.54</v>
          </cell>
          <cell r="H470">
            <v>0</v>
          </cell>
          <cell r="I470">
            <v>0.5</v>
          </cell>
          <cell r="J470">
            <v>0.69</v>
          </cell>
          <cell r="K470">
            <v>469</v>
          </cell>
        </row>
        <row r="471">
          <cell r="B471">
            <v>28470</v>
          </cell>
          <cell r="C471">
            <v>28071</v>
          </cell>
          <cell r="D471">
            <v>2582.7399999999998</v>
          </cell>
          <cell r="E471">
            <v>2582.15</v>
          </cell>
          <cell r="F471">
            <v>2581.21</v>
          </cell>
          <cell r="G471">
            <v>2580.86</v>
          </cell>
          <cell r="H471">
            <v>0</v>
          </cell>
          <cell r="I471">
            <v>0.4</v>
          </cell>
          <cell r="J471">
            <v>0.31</v>
          </cell>
          <cell r="K471">
            <v>470</v>
          </cell>
        </row>
        <row r="472">
          <cell r="B472">
            <v>28096</v>
          </cell>
          <cell r="C472">
            <v>28071</v>
          </cell>
          <cell r="D472">
            <v>2582.41</v>
          </cell>
          <cell r="E472">
            <v>2582.14</v>
          </cell>
          <cell r="F472">
            <v>2581.11</v>
          </cell>
          <cell r="G472">
            <v>2580.88</v>
          </cell>
          <cell r="H472">
            <v>0</v>
          </cell>
          <cell r="I472">
            <v>0.5</v>
          </cell>
          <cell r="J472">
            <v>0.33</v>
          </cell>
          <cell r="K472">
            <v>471</v>
          </cell>
        </row>
        <row r="473">
          <cell r="B473">
            <v>28099</v>
          </cell>
          <cell r="C473">
            <v>28071</v>
          </cell>
          <cell r="D473">
            <v>2582.1999999999998</v>
          </cell>
          <cell r="E473">
            <v>2582.15</v>
          </cell>
          <cell r="F473">
            <v>2580.91</v>
          </cell>
          <cell r="G473">
            <v>2580.85</v>
          </cell>
          <cell r="H473">
            <v>0</v>
          </cell>
          <cell r="I473">
            <v>0.3</v>
          </cell>
          <cell r="J473">
            <v>0.5</v>
          </cell>
          <cell r="K473">
            <v>472</v>
          </cell>
        </row>
        <row r="474">
          <cell r="B474">
            <v>28214</v>
          </cell>
          <cell r="C474">
            <v>28099</v>
          </cell>
          <cell r="D474">
            <v>2582.52</v>
          </cell>
          <cell r="E474">
            <v>2582.1999999999998</v>
          </cell>
          <cell r="F474">
            <v>2581.13</v>
          </cell>
          <cell r="G474">
            <v>2580.92</v>
          </cell>
          <cell r="H474">
            <v>0</v>
          </cell>
          <cell r="I474">
            <v>0.3</v>
          </cell>
          <cell r="J474">
            <v>0.44</v>
          </cell>
          <cell r="K474">
            <v>473</v>
          </cell>
        </row>
        <row r="475">
          <cell r="B475">
            <v>28238</v>
          </cell>
          <cell r="C475">
            <v>28330</v>
          </cell>
          <cell r="D475">
            <v>2582.6</v>
          </cell>
          <cell r="E475">
            <v>2582.6999999999998</v>
          </cell>
          <cell r="F475">
            <v>2581</v>
          </cell>
          <cell r="G475">
            <v>2580.65</v>
          </cell>
          <cell r="H475">
            <v>0</v>
          </cell>
          <cell r="I475">
            <v>0.2</v>
          </cell>
          <cell r="J475">
            <v>0.8</v>
          </cell>
          <cell r="K475">
            <v>474</v>
          </cell>
        </row>
        <row r="476">
          <cell r="B476">
            <v>28840</v>
          </cell>
          <cell r="C476">
            <v>28540</v>
          </cell>
          <cell r="D476">
            <v>2583.23</v>
          </cell>
          <cell r="E476">
            <v>2582.9499999999998</v>
          </cell>
          <cell r="F476">
            <v>2581.02</v>
          </cell>
          <cell r="G476">
            <v>2580.6999999999998</v>
          </cell>
          <cell r="H476">
            <v>0</v>
          </cell>
          <cell r="I476">
            <v>0.68</v>
          </cell>
          <cell r="J476">
            <v>0.28999999999999998</v>
          </cell>
          <cell r="K476">
            <v>475</v>
          </cell>
        </row>
        <row r="477">
          <cell r="B477">
            <v>28493</v>
          </cell>
          <cell r="C477">
            <v>28789</v>
          </cell>
          <cell r="D477">
            <v>2582.7800000000002</v>
          </cell>
          <cell r="E477">
            <v>2583.17</v>
          </cell>
          <cell r="F477">
            <v>0</v>
          </cell>
          <cell r="G477">
            <v>2581.17</v>
          </cell>
          <cell r="H477">
            <v>0</v>
          </cell>
          <cell r="I477">
            <v>0.45</v>
          </cell>
          <cell r="J477">
            <v>0.27</v>
          </cell>
          <cell r="K477">
            <v>476</v>
          </cell>
        </row>
        <row r="478">
          <cell r="B478">
            <v>28789</v>
          </cell>
          <cell r="C478">
            <v>28840</v>
          </cell>
          <cell r="D478">
            <v>2583.17</v>
          </cell>
          <cell r="E478">
            <v>2583.2399999999998</v>
          </cell>
          <cell r="F478">
            <v>2581.11</v>
          </cell>
          <cell r="G478">
            <v>2581.0100000000002</v>
          </cell>
          <cell r="H478">
            <v>0</v>
          </cell>
          <cell r="I478">
            <v>0.45</v>
          </cell>
          <cell r="J478">
            <v>0.47</v>
          </cell>
          <cell r="K478">
            <v>477</v>
          </cell>
        </row>
        <row r="479">
          <cell r="B479">
            <v>28889</v>
          </cell>
          <cell r="C479">
            <v>28840</v>
          </cell>
          <cell r="D479">
            <v>2583.25</v>
          </cell>
          <cell r="E479">
            <v>2583.23</v>
          </cell>
          <cell r="F479">
            <v>2581.27</v>
          </cell>
          <cell r="G479">
            <v>2581.1799999999998</v>
          </cell>
          <cell r="H479">
            <v>0</v>
          </cell>
          <cell r="I479">
            <v>0.5</v>
          </cell>
          <cell r="J479">
            <v>0.6</v>
          </cell>
          <cell r="K479">
            <v>478</v>
          </cell>
        </row>
        <row r="480">
          <cell r="B480">
            <v>28493</v>
          </cell>
          <cell r="C480">
            <v>28241</v>
          </cell>
          <cell r="D480">
            <v>2582.7800000000002</v>
          </cell>
          <cell r="E480">
            <v>2582.52</v>
          </cell>
          <cell r="F480">
            <v>2581.5500000000002</v>
          </cell>
          <cell r="G480">
            <v>2581.19</v>
          </cell>
          <cell r="H480">
            <v>0</v>
          </cell>
          <cell r="I480">
            <v>0.3</v>
          </cell>
          <cell r="J480">
            <v>0.5</v>
          </cell>
          <cell r="K480">
            <v>479</v>
          </cell>
        </row>
        <row r="481">
          <cell r="B481">
            <v>28241</v>
          </cell>
          <cell r="C481">
            <v>28096</v>
          </cell>
          <cell r="D481">
            <v>2582.52</v>
          </cell>
          <cell r="E481">
            <v>2582.41</v>
          </cell>
          <cell r="F481">
            <v>2581.21</v>
          </cell>
          <cell r="G481">
            <v>2581.08</v>
          </cell>
          <cell r="H481">
            <v>0</v>
          </cell>
          <cell r="I481">
            <v>0.4</v>
          </cell>
          <cell r="J481">
            <v>0.33</v>
          </cell>
          <cell r="K481">
            <v>480</v>
          </cell>
        </row>
        <row r="482">
          <cell r="B482">
            <v>27963</v>
          </cell>
          <cell r="C482">
            <v>28096</v>
          </cell>
          <cell r="D482">
            <v>2582.2199999999998</v>
          </cell>
          <cell r="E482">
            <v>2582.42</v>
          </cell>
          <cell r="F482">
            <v>2581.2600000000002</v>
          </cell>
          <cell r="G482">
            <v>2581.08</v>
          </cell>
          <cell r="H482">
            <v>0</v>
          </cell>
          <cell r="I482">
            <v>0.3</v>
          </cell>
          <cell r="J482">
            <v>0.47</v>
          </cell>
          <cell r="K482">
            <v>481</v>
          </cell>
        </row>
        <row r="483">
          <cell r="B483">
            <v>29241</v>
          </cell>
          <cell r="C483">
            <v>29050</v>
          </cell>
          <cell r="D483">
            <v>2583.58</v>
          </cell>
          <cell r="E483">
            <v>2583.16</v>
          </cell>
          <cell r="F483">
            <v>2582.6</v>
          </cell>
          <cell r="G483">
            <v>2582.1</v>
          </cell>
          <cell r="H483">
            <v>0</v>
          </cell>
          <cell r="I483">
            <v>0.9</v>
          </cell>
          <cell r="J483">
            <v>0.7</v>
          </cell>
          <cell r="K483">
            <v>482</v>
          </cell>
        </row>
        <row r="484">
          <cell r="B484">
            <v>29050</v>
          </cell>
          <cell r="C484">
            <v>28857</v>
          </cell>
          <cell r="D484">
            <v>2583.16</v>
          </cell>
          <cell r="E484">
            <v>2583.1</v>
          </cell>
          <cell r="F484">
            <v>2582.08</v>
          </cell>
          <cell r="G484">
            <v>2581.61</v>
          </cell>
          <cell r="H484">
            <v>0</v>
          </cell>
          <cell r="I484">
            <v>1</v>
          </cell>
          <cell r="J484">
            <v>0.67</v>
          </cell>
          <cell r="K484">
            <v>483</v>
          </cell>
        </row>
        <row r="485">
          <cell r="B485">
            <v>28857</v>
          </cell>
          <cell r="C485">
            <v>28671</v>
          </cell>
          <cell r="D485">
            <v>2583.1</v>
          </cell>
          <cell r="E485">
            <v>2583.06</v>
          </cell>
          <cell r="F485">
            <v>2581.6</v>
          </cell>
          <cell r="G485">
            <v>2581.33</v>
          </cell>
          <cell r="H485">
            <v>0</v>
          </cell>
          <cell r="I485">
            <v>1.1000000000000001</v>
          </cell>
          <cell r="J485">
            <v>0.39</v>
          </cell>
          <cell r="K485">
            <v>484</v>
          </cell>
        </row>
        <row r="486">
          <cell r="B486">
            <v>28475</v>
          </cell>
          <cell r="C486">
            <v>28244</v>
          </cell>
          <cell r="D486">
            <v>2582.8200000000002</v>
          </cell>
          <cell r="E486">
            <v>2582.64</v>
          </cell>
          <cell r="F486">
            <v>2580.87</v>
          </cell>
          <cell r="G486">
            <v>2580.27</v>
          </cell>
          <cell r="H486">
            <v>0</v>
          </cell>
          <cell r="I486">
            <v>1.2</v>
          </cell>
          <cell r="J486">
            <v>0.76</v>
          </cell>
          <cell r="K486">
            <v>485</v>
          </cell>
        </row>
        <row r="487">
          <cell r="B487">
            <v>27480</v>
          </cell>
          <cell r="C487">
            <v>27228</v>
          </cell>
          <cell r="D487">
            <v>2582.8000000000002</v>
          </cell>
          <cell r="E487">
            <v>2582</v>
          </cell>
          <cell r="F487">
            <v>2578.71</v>
          </cell>
          <cell r="G487">
            <v>2578.1999999999998</v>
          </cell>
          <cell r="H487">
            <v>0</v>
          </cell>
          <cell r="I487">
            <v>1.5</v>
          </cell>
          <cell r="J487">
            <v>0.55000000000000004</v>
          </cell>
          <cell r="K487">
            <v>486</v>
          </cell>
        </row>
        <row r="488">
          <cell r="B488">
            <v>27228</v>
          </cell>
          <cell r="C488">
            <v>27165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487</v>
          </cell>
        </row>
        <row r="489">
          <cell r="B489">
            <v>27553</v>
          </cell>
          <cell r="C489">
            <v>27480</v>
          </cell>
          <cell r="D489">
            <v>2582.37</v>
          </cell>
          <cell r="E489">
            <v>2582.8000000000002</v>
          </cell>
          <cell r="F489">
            <v>2579.13</v>
          </cell>
          <cell r="G489">
            <v>2578.71</v>
          </cell>
          <cell r="H489">
            <v>0</v>
          </cell>
          <cell r="I489">
            <v>1.5</v>
          </cell>
          <cell r="J489">
            <v>1.27</v>
          </cell>
          <cell r="K489">
            <v>488</v>
          </cell>
        </row>
        <row r="490">
          <cell r="B490">
            <v>28149</v>
          </cell>
          <cell r="C490">
            <v>27826</v>
          </cell>
          <cell r="D490">
            <v>2581.75</v>
          </cell>
          <cell r="E490">
            <v>2581.33</v>
          </cell>
          <cell r="F490">
            <v>2580.54</v>
          </cell>
          <cell r="G490">
            <v>2579.98</v>
          </cell>
          <cell r="H490">
            <v>0</v>
          </cell>
          <cell r="I490">
            <v>0.88</v>
          </cell>
          <cell r="J490">
            <v>0.5</v>
          </cell>
          <cell r="K490">
            <v>489</v>
          </cell>
        </row>
        <row r="491">
          <cell r="B491">
            <v>28244</v>
          </cell>
          <cell r="C491">
            <v>28031</v>
          </cell>
          <cell r="D491">
            <v>2582.64</v>
          </cell>
          <cell r="E491">
            <v>2582.2199999999998</v>
          </cell>
          <cell r="F491">
            <v>2580.27</v>
          </cell>
          <cell r="G491">
            <v>2579.89</v>
          </cell>
          <cell r="H491">
            <v>0</v>
          </cell>
          <cell r="I491">
            <v>1.3</v>
          </cell>
          <cell r="J491">
            <v>0.5</v>
          </cell>
          <cell r="K491">
            <v>490</v>
          </cell>
        </row>
        <row r="492">
          <cell r="B492">
            <v>27813</v>
          </cell>
          <cell r="C492">
            <v>27635</v>
          </cell>
          <cell r="D492">
            <v>2582.1</v>
          </cell>
          <cell r="E492">
            <v>2582.1</v>
          </cell>
          <cell r="F492">
            <v>2579.5100000000002</v>
          </cell>
          <cell r="G492">
            <v>2579.4499999999998</v>
          </cell>
          <cell r="H492">
            <v>0</v>
          </cell>
          <cell r="I492">
            <v>1.35</v>
          </cell>
          <cell r="J492">
            <v>0.08</v>
          </cell>
          <cell r="K492">
            <v>491</v>
          </cell>
        </row>
        <row r="493">
          <cell r="B493">
            <v>27826</v>
          </cell>
          <cell r="C493">
            <v>27635</v>
          </cell>
          <cell r="D493">
            <v>2581.33</v>
          </cell>
          <cell r="E493">
            <v>2582.1</v>
          </cell>
          <cell r="F493">
            <v>2579.98</v>
          </cell>
          <cell r="G493">
            <v>2579.14</v>
          </cell>
          <cell r="H493">
            <v>0</v>
          </cell>
          <cell r="I493">
            <v>0.95</v>
          </cell>
          <cell r="J493">
            <v>1.05</v>
          </cell>
          <cell r="K493">
            <v>492</v>
          </cell>
        </row>
        <row r="494">
          <cell r="B494">
            <v>27635</v>
          </cell>
          <cell r="C494">
            <v>27553</v>
          </cell>
          <cell r="D494">
            <v>2582.1</v>
          </cell>
          <cell r="E494">
            <v>2582.37</v>
          </cell>
          <cell r="F494">
            <v>2579.4499999999998</v>
          </cell>
          <cell r="G494">
            <v>2579.13</v>
          </cell>
          <cell r="H494">
            <v>0</v>
          </cell>
          <cell r="I494">
            <v>1.35</v>
          </cell>
          <cell r="J494">
            <v>1.45</v>
          </cell>
          <cell r="K494">
            <v>493</v>
          </cell>
        </row>
        <row r="495">
          <cell r="B495">
            <v>28671</v>
          </cell>
          <cell r="C495">
            <v>28475</v>
          </cell>
          <cell r="D495">
            <v>2583.06</v>
          </cell>
          <cell r="E495">
            <v>2582.8200000000002</v>
          </cell>
          <cell r="F495">
            <v>2581.33</v>
          </cell>
          <cell r="G495">
            <v>2581.04</v>
          </cell>
          <cell r="H495">
            <v>0</v>
          </cell>
          <cell r="I495">
            <v>1.1000000000000001</v>
          </cell>
          <cell r="J495">
            <v>0.38</v>
          </cell>
          <cell r="K495">
            <v>494</v>
          </cell>
        </row>
        <row r="496">
          <cell r="B496">
            <v>27369</v>
          </cell>
          <cell r="C496">
            <v>27459</v>
          </cell>
          <cell r="D496">
            <v>2581.35</v>
          </cell>
          <cell r="E496">
            <v>0</v>
          </cell>
          <cell r="F496">
            <v>2580.35</v>
          </cell>
          <cell r="G496">
            <v>2579.9299999999998</v>
          </cell>
          <cell r="H496">
            <v>0</v>
          </cell>
          <cell r="I496">
            <v>0.2</v>
          </cell>
          <cell r="J496">
            <v>1.5</v>
          </cell>
          <cell r="K496">
            <v>495</v>
          </cell>
        </row>
        <row r="497">
          <cell r="B497">
            <v>27459</v>
          </cell>
          <cell r="C497">
            <v>27472</v>
          </cell>
          <cell r="D497">
            <v>0</v>
          </cell>
          <cell r="E497">
            <v>2581.19</v>
          </cell>
          <cell r="F497">
            <v>2579.9499999999998</v>
          </cell>
          <cell r="G497">
            <v>2579.85</v>
          </cell>
          <cell r="H497">
            <v>0</v>
          </cell>
          <cell r="I497">
            <v>0.25</v>
          </cell>
          <cell r="J497">
            <v>0.74</v>
          </cell>
          <cell r="K497">
            <v>496</v>
          </cell>
        </row>
        <row r="498">
          <cell r="B498">
            <v>27472</v>
          </cell>
          <cell r="C498">
            <v>27192</v>
          </cell>
          <cell r="D498">
            <v>2581.19</v>
          </cell>
          <cell r="E498">
            <v>2580.96</v>
          </cell>
          <cell r="F498">
            <v>2579.83</v>
          </cell>
          <cell r="G498">
            <v>2578.54</v>
          </cell>
          <cell r="H498">
            <v>0</v>
          </cell>
          <cell r="I498">
            <v>0.4</v>
          </cell>
          <cell r="J498">
            <v>1.46</v>
          </cell>
          <cell r="K498">
            <v>497</v>
          </cell>
        </row>
        <row r="499">
          <cell r="B499">
            <v>27521</v>
          </cell>
          <cell r="C499">
            <v>27472</v>
          </cell>
          <cell r="D499">
            <v>0</v>
          </cell>
          <cell r="E499">
            <v>2581.19</v>
          </cell>
          <cell r="F499">
            <v>2580.1</v>
          </cell>
          <cell r="G499">
            <v>2579.85</v>
          </cell>
          <cell r="H499">
            <v>0</v>
          </cell>
          <cell r="I499">
            <v>0.4</v>
          </cell>
          <cell r="J499">
            <v>1.58</v>
          </cell>
          <cell r="K499">
            <v>498</v>
          </cell>
        </row>
        <row r="500">
          <cell r="B500">
            <v>27620</v>
          </cell>
          <cell r="C500">
            <v>27521</v>
          </cell>
          <cell r="D500">
            <v>2581.94</v>
          </cell>
          <cell r="E500">
            <v>0</v>
          </cell>
          <cell r="F500">
            <v>2580.35</v>
          </cell>
          <cell r="G500">
            <v>2580.1</v>
          </cell>
          <cell r="H500">
            <v>0</v>
          </cell>
          <cell r="I500">
            <v>0.4</v>
          </cell>
          <cell r="J500">
            <v>0.6</v>
          </cell>
          <cell r="K500">
            <v>499</v>
          </cell>
        </row>
        <row r="501">
          <cell r="B501">
            <v>29265</v>
          </cell>
          <cell r="C501">
            <v>29038</v>
          </cell>
          <cell r="D501">
            <v>2583.08</v>
          </cell>
          <cell r="E501">
            <v>2582.63</v>
          </cell>
          <cell r="F501">
            <v>2582.06</v>
          </cell>
          <cell r="G501">
            <v>2581.5500000000002</v>
          </cell>
          <cell r="H501">
            <v>0</v>
          </cell>
          <cell r="I501">
            <v>0.25</v>
          </cell>
          <cell r="J501">
            <v>0.7</v>
          </cell>
          <cell r="K501">
            <v>500</v>
          </cell>
        </row>
        <row r="502">
          <cell r="B502">
            <v>29038</v>
          </cell>
          <cell r="C502">
            <v>28869</v>
          </cell>
          <cell r="D502">
            <v>2582.63</v>
          </cell>
          <cell r="E502">
            <v>2582.36</v>
          </cell>
          <cell r="F502">
            <v>2581.7600000000002</v>
          </cell>
          <cell r="G502">
            <v>0</v>
          </cell>
          <cell r="H502">
            <v>0</v>
          </cell>
          <cell r="I502">
            <v>0.23</v>
          </cell>
          <cell r="J502">
            <v>0.51</v>
          </cell>
          <cell r="K502">
            <v>501</v>
          </cell>
        </row>
        <row r="503">
          <cell r="B503">
            <v>27766</v>
          </cell>
          <cell r="C503">
            <v>27861</v>
          </cell>
          <cell r="D503">
            <v>2581.81</v>
          </cell>
          <cell r="E503">
            <v>2582.08</v>
          </cell>
          <cell r="F503">
            <v>2580.6</v>
          </cell>
          <cell r="G503">
            <v>2582.08</v>
          </cell>
          <cell r="H503">
            <v>0</v>
          </cell>
          <cell r="I503">
            <v>0.3</v>
          </cell>
          <cell r="J503">
            <v>0.4</v>
          </cell>
          <cell r="K503">
            <v>502</v>
          </cell>
        </row>
        <row r="504">
          <cell r="B504">
            <v>27390</v>
          </cell>
          <cell r="C504">
            <v>27345</v>
          </cell>
          <cell r="D504">
            <v>2581.67</v>
          </cell>
          <cell r="E504">
            <v>2581.17</v>
          </cell>
          <cell r="F504">
            <v>2580.36</v>
          </cell>
          <cell r="G504">
            <v>2579.81</v>
          </cell>
          <cell r="H504">
            <v>0</v>
          </cell>
          <cell r="I504">
            <v>0.23</v>
          </cell>
          <cell r="J504">
            <v>0.8</v>
          </cell>
          <cell r="K504">
            <v>503</v>
          </cell>
        </row>
        <row r="505">
          <cell r="B505">
            <v>27434</v>
          </cell>
          <cell r="C505">
            <v>27416</v>
          </cell>
          <cell r="D505">
            <v>2581.6999999999998</v>
          </cell>
          <cell r="E505">
            <v>2581.4</v>
          </cell>
          <cell r="F505">
            <v>2580.6</v>
          </cell>
          <cell r="G505">
            <v>2580.21</v>
          </cell>
          <cell r="H505">
            <v>0</v>
          </cell>
          <cell r="I505">
            <v>0.2</v>
          </cell>
          <cell r="J505">
            <v>0.8</v>
          </cell>
          <cell r="K505">
            <v>504</v>
          </cell>
        </row>
        <row r="506">
          <cell r="B506">
            <v>29146</v>
          </cell>
          <cell r="C506">
            <v>28824</v>
          </cell>
          <cell r="D506">
            <v>2583.91</v>
          </cell>
          <cell r="E506">
            <v>2583.25</v>
          </cell>
          <cell r="F506">
            <v>2581.44</v>
          </cell>
          <cell r="G506">
            <v>2581.0300000000002</v>
          </cell>
          <cell r="H506">
            <v>0</v>
          </cell>
          <cell r="I506">
            <v>0.68</v>
          </cell>
          <cell r="J506">
            <v>0.3</v>
          </cell>
          <cell r="K506">
            <v>505</v>
          </cell>
        </row>
        <row r="507">
          <cell r="B507">
            <v>28632</v>
          </cell>
          <cell r="C507">
            <v>28505</v>
          </cell>
          <cell r="D507">
            <v>2583.15</v>
          </cell>
          <cell r="E507">
            <v>2582.94</v>
          </cell>
          <cell r="F507">
            <v>2581.77</v>
          </cell>
          <cell r="G507">
            <v>2581.5700000000002</v>
          </cell>
          <cell r="H507">
            <v>0</v>
          </cell>
          <cell r="I507">
            <v>0.3</v>
          </cell>
          <cell r="J507">
            <v>0.53</v>
          </cell>
          <cell r="K507">
            <v>506</v>
          </cell>
        </row>
        <row r="508">
          <cell r="B508">
            <v>28505</v>
          </cell>
          <cell r="C508">
            <v>28493</v>
          </cell>
          <cell r="D508">
            <v>2582.94</v>
          </cell>
          <cell r="E508">
            <v>2582.7800000000002</v>
          </cell>
          <cell r="F508">
            <v>2581.5700000000002</v>
          </cell>
          <cell r="G508">
            <v>2581.4499999999998</v>
          </cell>
          <cell r="H508">
            <v>0</v>
          </cell>
          <cell r="I508">
            <v>0.4</v>
          </cell>
          <cell r="J508">
            <v>0.32</v>
          </cell>
          <cell r="K508">
            <v>507</v>
          </cell>
        </row>
        <row r="509">
          <cell r="B509">
            <v>28255</v>
          </cell>
          <cell r="C509">
            <v>28241</v>
          </cell>
          <cell r="D509">
            <v>2582.6999999999998</v>
          </cell>
          <cell r="E509">
            <v>2582.52</v>
          </cell>
          <cell r="F509">
            <v>2581.38</v>
          </cell>
          <cell r="G509">
            <v>2581.2199999999998</v>
          </cell>
          <cell r="H509">
            <v>0</v>
          </cell>
          <cell r="I509">
            <v>0.3</v>
          </cell>
          <cell r="J509">
            <v>0.46</v>
          </cell>
          <cell r="K509">
            <v>508</v>
          </cell>
        </row>
        <row r="510">
          <cell r="B510">
            <v>27198</v>
          </cell>
          <cell r="C510">
            <v>27086</v>
          </cell>
          <cell r="D510">
            <v>0</v>
          </cell>
          <cell r="E510">
            <v>0</v>
          </cell>
          <cell r="F510">
            <v>2577.25</v>
          </cell>
          <cell r="G510">
            <v>0</v>
          </cell>
          <cell r="H510">
            <v>0</v>
          </cell>
          <cell r="I510">
            <v>1.25</v>
          </cell>
          <cell r="J510">
            <v>0.05</v>
          </cell>
          <cell r="K510">
            <v>509</v>
          </cell>
        </row>
        <row r="511">
          <cell r="B511">
            <v>27273</v>
          </cell>
          <cell r="C511">
            <v>27080</v>
          </cell>
          <cell r="D511">
            <v>2581.2600000000002</v>
          </cell>
          <cell r="E511">
            <v>0</v>
          </cell>
          <cell r="F511">
            <v>2579.98</v>
          </cell>
          <cell r="G511">
            <v>2579.5500000000002</v>
          </cell>
          <cell r="H511">
            <v>0</v>
          </cell>
          <cell r="I511">
            <v>0.23</v>
          </cell>
          <cell r="J511">
            <v>0.9</v>
          </cell>
          <cell r="K511">
            <v>510</v>
          </cell>
        </row>
        <row r="512">
          <cell r="B512">
            <v>30898</v>
          </cell>
          <cell r="C512">
            <v>30713</v>
          </cell>
          <cell r="D512">
            <v>2588.5500000000002</v>
          </cell>
          <cell r="E512">
            <v>2587.85</v>
          </cell>
          <cell r="F512">
            <v>2587.44</v>
          </cell>
          <cell r="G512">
            <v>2586.75</v>
          </cell>
          <cell r="H512">
            <v>0</v>
          </cell>
          <cell r="I512">
            <v>0.4</v>
          </cell>
          <cell r="J512">
            <v>0.7</v>
          </cell>
          <cell r="K512">
            <v>511</v>
          </cell>
        </row>
        <row r="513">
          <cell r="B513">
            <v>30952</v>
          </cell>
          <cell r="C513">
            <v>30769</v>
          </cell>
          <cell r="D513">
            <v>2589.0300000000002</v>
          </cell>
          <cell r="E513">
            <v>2588.66</v>
          </cell>
          <cell r="F513">
            <v>2588.06</v>
          </cell>
          <cell r="G513">
            <v>2587.42</v>
          </cell>
          <cell r="H513">
            <v>0</v>
          </cell>
          <cell r="I513">
            <v>0.4</v>
          </cell>
          <cell r="J513">
            <v>0.8</v>
          </cell>
          <cell r="K513">
            <v>512</v>
          </cell>
        </row>
        <row r="514">
          <cell r="B514">
            <v>30921</v>
          </cell>
          <cell r="C514">
            <v>30884</v>
          </cell>
          <cell r="D514">
            <v>0</v>
          </cell>
          <cell r="E514">
            <v>2587.34</v>
          </cell>
          <cell r="F514">
            <v>0</v>
          </cell>
          <cell r="G514">
            <v>2585.5700000000002</v>
          </cell>
          <cell r="H514">
            <v>0</v>
          </cell>
          <cell r="I514">
            <v>1.3</v>
          </cell>
          <cell r="J514">
            <v>0.31</v>
          </cell>
          <cell r="K514">
            <v>513</v>
          </cell>
        </row>
        <row r="515">
          <cell r="B515">
            <v>30954</v>
          </cell>
          <cell r="C515">
            <v>30941</v>
          </cell>
          <cell r="D515">
            <v>2590.1999999999998</v>
          </cell>
          <cell r="E515">
            <v>2590.33</v>
          </cell>
          <cell r="F515">
            <v>2589.6999999999998</v>
          </cell>
          <cell r="G515">
            <v>2589.29</v>
          </cell>
          <cell r="H515">
            <v>0</v>
          </cell>
          <cell r="I515">
            <v>0</v>
          </cell>
          <cell r="J515">
            <v>0</v>
          </cell>
          <cell r="K515">
            <v>514</v>
          </cell>
        </row>
        <row r="516">
          <cell r="B516">
            <v>30735</v>
          </cell>
          <cell r="C516">
            <v>30445</v>
          </cell>
          <cell r="D516">
            <v>2586.21</v>
          </cell>
          <cell r="E516">
            <v>2585.46</v>
          </cell>
          <cell r="F516">
            <v>2584.79</v>
          </cell>
          <cell r="G516">
            <v>2583.2399999999998</v>
          </cell>
          <cell r="H516">
            <v>0</v>
          </cell>
          <cell r="I516">
            <v>0.3</v>
          </cell>
          <cell r="J516">
            <v>1.3</v>
          </cell>
          <cell r="K516">
            <v>515</v>
          </cell>
        </row>
        <row r="517">
          <cell r="B517">
            <v>30137</v>
          </cell>
          <cell r="C517">
            <v>30047</v>
          </cell>
          <cell r="D517">
            <v>2583.25</v>
          </cell>
          <cell r="E517">
            <v>2581.71</v>
          </cell>
          <cell r="F517">
            <v>2580.63</v>
          </cell>
          <cell r="G517">
            <v>2580.3200000000002</v>
          </cell>
          <cell r="H517">
            <v>0</v>
          </cell>
          <cell r="I517">
            <v>0.4</v>
          </cell>
          <cell r="J517">
            <v>0.4</v>
          </cell>
          <cell r="K517">
            <v>516</v>
          </cell>
        </row>
        <row r="518">
          <cell r="B518">
            <v>30283</v>
          </cell>
          <cell r="C518">
            <v>30137</v>
          </cell>
          <cell r="D518">
            <v>2584.23</v>
          </cell>
          <cell r="E518">
            <v>2583.25</v>
          </cell>
          <cell r="F518">
            <v>2582.4899999999998</v>
          </cell>
          <cell r="G518">
            <v>2580.6799999999998</v>
          </cell>
          <cell r="H518">
            <v>0</v>
          </cell>
          <cell r="I518">
            <v>0.2</v>
          </cell>
          <cell r="J518">
            <v>3</v>
          </cell>
          <cell r="K518">
            <v>517</v>
          </cell>
        </row>
        <row r="519">
          <cell r="B519">
            <v>30445</v>
          </cell>
          <cell r="C519">
            <v>30333</v>
          </cell>
          <cell r="D519">
            <v>2585.46</v>
          </cell>
          <cell r="E519">
            <v>2584.6999999999998</v>
          </cell>
          <cell r="F519">
            <v>2583.2399999999998</v>
          </cell>
          <cell r="G519">
            <v>2583.0100000000002</v>
          </cell>
          <cell r="H519">
            <v>0</v>
          </cell>
          <cell r="I519">
            <v>0.68</v>
          </cell>
          <cell r="J519">
            <v>0.55000000000000004</v>
          </cell>
          <cell r="K519">
            <v>518</v>
          </cell>
        </row>
        <row r="520">
          <cell r="B520">
            <v>28276</v>
          </cell>
          <cell r="C520">
            <v>27771</v>
          </cell>
          <cell r="D520">
            <v>0</v>
          </cell>
          <cell r="E520">
            <v>0</v>
          </cell>
          <cell r="F520">
            <v>2578.83</v>
          </cell>
          <cell r="G520">
            <v>2577.98</v>
          </cell>
          <cell r="H520">
            <v>0</v>
          </cell>
          <cell r="I520">
            <v>0.4</v>
          </cell>
          <cell r="J520">
            <v>0.6</v>
          </cell>
          <cell r="K520">
            <v>519</v>
          </cell>
        </row>
        <row r="521">
          <cell r="B521">
            <v>29381</v>
          </cell>
          <cell r="C521">
            <v>35</v>
          </cell>
          <cell r="D521">
            <v>2580.34</v>
          </cell>
          <cell r="E521">
            <v>0</v>
          </cell>
          <cell r="F521">
            <v>2579.38</v>
          </cell>
          <cell r="G521">
            <v>2579.06</v>
          </cell>
          <cell r="H521">
            <v>0</v>
          </cell>
          <cell r="I521">
            <v>0.2</v>
          </cell>
          <cell r="J521">
            <v>0.8</v>
          </cell>
          <cell r="K521">
            <v>520</v>
          </cell>
        </row>
        <row r="522">
          <cell r="B522">
            <v>29123</v>
          </cell>
          <cell r="C522">
            <v>28865</v>
          </cell>
          <cell r="D522">
            <v>2580.1999999999998</v>
          </cell>
          <cell r="E522">
            <v>2579.91</v>
          </cell>
          <cell r="F522">
            <v>2578.9899999999998</v>
          </cell>
          <cell r="G522">
            <v>2578.86</v>
          </cell>
          <cell r="H522">
            <v>0</v>
          </cell>
          <cell r="I522">
            <v>0.3</v>
          </cell>
          <cell r="J522">
            <v>0.5</v>
          </cell>
          <cell r="K522">
            <v>521</v>
          </cell>
        </row>
        <row r="523">
          <cell r="B523">
            <v>29299</v>
          </cell>
          <cell r="C523">
            <v>36</v>
          </cell>
          <cell r="D523">
            <v>0</v>
          </cell>
          <cell r="E523">
            <v>2580.19</v>
          </cell>
          <cell r="F523">
            <v>2579.4899999999998</v>
          </cell>
          <cell r="G523">
            <v>2579.02</v>
          </cell>
          <cell r="H523">
            <v>0</v>
          </cell>
          <cell r="I523">
            <v>0.25</v>
          </cell>
          <cell r="J523">
            <v>1.03</v>
          </cell>
          <cell r="K523">
            <v>522</v>
          </cell>
        </row>
        <row r="524">
          <cell r="B524">
            <v>29778</v>
          </cell>
          <cell r="C524">
            <v>29597</v>
          </cell>
          <cell r="D524">
            <v>0</v>
          </cell>
          <cell r="E524">
            <v>2582.31</v>
          </cell>
          <cell r="F524">
            <v>2580.14</v>
          </cell>
          <cell r="G524">
            <v>2580.04</v>
          </cell>
          <cell r="H524">
            <v>0</v>
          </cell>
          <cell r="I524">
            <v>0.68</v>
          </cell>
          <cell r="J524">
            <v>0.14000000000000001</v>
          </cell>
          <cell r="K524">
            <v>523</v>
          </cell>
        </row>
        <row r="525">
          <cell r="B525">
            <v>30815</v>
          </cell>
          <cell r="C525">
            <v>30771</v>
          </cell>
          <cell r="D525">
            <v>2585.63</v>
          </cell>
          <cell r="E525">
            <v>2585.73</v>
          </cell>
          <cell r="F525">
            <v>2584.17</v>
          </cell>
          <cell r="G525">
            <v>2583.9699999999998</v>
          </cell>
          <cell r="H525">
            <v>0</v>
          </cell>
          <cell r="I525">
            <v>0.45</v>
          </cell>
          <cell r="J525">
            <v>1.05</v>
          </cell>
          <cell r="K525">
            <v>524</v>
          </cell>
        </row>
        <row r="526">
          <cell r="B526">
            <v>30888</v>
          </cell>
          <cell r="C526">
            <v>30815</v>
          </cell>
          <cell r="D526">
            <v>2586.62</v>
          </cell>
          <cell r="E526">
            <v>2585.63</v>
          </cell>
          <cell r="F526">
            <v>2585.0100000000002</v>
          </cell>
          <cell r="G526">
            <v>2584.17</v>
          </cell>
          <cell r="H526">
            <v>0</v>
          </cell>
          <cell r="I526">
            <v>0.4</v>
          </cell>
          <cell r="J526">
            <v>1.22</v>
          </cell>
          <cell r="K526">
            <v>525</v>
          </cell>
        </row>
        <row r="527">
          <cell r="B527">
            <v>30856</v>
          </cell>
          <cell r="C527">
            <v>30735</v>
          </cell>
          <cell r="D527">
            <v>2586.5500000000002</v>
          </cell>
          <cell r="E527">
            <v>2586.21</v>
          </cell>
          <cell r="F527">
            <v>2584.92</v>
          </cell>
          <cell r="G527">
            <v>2584.39</v>
          </cell>
          <cell r="H527">
            <v>0</v>
          </cell>
          <cell r="I527">
            <v>0.25</v>
          </cell>
          <cell r="J527">
            <v>0.6</v>
          </cell>
          <cell r="K527">
            <v>526</v>
          </cell>
        </row>
        <row r="528">
          <cell r="B528">
            <v>30856</v>
          </cell>
          <cell r="C528">
            <v>30771</v>
          </cell>
          <cell r="D528">
            <v>2586.5500000000002</v>
          </cell>
          <cell r="E528">
            <v>2585.73</v>
          </cell>
          <cell r="F528">
            <v>2584.42</v>
          </cell>
          <cell r="G528">
            <v>2583.96</v>
          </cell>
          <cell r="H528">
            <v>0</v>
          </cell>
          <cell r="I528">
            <v>0.3</v>
          </cell>
          <cell r="J528">
            <v>0.82</v>
          </cell>
          <cell r="K528">
            <v>527</v>
          </cell>
        </row>
        <row r="529">
          <cell r="B529">
            <v>30735</v>
          </cell>
          <cell r="C529">
            <v>30604</v>
          </cell>
          <cell r="D529">
            <v>2586.21</v>
          </cell>
          <cell r="E529">
            <v>2584.96</v>
          </cell>
          <cell r="F529">
            <v>2584.38</v>
          </cell>
          <cell r="G529">
            <v>2583.33</v>
          </cell>
          <cell r="H529">
            <v>0</v>
          </cell>
          <cell r="I529">
            <v>0.3</v>
          </cell>
          <cell r="J529">
            <v>1</v>
          </cell>
          <cell r="K529">
            <v>528</v>
          </cell>
        </row>
        <row r="530">
          <cell r="B530">
            <v>30594</v>
          </cell>
          <cell r="C530">
            <v>30333</v>
          </cell>
          <cell r="D530">
            <v>2585.36</v>
          </cell>
          <cell r="E530">
            <v>2584.6999999999998</v>
          </cell>
          <cell r="F530">
            <v>2583.5500000000002</v>
          </cell>
          <cell r="G530">
            <v>2582.92</v>
          </cell>
          <cell r="H530">
            <v>0</v>
          </cell>
          <cell r="I530">
            <v>0.3</v>
          </cell>
          <cell r="J530">
            <v>0.6</v>
          </cell>
          <cell r="K530">
            <v>529</v>
          </cell>
        </row>
        <row r="531">
          <cell r="B531">
            <v>30771</v>
          </cell>
          <cell r="C531">
            <v>30604</v>
          </cell>
          <cell r="D531">
            <v>2585.73</v>
          </cell>
          <cell r="E531">
            <v>2584.96</v>
          </cell>
          <cell r="F531">
            <v>2583.96</v>
          </cell>
          <cell r="G531">
            <v>2583.4899999999998</v>
          </cell>
          <cell r="H531">
            <v>0</v>
          </cell>
          <cell r="I531">
            <v>0.6</v>
          </cell>
          <cell r="J531">
            <v>0.7</v>
          </cell>
          <cell r="K531">
            <v>530</v>
          </cell>
        </row>
        <row r="532">
          <cell r="B532">
            <v>30604</v>
          </cell>
          <cell r="C532">
            <v>30211</v>
          </cell>
          <cell r="D532">
            <v>2584.96</v>
          </cell>
          <cell r="E532">
            <v>2583.56</v>
          </cell>
          <cell r="F532">
            <v>2583.31</v>
          </cell>
          <cell r="G532">
            <v>2582.4699999999998</v>
          </cell>
          <cell r="H532">
            <v>0</v>
          </cell>
          <cell r="I532">
            <v>0.68</v>
          </cell>
          <cell r="J532">
            <v>0.61</v>
          </cell>
          <cell r="K532">
            <v>531</v>
          </cell>
        </row>
        <row r="533">
          <cell r="B533">
            <v>29922</v>
          </cell>
          <cell r="C533">
            <v>29795</v>
          </cell>
          <cell r="D533">
            <v>2583.1999999999998</v>
          </cell>
          <cell r="E533">
            <v>0</v>
          </cell>
          <cell r="F533">
            <v>2582.46</v>
          </cell>
          <cell r="G533">
            <v>0</v>
          </cell>
          <cell r="H533">
            <v>0</v>
          </cell>
          <cell r="I533">
            <v>1</v>
          </cell>
          <cell r="J533">
            <v>0.33</v>
          </cell>
          <cell r="K533">
            <v>532</v>
          </cell>
        </row>
        <row r="534">
          <cell r="B534">
            <v>29795</v>
          </cell>
          <cell r="C534">
            <v>29779</v>
          </cell>
          <cell r="D534">
            <v>0</v>
          </cell>
          <cell r="E534">
            <v>0</v>
          </cell>
          <cell r="F534">
            <v>2582.3200000000002</v>
          </cell>
          <cell r="G534">
            <v>2582.21</v>
          </cell>
          <cell r="H534">
            <v>0</v>
          </cell>
          <cell r="I534">
            <v>0</v>
          </cell>
          <cell r="J534">
            <v>0</v>
          </cell>
          <cell r="K534">
            <v>533</v>
          </cell>
        </row>
        <row r="535">
          <cell r="B535">
            <v>29853</v>
          </cell>
          <cell r="C535">
            <v>29795</v>
          </cell>
          <cell r="D535">
            <v>2582.06</v>
          </cell>
          <cell r="E535">
            <v>0</v>
          </cell>
          <cell r="F535">
            <v>2580.1</v>
          </cell>
          <cell r="G535">
            <v>0</v>
          </cell>
          <cell r="H535">
            <v>0</v>
          </cell>
          <cell r="I535">
            <v>0.6</v>
          </cell>
          <cell r="J535">
            <v>0.23</v>
          </cell>
          <cell r="K535">
            <v>534</v>
          </cell>
        </row>
        <row r="536">
          <cell r="B536">
            <v>29907</v>
          </cell>
          <cell r="C536">
            <v>29853</v>
          </cell>
          <cell r="D536">
            <v>2581.5700000000002</v>
          </cell>
          <cell r="E536">
            <v>2582.06</v>
          </cell>
          <cell r="F536">
            <v>2580.15</v>
          </cell>
          <cell r="G536">
            <v>2580.13</v>
          </cell>
          <cell r="H536">
            <v>0</v>
          </cell>
          <cell r="I536">
            <v>0.53</v>
          </cell>
          <cell r="J536">
            <v>0.2</v>
          </cell>
          <cell r="K536">
            <v>535</v>
          </cell>
        </row>
        <row r="537">
          <cell r="B537">
            <v>30047</v>
          </cell>
          <cell r="C537">
            <v>29907</v>
          </cell>
          <cell r="D537">
            <v>2581.71</v>
          </cell>
          <cell r="E537">
            <v>2581.5700000000002</v>
          </cell>
          <cell r="F537">
            <v>2580.33</v>
          </cell>
          <cell r="G537">
            <v>2580.15</v>
          </cell>
          <cell r="H537">
            <v>0</v>
          </cell>
          <cell r="I537">
            <v>0.53</v>
          </cell>
          <cell r="J537">
            <v>0.2</v>
          </cell>
          <cell r="K537">
            <v>536</v>
          </cell>
        </row>
        <row r="538">
          <cell r="B538">
            <v>30333</v>
          </cell>
          <cell r="C538">
            <v>30211</v>
          </cell>
          <cell r="D538">
            <v>2584.6999999999998</v>
          </cell>
          <cell r="E538">
            <v>2583.56</v>
          </cell>
          <cell r="F538">
            <v>2582.9299999999998</v>
          </cell>
          <cell r="G538">
            <v>2582.6799999999998</v>
          </cell>
          <cell r="H538">
            <v>0</v>
          </cell>
          <cell r="I538">
            <v>0.75</v>
          </cell>
          <cell r="J538">
            <v>0.39</v>
          </cell>
          <cell r="K538">
            <v>537</v>
          </cell>
        </row>
        <row r="539">
          <cell r="B539">
            <v>29815</v>
          </cell>
          <cell r="C539">
            <v>29826</v>
          </cell>
          <cell r="D539">
            <v>2583.4899999999998</v>
          </cell>
          <cell r="E539">
            <v>0</v>
          </cell>
          <cell r="F539">
            <v>2582.29</v>
          </cell>
          <cell r="G539">
            <v>2582.3200000000002</v>
          </cell>
          <cell r="H539">
            <v>0</v>
          </cell>
          <cell r="I539">
            <v>0.55000000000000004</v>
          </cell>
          <cell r="J539">
            <v>0.17</v>
          </cell>
          <cell r="K539">
            <v>538</v>
          </cell>
        </row>
        <row r="540">
          <cell r="B540">
            <v>29882</v>
          </cell>
          <cell r="C540">
            <v>29826</v>
          </cell>
          <cell r="D540">
            <v>2583.41</v>
          </cell>
          <cell r="E540">
            <v>0</v>
          </cell>
          <cell r="F540">
            <v>2582.5500000000002</v>
          </cell>
          <cell r="G540">
            <v>2582.3200000000002</v>
          </cell>
          <cell r="H540">
            <v>0</v>
          </cell>
          <cell r="I540">
            <v>0.53</v>
          </cell>
          <cell r="J540">
            <v>0.6</v>
          </cell>
          <cell r="K540">
            <v>539</v>
          </cell>
        </row>
        <row r="541">
          <cell r="B541">
            <v>30291</v>
          </cell>
          <cell r="C541">
            <v>29882</v>
          </cell>
          <cell r="D541">
            <v>2584.7800000000002</v>
          </cell>
          <cell r="E541">
            <v>2583.41</v>
          </cell>
          <cell r="F541">
            <v>2583.79</v>
          </cell>
          <cell r="G541">
            <v>2582.5500000000002</v>
          </cell>
          <cell r="H541">
            <v>0</v>
          </cell>
          <cell r="I541">
            <v>0.53</v>
          </cell>
          <cell r="J541">
            <v>0.8</v>
          </cell>
          <cell r="K541">
            <v>540</v>
          </cell>
        </row>
        <row r="542">
          <cell r="B542">
            <v>30200</v>
          </cell>
          <cell r="C542">
            <v>29836</v>
          </cell>
          <cell r="D542">
            <v>2584.46</v>
          </cell>
          <cell r="E542">
            <v>2583.39</v>
          </cell>
          <cell r="F542">
            <v>2583.59</v>
          </cell>
          <cell r="G542">
            <v>2582.5700000000002</v>
          </cell>
          <cell r="H542">
            <v>0</v>
          </cell>
          <cell r="I542">
            <v>0.38</v>
          </cell>
          <cell r="J542">
            <v>0.8</v>
          </cell>
          <cell r="K542">
            <v>541</v>
          </cell>
        </row>
        <row r="543">
          <cell r="B543">
            <v>29846</v>
          </cell>
          <cell r="C543">
            <v>29815</v>
          </cell>
          <cell r="D543">
            <v>2583.34</v>
          </cell>
          <cell r="E543">
            <v>2583.4899999999998</v>
          </cell>
          <cell r="F543">
            <v>2582.4</v>
          </cell>
          <cell r="G543">
            <v>2582.29</v>
          </cell>
          <cell r="H543">
            <v>0</v>
          </cell>
          <cell r="I543">
            <v>0.53</v>
          </cell>
          <cell r="J543">
            <v>1.1000000000000001</v>
          </cell>
          <cell r="K543">
            <v>542</v>
          </cell>
        </row>
        <row r="544">
          <cell r="B544">
            <v>29798</v>
          </cell>
          <cell r="C544">
            <v>29815</v>
          </cell>
          <cell r="D544">
            <v>0</v>
          </cell>
          <cell r="E544">
            <v>2583.4899999999998</v>
          </cell>
          <cell r="F544">
            <v>0</v>
          </cell>
          <cell r="G544">
            <v>2582.29</v>
          </cell>
          <cell r="H544">
            <v>0</v>
          </cell>
          <cell r="I544">
            <v>0.53</v>
          </cell>
          <cell r="J544">
            <v>0</v>
          </cell>
          <cell r="K544">
            <v>543</v>
          </cell>
        </row>
        <row r="545">
          <cell r="B545">
            <v>29836</v>
          </cell>
          <cell r="C545">
            <v>29798</v>
          </cell>
          <cell r="D545">
            <v>2583.39</v>
          </cell>
          <cell r="E545">
            <v>0</v>
          </cell>
          <cell r="F545">
            <v>2582.5700000000002</v>
          </cell>
          <cell r="G545">
            <v>0</v>
          </cell>
          <cell r="H545">
            <v>0</v>
          </cell>
          <cell r="I545">
            <v>0.38</v>
          </cell>
          <cell r="J545">
            <v>0</v>
          </cell>
          <cell r="K545">
            <v>544</v>
          </cell>
        </row>
        <row r="546">
          <cell r="B546">
            <v>30152</v>
          </cell>
          <cell r="C546">
            <v>29911</v>
          </cell>
          <cell r="D546">
            <v>2583.83</v>
          </cell>
          <cell r="E546">
            <v>2583.77</v>
          </cell>
          <cell r="F546">
            <v>2583.11</v>
          </cell>
          <cell r="G546">
            <v>2582.75</v>
          </cell>
          <cell r="H546">
            <v>0</v>
          </cell>
          <cell r="I546">
            <v>0.38</v>
          </cell>
          <cell r="J546">
            <v>0</v>
          </cell>
          <cell r="K546">
            <v>545</v>
          </cell>
        </row>
        <row r="547">
          <cell r="B547">
            <v>29836</v>
          </cell>
          <cell r="C547">
            <v>29846</v>
          </cell>
          <cell r="D547">
            <v>2583.39</v>
          </cell>
          <cell r="E547">
            <v>2583.34</v>
          </cell>
          <cell r="F547">
            <v>2582.4499999999998</v>
          </cell>
          <cell r="G547">
            <v>2582.4</v>
          </cell>
          <cell r="H547">
            <v>0</v>
          </cell>
          <cell r="I547">
            <v>0.53</v>
          </cell>
          <cell r="J547">
            <v>0.19</v>
          </cell>
          <cell r="K547">
            <v>546</v>
          </cell>
        </row>
        <row r="548">
          <cell r="B548">
            <v>29821</v>
          </cell>
          <cell r="C548">
            <v>29836</v>
          </cell>
          <cell r="D548">
            <v>2583.69</v>
          </cell>
          <cell r="E548">
            <v>2583.39</v>
          </cell>
          <cell r="F548">
            <v>2582.54</v>
          </cell>
          <cell r="G548">
            <v>2582.4299999999998</v>
          </cell>
          <cell r="H548">
            <v>0</v>
          </cell>
          <cell r="I548">
            <v>0.45</v>
          </cell>
          <cell r="J548">
            <v>0.2</v>
          </cell>
          <cell r="K548">
            <v>547</v>
          </cell>
        </row>
        <row r="549">
          <cell r="B549">
            <v>29688</v>
          </cell>
          <cell r="C549">
            <v>29821</v>
          </cell>
          <cell r="D549">
            <v>2583.83</v>
          </cell>
          <cell r="E549">
            <v>2583.69</v>
          </cell>
          <cell r="F549">
            <v>2582.69</v>
          </cell>
          <cell r="G549">
            <v>2582.4899999999998</v>
          </cell>
          <cell r="H549">
            <v>0</v>
          </cell>
          <cell r="I549">
            <v>0.3</v>
          </cell>
          <cell r="J549">
            <v>0.4</v>
          </cell>
          <cell r="K549">
            <v>548</v>
          </cell>
        </row>
        <row r="550">
          <cell r="B550">
            <v>29680</v>
          </cell>
          <cell r="C550">
            <v>29688</v>
          </cell>
          <cell r="D550">
            <v>2583.86</v>
          </cell>
          <cell r="E550">
            <v>2583.83</v>
          </cell>
          <cell r="F550">
            <v>2582.7600000000002</v>
          </cell>
          <cell r="G550">
            <v>2582.69</v>
          </cell>
          <cell r="H550">
            <v>0</v>
          </cell>
          <cell r="I550">
            <v>0.3</v>
          </cell>
          <cell r="J550">
            <v>0.56000000000000005</v>
          </cell>
          <cell r="K550">
            <v>549</v>
          </cell>
        </row>
        <row r="551">
          <cell r="B551">
            <v>29800</v>
          </cell>
          <cell r="C551">
            <v>29567</v>
          </cell>
          <cell r="D551">
            <v>2583.5</v>
          </cell>
          <cell r="E551">
            <v>2582.81</v>
          </cell>
          <cell r="F551">
            <v>2581.81</v>
          </cell>
          <cell r="G551">
            <v>2581.0500000000002</v>
          </cell>
          <cell r="H551">
            <v>0</v>
          </cell>
          <cell r="I551">
            <v>0.3</v>
          </cell>
          <cell r="J551">
            <v>0.88</v>
          </cell>
          <cell r="K551">
            <v>550</v>
          </cell>
        </row>
        <row r="552">
          <cell r="B552">
            <v>29911</v>
          </cell>
          <cell r="C552">
            <v>29781</v>
          </cell>
          <cell r="D552">
            <v>2583.77</v>
          </cell>
          <cell r="E552">
            <v>2583.38</v>
          </cell>
          <cell r="F552">
            <v>2582.75</v>
          </cell>
          <cell r="G552">
            <v>2582.1</v>
          </cell>
          <cell r="H552">
            <v>0</v>
          </cell>
          <cell r="I552">
            <v>0.25</v>
          </cell>
          <cell r="J552">
            <v>1.9</v>
          </cell>
          <cell r="K552">
            <v>551</v>
          </cell>
        </row>
        <row r="553">
          <cell r="B553">
            <v>29911</v>
          </cell>
          <cell r="C553">
            <v>29806</v>
          </cell>
          <cell r="D553">
            <v>2583.77</v>
          </cell>
          <cell r="E553">
            <v>2583.63</v>
          </cell>
          <cell r="F553">
            <v>2582.75</v>
          </cell>
          <cell r="G553">
            <v>2582.64</v>
          </cell>
          <cell r="H553">
            <v>0</v>
          </cell>
          <cell r="I553">
            <v>0.38</v>
          </cell>
          <cell r="J553">
            <v>0.3</v>
          </cell>
          <cell r="K553">
            <v>552</v>
          </cell>
        </row>
        <row r="554">
          <cell r="B554">
            <v>29785</v>
          </cell>
          <cell r="C554">
            <v>29649</v>
          </cell>
          <cell r="D554">
            <v>2583.54</v>
          </cell>
          <cell r="E554">
            <v>2583.12</v>
          </cell>
          <cell r="F554">
            <v>2582.0100000000002</v>
          </cell>
          <cell r="G554">
            <v>2581.65</v>
          </cell>
          <cell r="H554">
            <v>0</v>
          </cell>
          <cell r="I554">
            <v>0.3</v>
          </cell>
          <cell r="J554">
            <v>0.71</v>
          </cell>
          <cell r="K554">
            <v>553</v>
          </cell>
        </row>
        <row r="555">
          <cell r="B555">
            <v>29781</v>
          </cell>
          <cell r="C555">
            <v>29619</v>
          </cell>
          <cell r="D555">
            <v>2583.38</v>
          </cell>
          <cell r="E555">
            <v>2582.9899999999998</v>
          </cell>
          <cell r="F555">
            <v>2582.1</v>
          </cell>
          <cell r="G555">
            <v>2582.27</v>
          </cell>
          <cell r="H555">
            <v>0</v>
          </cell>
          <cell r="I555">
            <v>0.25</v>
          </cell>
          <cell r="J555">
            <v>0.6</v>
          </cell>
          <cell r="K555">
            <v>554</v>
          </cell>
        </row>
        <row r="556">
          <cell r="B556">
            <v>29806</v>
          </cell>
          <cell r="C556">
            <v>29821</v>
          </cell>
          <cell r="D556">
            <v>2583.63</v>
          </cell>
          <cell r="E556">
            <v>2583.69</v>
          </cell>
          <cell r="F556">
            <v>2582.65</v>
          </cell>
          <cell r="G556">
            <v>2582.56</v>
          </cell>
          <cell r="H556">
            <v>0</v>
          </cell>
          <cell r="I556">
            <v>0.45</v>
          </cell>
          <cell r="J556">
            <v>0.19</v>
          </cell>
          <cell r="K556">
            <v>555</v>
          </cell>
        </row>
        <row r="557">
          <cell r="B557">
            <v>30607</v>
          </cell>
          <cell r="C557">
            <v>30446</v>
          </cell>
          <cell r="D557">
            <v>2586.25</v>
          </cell>
          <cell r="E557">
            <v>2585.16</v>
          </cell>
          <cell r="F557">
            <v>2584.7600000000002</v>
          </cell>
          <cell r="G557">
            <v>2584.4499999999998</v>
          </cell>
          <cell r="H557">
            <v>0</v>
          </cell>
          <cell r="I557">
            <v>0.3</v>
          </cell>
          <cell r="J557">
            <v>0.5</v>
          </cell>
          <cell r="K557">
            <v>556</v>
          </cell>
        </row>
        <row r="558">
          <cell r="B558">
            <v>30474</v>
          </cell>
          <cell r="C558">
            <v>30446</v>
          </cell>
          <cell r="D558">
            <v>2585.4299999999998</v>
          </cell>
          <cell r="E558">
            <v>2585.16</v>
          </cell>
          <cell r="F558">
            <v>2584.52</v>
          </cell>
          <cell r="G558">
            <v>0</v>
          </cell>
          <cell r="H558">
            <v>0</v>
          </cell>
          <cell r="I558">
            <v>0.53</v>
          </cell>
          <cell r="J558">
            <v>0.3</v>
          </cell>
          <cell r="K558">
            <v>557</v>
          </cell>
        </row>
        <row r="559">
          <cell r="B559">
            <v>30634</v>
          </cell>
          <cell r="C559">
            <v>30474</v>
          </cell>
          <cell r="D559">
            <v>2586.0100000000002</v>
          </cell>
          <cell r="E559">
            <v>2585.4299999999998</v>
          </cell>
          <cell r="F559">
            <v>0</v>
          </cell>
          <cell r="G559">
            <v>2584.52</v>
          </cell>
          <cell r="H559">
            <v>0</v>
          </cell>
          <cell r="I559">
            <v>0.38</v>
          </cell>
          <cell r="J559">
            <v>0.95</v>
          </cell>
          <cell r="K559">
            <v>558</v>
          </cell>
        </row>
        <row r="560">
          <cell r="B560">
            <v>30725</v>
          </cell>
          <cell r="C560">
            <v>30634</v>
          </cell>
          <cell r="D560">
            <v>0</v>
          </cell>
          <cell r="E560">
            <v>2586.0100000000002</v>
          </cell>
          <cell r="F560">
            <v>2585.33</v>
          </cell>
          <cell r="G560">
            <v>2585.0500000000002</v>
          </cell>
          <cell r="H560">
            <v>0</v>
          </cell>
          <cell r="I560">
            <v>0.23</v>
          </cell>
          <cell r="J560">
            <v>1.2</v>
          </cell>
          <cell r="K560">
            <v>559</v>
          </cell>
        </row>
        <row r="561">
          <cell r="B561">
            <v>30870</v>
          </cell>
          <cell r="C561">
            <v>30725</v>
          </cell>
          <cell r="D561">
            <v>0</v>
          </cell>
          <cell r="E561">
            <v>0</v>
          </cell>
          <cell r="F561">
            <v>2586.31</v>
          </cell>
          <cell r="G561">
            <v>2585.35</v>
          </cell>
          <cell r="H561">
            <v>0</v>
          </cell>
          <cell r="I561">
            <v>0.23</v>
          </cell>
          <cell r="J561">
            <v>1.28</v>
          </cell>
          <cell r="K561">
            <v>560</v>
          </cell>
        </row>
        <row r="562">
          <cell r="B562">
            <v>30446</v>
          </cell>
          <cell r="C562">
            <v>30280</v>
          </cell>
          <cell r="D562">
            <v>2585.16</v>
          </cell>
          <cell r="E562">
            <v>2585.12</v>
          </cell>
          <cell r="F562">
            <v>2584.46</v>
          </cell>
          <cell r="G562">
            <v>2584.2399999999998</v>
          </cell>
          <cell r="H562">
            <v>0</v>
          </cell>
          <cell r="I562">
            <v>0.53</v>
          </cell>
          <cell r="J562">
            <v>0.3</v>
          </cell>
          <cell r="K562">
            <v>561</v>
          </cell>
        </row>
        <row r="563">
          <cell r="B563">
            <v>30340</v>
          </cell>
          <cell r="C563">
            <v>30306</v>
          </cell>
          <cell r="D563">
            <v>2585.67</v>
          </cell>
          <cell r="E563">
            <v>0</v>
          </cell>
          <cell r="F563">
            <v>2584.25</v>
          </cell>
          <cell r="G563">
            <v>2584.2399999999998</v>
          </cell>
          <cell r="H563">
            <v>0</v>
          </cell>
          <cell r="I563">
            <v>0.4</v>
          </cell>
          <cell r="J563">
            <v>1</v>
          </cell>
          <cell r="K563">
            <v>562</v>
          </cell>
        </row>
        <row r="564">
          <cell r="B564">
            <v>30187</v>
          </cell>
          <cell r="C564">
            <v>30340</v>
          </cell>
          <cell r="D564">
            <v>2585.5700000000002</v>
          </cell>
          <cell r="E564">
            <v>2585.67</v>
          </cell>
          <cell r="F564">
            <v>2584.9</v>
          </cell>
          <cell r="G564">
            <v>0</v>
          </cell>
          <cell r="H564">
            <v>0</v>
          </cell>
          <cell r="I564">
            <v>0.25</v>
          </cell>
          <cell r="J564">
            <v>0.6</v>
          </cell>
          <cell r="K564">
            <v>563</v>
          </cell>
        </row>
        <row r="565">
          <cell r="B565">
            <v>30116</v>
          </cell>
          <cell r="C565">
            <v>29897</v>
          </cell>
          <cell r="D565">
            <v>2584.9499999999998</v>
          </cell>
          <cell r="E565">
            <v>2584.94</v>
          </cell>
          <cell r="F565">
            <v>2584.15</v>
          </cell>
          <cell r="G565">
            <v>2583.9699999999998</v>
          </cell>
          <cell r="H565">
            <v>0</v>
          </cell>
          <cell r="I565">
            <v>0.5</v>
          </cell>
          <cell r="J565">
            <v>0.5</v>
          </cell>
          <cell r="K565">
            <v>564</v>
          </cell>
        </row>
        <row r="566">
          <cell r="B566">
            <v>30278</v>
          </cell>
          <cell r="C566">
            <v>30116</v>
          </cell>
          <cell r="D566">
            <v>2585.5</v>
          </cell>
          <cell r="E566">
            <v>2584.9499999999998</v>
          </cell>
          <cell r="F566">
            <v>2584.77</v>
          </cell>
          <cell r="G566">
            <v>2584.15</v>
          </cell>
          <cell r="H566">
            <v>0</v>
          </cell>
          <cell r="I566">
            <v>0.3</v>
          </cell>
          <cell r="J566">
            <v>0.6</v>
          </cell>
          <cell r="K566">
            <v>565</v>
          </cell>
        </row>
        <row r="567">
          <cell r="B567">
            <v>30838</v>
          </cell>
          <cell r="C567">
            <v>30641</v>
          </cell>
          <cell r="D567">
            <v>2587.77</v>
          </cell>
          <cell r="E567">
            <v>2586.3200000000002</v>
          </cell>
          <cell r="F567">
            <v>2586.41</v>
          </cell>
          <cell r="G567">
            <v>0</v>
          </cell>
          <cell r="H567">
            <v>0</v>
          </cell>
          <cell r="I567">
            <v>0.23</v>
          </cell>
          <cell r="J567">
            <v>1</v>
          </cell>
          <cell r="K567">
            <v>566</v>
          </cell>
        </row>
        <row r="568">
          <cell r="B568">
            <v>30641</v>
          </cell>
          <cell r="C568">
            <v>30478</v>
          </cell>
          <cell r="D568">
            <v>2586.3200000000002</v>
          </cell>
          <cell r="E568">
            <v>2586.27</v>
          </cell>
          <cell r="F568">
            <v>0</v>
          </cell>
          <cell r="G568">
            <v>2584.9</v>
          </cell>
          <cell r="H568">
            <v>0</v>
          </cell>
          <cell r="I568">
            <v>0.3</v>
          </cell>
          <cell r="J568">
            <v>0.5</v>
          </cell>
          <cell r="K568">
            <v>567</v>
          </cell>
        </row>
        <row r="569">
          <cell r="B569">
            <v>30692</v>
          </cell>
          <cell r="C569">
            <v>30606</v>
          </cell>
          <cell r="D569">
            <v>2586.98</v>
          </cell>
          <cell r="E569">
            <v>2586.6</v>
          </cell>
          <cell r="F569">
            <v>2585.8000000000002</v>
          </cell>
          <cell r="G569">
            <v>0</v>
          </cell>
          <cell r="H569">
            <v>0</v>
          </cell>
          <cell r="I569">
            <v>0.23</v>
          </cell>
          <cell r="J569">
            <v>0.1</v>
          </cell>
          <cell r="K569">
            <v>568</v>
          </cell>
        </row>
        <row r="570">
          <cell r="B570">
            <v>30478</v>
          </cell>
          <cell r="C570">
            <v>30340</v>
          </cell>
          <cell r="D570">
            <v>2586.27</v>
          </cell>
          <cell r="E570">
            <v>2585.67</v>
          </cell>
          <cell r="F570">
            <v>2584.9</v>
          </cell>
          <cell r="G570">
            <v>2584.36</v>
          </cell>
          <cell r="H570">
            <v>0</v>
          </cell>
          <cell r="I570">
            <v>0.4</v>
          </cell>
          <cell r="J570">
            <v>1</v>
          </cell>
          <cell r="K570">
            <v>569</v>
          </cell>
        </row>
        <row r="571">
          <cell r="B571">
            <v>30606</v>
          </cell>
          <cell r="C571">
            <v>30478</v>
          </cell>
          <cell r="D571">
            <v>2586.6</v>
          </cell>
          <cell r="E571">
            <v>2586.27</v>
          </cell>
          <cell r="F571">
            <v>0</v>
          </cell>
          <cell r="G571">
            <v>2584.9</v>
          </cell>
          <cell r="H571">
            <v>0</v>
          </cell>
          <cell r="I571">
            <v>0.23</v>
          </cell>
          <cell r="J571">
            <v>0.1</v>
          </cell>
          <cell r="K571">
            <v>570</v>
          </cell>
        </row>
        <row r="572">
          <cell r="B572">
            <v>30478</v>
          </cell>
          <cell r="C572">
            <v>30320</v>
          </cell>
          <cell r="D572">
            <v>2586.27</v>
          </cell>
          <cell r="E572">
            <v>2585.5100000000002</v>
          </cell>
          <cell r="F572">
            <v>2585.19</v>
          </cell>
          <cell r="G572">
            <v>2.0476518601811618E+32</v>
          </cell>
          <cell r="H572">
            <v>0</v>
          </cell>
          <cell r="I572">
            <v>0.3</v>
          </cell>
          <cell r="J572">
            <v>0.7</v>
          </cell>
          <cell r="K572">
            <v>571</v>
          </cell>
        </row>
        <row r="573">
          <cell r="B573">
            <v>30459</v>
          </cell>
          <cell r="C573">
            <v>30320</v>
          </cell>
          <cell r="D573">
            <v>2585.5100000000002</v>
          </cell>
          <cell r="E573">
            <v>2585.5100000000002</v>
          </cell>
          <cell r="F573">
            <v>2584.92</v>
          </cell>
          <cell r="G573">
            <v>2.0476518601811618E+32</v>
          </cell>
          <cell r="H573">
            <v>0</v>
          </cell>
          <cell r="I573">
            <v>0.23</v>
          </cell>
          <cell r="J573">
            <v>0.78</v>
          </cell>
          <cell r="K573">
            <v>4.5318508958159201E+31</v>
          </cell>
        </row>
        <row r="574">
          <cell r="B574">
            <v>30530</v>
          </cell>
          <cell r="C574">
            <v>30459</v>
          </cell>
          <cell r="D574">
            <v>2586.13</v>
          </cell>
          <cell r="E574">
            <v>2585.5100000000002</v>
          </cell>
          <cell r="F574">
            <v>2585.1999999999998</v>
          </cell>
          <cell r="G574">
            <v>2584.92</v>
          </cell>
          <cell r="H574">
            <v>0</v>
          </cell>
          <cell r="I574">
            <v>0.23</v>
          </cell>
          <cell r="J574">
            <v>0</v>
          </cell>
          <cell r="K574">
            <v>573</v>
          </cell>
        </row>
        <row r="575">
          <cell r="B575">
            <v>30606</v>
          </cell>
          <cell r="C575">
            <v>30520</v>
          </cell>
          <cell r="D575">
            <v>2586.6</v>
          </cell>
          <cell r="E575">
            <v>2586.27</v>
          </cell>
          <cell r="F575">
            <v>2585.4899999999998</v>
          </cell>
          <cell r="G575">
            <v>2585.17</v>
          </cell>
          <cell r="H575">
            <v>0</v>
          </cell>
          <cell r="I575">
            <v>0</v>
          </cell>
          <cell r="J575">
            <v>0.6</v>
          </cell>
          <cell r="K575">
            <v>574</v>
          </cell>
        </row>
        <row r="576">
          <cell r="B576">
            <v>30520</v>
          </cell>
          <cell r="C576">
            <v>30459</v>
          </cell>
          <cell r="D576">
            <v>2586.27</v>
          </cell>
          <cell r="E576">
            <v>2585.5100000000002</v>
          </cell>
          <cell r="F576">
            <v>2585.17</v>
          </cell>
          <cell r="G576">
            <v>2584.92</v>
          </cell>
          <cell r="H576">
            <v>0</v>
          </cell>
          <cell r="I576">
            <v>0.23</v>
          </cell>
          <cell r="J576">
            <v>0.7</v>
          </cell>
          <cell r="K576">
            <v>575</v>
          </cell>
        </row>
        <row r="577">
          <cell r="B577">
            <v>30485</v>
          </cell>
          <cell r="C577">
            <v>30278</v>
          </cell>
          <cell r="D577">
            <v>0</v>
          </cell>
          <cell r="E577">
            <v>2585.5</v>
          </cell>
          <cell r="F577">
            <v>2585.4</v>
          </cell>
          <cell r="G577">
            <v>2584.3000000000002</v>
          </cell>
          <cell r="H577">
            <v>0</v>
          </cell>
          <cell r="I577">
            <v>0.3</v>
          </cell>
          <cell r="J577">
            <v>1</v>
          </cell>
          <cell r="K577">
            <v>576</v>
          </cell>
        </row>
        <row r="578">
          <cell r="B578">
            <v>30278</v>
          </cell>
          <cell r="C578">
            <v>30040</v>
          </cell>
          <cell r="D578">
            <v>2585.5</v>
          </cell>
          <cell r="E578">
            <v>2584.92</v>
          </cell>
          <cell r="F578">
            <v>2584.3000000000002</v>
          </cell>
          <cell r="G578">
            <v>2583.62</v>
          </cell>
          <cell r="H578">
            <v>0</v>
          </cell>
          <cell r="I578">
            <v>0.5</v>
          </cell>
          <cell r="J578">
            <v>0.7</v>
          </cell>
          <cell r="K578">
            <v>577</v>
          </cell>
        </row>
        <row r="579">
          <cell r="B579">
            <v>30320</v>
          </cell>
          <cell r="C579">
            <v>30278</v>
          </cell>
          <cell r="D579">
            <v>2585.5100000000002</v>
          </cell>
          <cell r="E579">
            <v>2585.5</v>
          </cell>
          <cell r="F579">
            <v>2584.4899999999998</v>
          </cell>
          <cell r="G579">
            <v>2584.3000000000002</v>
          </cell>
          <cell r="H579">
            <v>0</v>
          </cell>
          <cell r="I579">
            <v>0.3</v>
          </cell>
          <cell r="J579">
            <v>0.5</v>
          </cell>
          <cell r="K579">
            <v>578</v>
          </cell>
        </row>
        <row r="580">
          <cell r="B580">
            <v>30280</v>
          </cell>
          <cell r="C580">
            <v>30306</v>
          </cell>
          <cell r="D580">
            <v>2585.12</v>
          </cell>
          <cell r="E580">
            <v>0</v>
          </cell>
          <cell r="F580">
            <v>2584.2399999999998</v>
          </cell>
          <cell r="G580">
            <v>2584.2399999999998</v>
          </cell>
          <cell r="H580">
            <v>0</v>
          </cell>
          <cell r="I580">
            <v>0.53</v>
          </cell>
          <cell r="J580">
            <v>0.45</v>
          </cell>
          <cell r="K580">
            <v>579</v>
          </cell>
        </row>
        <row r="581">
          <cell r="B581">
            <v>30306</v>
          </cell>
          <cell r="C581">
            <v>30084</v>
          </cell>
          <cell r="D581">
            <v>0</v>
          </cell>
          <cell r="E581">
            <v>2584.52</v>
          </cell>
          <cell r="F581">
            <v>2584.0500000000002</v>
          </cell>
          <cell r="G581">
            <v>2583.81</v>
          </cell>
          <cell r="H581">
            <v>0</v>
          </cell>
          <cell r="I581">
            <v>0.53</v>
          </cell>
          <cell r="J581">
            <v>0.4</v>
          </cell>
          <cell r="K581">
            <v>580</v>
          </cell>
        </row>
        <row r="582">
          <cell r="B582">
            <v>30084</v>
          </cell>
          <cell r="C582">
            <v>29967</v>
          </cell>
          <cell r="D582">
            <v>2584.52</v>
          </cell>
          <cell r="E582">
            <v>2584.0300000000002</v>
          </cell>
          <cell r="F582">
            <v>2583.81</v>
          </cell>
          <cell r="G582">
            <v>2583.46</v>
          </cell>
          <cell r="H582">
            <v>0</v>
          </cell>
          <cell r="I582">
            <v>0.53</v>
          </cell>
          <cell r="J582">
            <v>0.4</v>
          </cell>
          <cell r="K582">
            <v>581</v>
          </cell>
        </row>
        <row r="583">
          <cell r="B583">
            <v>30040</v>
          </cell>
          <cell r="C583">
            <v>29967</v>
          </cell>
          <cell r="D583">
            <v>2584.92</v>
          </cell>
          <cell r="E583">
            <v>2584.0300000000002</v>
          </cell>
          <cell r="F583">
            <v>2583.62</v>
          </cell>
          <cell r="G583">
            <v>0</v>
          </cell>
          <cell r="H583">
            <v>0</v>
          </cell>
          <cell r="I583">
            <v>0.5</v>
          </cell>
          <cell r="J583">
            <v>0.7</v>
          </cell>
          <cell r="K583">
            <v>582</v>
          </cell>
        </row>
        <row r="584">
          <cell r="B584">
            <v>30040</v>
          </cell>
          <cell r="C584">
            <v>29897</v>
          </cell>
          <cell r="D584">
            <v>2584.92</v>
          </cell>
          <cell r="E584">
            <v>2584.94</v>
          </cell>
          <cell r="F584">
            <v>2584.08</v>
          </cell>
          <cell r="G584">
            <v>2583.67</v>
          </cell>
          <cell r="H584">
            <v>0</v>
          </cell>
          <cell r="I584">
            <v>0.3</v>
          </cell>
          <cell r="J584">
            <v>0.4</v>
          </cell>
          <cell r="K584">
            <v>583</v>
          </cell>
        </row>
        <row r="585">
          <cell r="B585">
            <v>29555</v>
          </cell>
          <cell r="C585">
            <v>29501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584</v>
          </cell>
        </row>
        <row r="586">
          <cell r="B586">
            <v>29897</v>
          </cell>
          <cell r="C586">
            <v>29732</v>
          </cell>
          <cell r="D586">
            <v>2584.94</v>
          </cell>
          <cell r="E586">
            <v>2584.19</v>
          </cell>
          <cell r="F586">
            <v>2583.67</v>
          </cell>
          <cell r="G586">
            <v>2583.29</v>
          </cell>
          <cell r="H586">
            <v>0</v>
          </cell>
          <cell r="I586">
            <v>0.55000000000000004</v>
          </cell>
          <cell r="J586">
            <v>0.5</v>
          </cell>
          <cell r="K586">
            <v>585</v>
          </cell>
        </row>
        <row r="587">
          <cell r="B587">
            <v>27533</v>
          </cell>
          <cell r="C587">
            <v>27252</v>
          </cell>
          <cell r="D587">
            <v>2579.4299999999998</v>
          </cell>
          <cell r="E587">
            <v>2579.6</v>
          </cell>
          <cell r="F587">
            <v>2578.06</v>
          </cell>
          <cell r="G587">
            <v>2577.9</v>
          </cell>
          <cell r="H587">
            <v>0</v>
          </cell>
          <cell r="I587">
            <v>0.3</v>
          </cell>
          <cell r="J587">
            <v>0.2</v>
          </cell>
          <cell r="K587">
            <v>586</v>
          </cell>
        </row>
        <row r="588">
          <cell r="B588">
            <v>27793</v>
          </cell>
          <cell r="C588">
            <v>27533</v>
          </cell>
          <cell r="D588">
            <v>2579.5</v>
          </cell>
          <cell r="E588">
            <v>2579.4299999999998</v>
          </cell>
          <cell r="F588">
            <v>2578.2399999999998</v>
          </cell>
          <cell r="G588">
            <v>2578.08</v>
          </cell>
          <cell r="H588">
            <v>0</v>
          </cell>
          <cell r="I588">
            <v>0.3</v>
          </cell>
          <cell r="J588">
            <v>0.2</v>
          </cell>
          <cell r="K588">
            <v>587</v>
          </cell>
        </row>
        <row r="589">
          <cell r="B589">
            <v>28142</v>
          </cell>
          <cell r="C589">
            <v>27793</v>
          </cell>
          <cell r="D589">
            <v>2580.25</v>
          </cell>
          <cell r="E589">
            <v>2579.5</v>
          </cell>
          <cell r="F589">
            <v>2578.4699999999998</v>
          </cell>
          <cell r="G589">
            <v>2578.25</v>
          </cell>
          <cell r="H589">
            <v>0</v>
          </cell>
          <cell r="I589">
            <v>0.3</v>
          </cell>
          <cell r="J589">
            <v>0.2</v>
          </cell>
          <cell r="K589">
            <v>588</v>
          </cell>
        </row>
        <row r="590">
          <cell r="B590">
            <v>28164</v>
          </cell>
          <cell r="C590">
            <v>28142</v>
          </cell>
          <cell r="D590">
            <v>2580.25</v>
          </cell>
          <cell r="E590">
            <v>2580.25</v>
          </cell>
          <cell r="F590">
            <v>2578.54</v>
          </cell>
          <cell r="G590">
            <v>2578.04</v>
          </cell>
          <cell r="H590">
            <v>0</v>
          </cell>
          <cell r="I590">
            <v>0.3</v>
          </cell>
          <cell r="J590">
            <v>0.6</v>
          </cell>
          <cell r="K590">
            <v>589</v>
          </cell>
        </row>
        <row r="591">
          <cell r="B591">
            <v>28198</v>
          </cell>
          <cell r="C591">
            <v>28164</v>
          </cell>
          <cell r="D591">
            <v>2580.25</v>
          </cell>
          <cell r="E591">
            <v>2580.25</v>
          </cell>
          <cell r="F591">
            <v>2578.66</v>
          </cell>
          <cell r="G591">
            <v>2578.6</v>
          </cell>
          <cell r="H591">
            <v>0</v>
          </cell>
          <cell r="I591">
            <v>0.3</v>
          </cell>
          <cell r="J591">
            <v>0.6</v>
          </cell>
          <cell r="K591">
            <v>590</v>
          </cell>
        </row>
        <row r="592">
          <cell r="B592">
            <v>28480</v>
          </cell>
          <cell r="C592">
            <v>28198</v>
          </cell>
          <cell r="D592">
            <v>2580.9299999999998</v>
          </cell>
          <cell r="E592">
            <v>2580.25</v>
          </cell>
          <cell r="F592">
            <v>2579.2399999999998</v>
          </cell>
          <cell r="G592">
            <v>2578.7600000000002</v>
          </cell>
          <cell r="H592">
            <v>0</v>
          </cell>
          <cell r="I592">
            <v>0.3</v>
          </cell>
          <cell r="J592">
            <v>0.6</v>
          </cell>
          <cell r="K592">
            <v>591</v>
          </cell>
        </row>
        <row r="593">
          <cell r="B593">
            <v>28748</v>
          </cell>
          <cell r="C593">
            <v>28480</v>
          </cell>
          <cell r="D593">
            <v>2581.7199999999998</v>
          </cell>
          <cell r="E593">
            <v>2580.9299999999998</v>
          </cell>
          <cell r="F593">
            <v>2579.8200000000002</v>
          </cell>
          <cell r="G593">
            <v>2579.34</v>
          </cell>
          <cell r="H593">
            <v>0</v>
          </cell>
          <cell r="I593">
            <v>0.3</v>
          </cell>
          <cell r="J593">
            <v>0.6</v>
          </cell>
          <cell r="K593">
            <v>592</v>
          </cell>
        </row>
        <row r="594">
          <cell r="B594">
            <v>29026</v>
          </cell>
          <cell r="C594">
            <v>28748</v>
          </cell>
          <cell r="D594">
            <v>2582.4</v>
          </cell>
          <cell r="E594">
            <v>2581.7199999999998</v>
          </cell>
          <cell r="F594">
            <v>2580.8200000000002</v>
          </cell>
          <cell r="G594">
            <v>2580.02</v>
          </cell>
          <cell r="H594">
            <v>0</v>
          </cell>
          <cell r="I594">
            <v>0.3</v>
          </cell>
          <cell r="J594">
            <v>1</v>
          </cell>
          <cell r="K594">
            <v>593</v>
          </cell>
        </row>
        <row r="595">
          <cell r="B595">
            <v>29248</v>
          </cell>
          <cell r="C595">
            <v>29026</v>
          </cell>
          <cell r="D595">
            <v>2582.7399999999998</v>
          </cell>
          <cell r="E595">
            <v>2582.4</v>
          </cell>
          <cell r="F595">
            <v>2581.5700000000002</v>
          </cell>
          <cell r="G595">
            <v>2580.92</v>
          </cell>
          <cell r="H595">
            <v>0</v>
          </cell>
          <cell r="I595">
            <v>0.3</v>
          </cell>
          <cell r="J595">
            <v>1</v>
          </cell>
          <cell r="K595">
            <v>594</v>
          </cell>
        </row>
        <row r="596">
          <cell r="B596">
            <v>28645</v>
          </cell>
          <cell r="C596">
            <v>28276</v>
          </cell>
          <cell r="D596">
            <v>2580.3000000000002</v>
          </cell>
          <cell r="E596">
            <v>0</v>
          </cell>
          <cell r="F596">
            <v>2580.3000000000002</v>
          </cell>
          <cell r="G596">
            <v>2578.83</v>
          </cell>
          <cell r="H596">
            <v>0</v>
          </cell>
          <cell r="I596">
            <v>0.35</v>
          </cell>
          <cell r="J596">
            <v>0.6</v>
          </cell>
          <cell r="K596">
            <v>595</v>
          </cell>
        </row>
        <row r="597">
          <cell r="B597">
            <v>28645</v>
          </cell>
          <cell r="C597">
            <v>28584</v>
          </cell>
          <cell r="D597">
            <v>2580.3000000000002</v>
          </cell>
          <cell r="E597">
            <v>2580.4</v>
          </cell>
          <cell r="F597">
            <v>2579.6</v>
          </cell>
          <cell r="G597">
            <v>2579.59</v>
          </cell>
          <cell r="H597">
            <v>0</v>
          </cell>
          <cell r="I597">
            <v>0.68</v>
          </cell>
          <cell r="J597">
            <v>0.15</v>
          </cell>
          <cell r="K597">
            <v>596</v>
          </cell>
        </row>
        <row r="598">
          <cell r="B598">
            <v>27642</v>
          </cell>
          <cell r="C598">
            <v>27242</v>
          </cell>
          <cell r="D598">
            <v>2579.54</v>
          </cell>
          <cell r="E598">
            <v>2579.2600000000002</v>
          </cell>
          <cell r="F598">
            <v>2578.54</v>
          </cell>
          <cell r="G598">
            <v>2577.87</v>
          </cell>
          <cell r="H598">
            <v>0</v>
          </cell>
          <cell r="I598">
            <v>0.35</v>
          </cell>
          <cell r="J598">
            <v>0.6</v>
          </cell>
          <cell r="K598">
            <v>597</v>
          </cell>
        </row>
        <row r="599">
          <cell r="B599">
            <v>27642</v>
          </cell>
          <cell r="C599">
            <v>27679</v>
          </cell>
          <cell r="D599">
            <v>2579.54</v>
          </cell>
          <cell r="E599">
            <v>2579.6999999999998</v>
          </cell>
          <cell r="F599">
            <v>2578.2399999999998</v>
          </cell>
          <cell r="G599">
            <v>2577.89</v>
          </cell>
          <cell r="H599">
            <v>0</v>
          </cell>
          <cell r="I599">
            <v>0.3</v>
          </cell>
          <cell r="J599">
            <v>0.5</v>
          </cell>
          <cell r="K599">
            <v>598</v>
          </cell>
        </row>
        <row r="600">
          <cell r="B600">
            <v>27820</v>
          </cell>
          <cell r="C600">
            <v>27642</v>
          </cell>
          <cell r="D600">
            <v>2580.0500000000002</v>
          </cell>
          <cell r="E600">
            <v>2579.54</v>
          </cell>
          <cell r="F600">
            <v>2578.9</v>
          </cell>
          <cell r="G600">
            <v>2578.23</v>
          </cell>
          <cell r="H600">
            <v>0</v>
          </cell>
          <cell r="I600">
            <v>0.2</v>
          </cell>
          <cell r="J600">
            <v>1.2</v>
          </cell>
          <cell r="K600">
            <v>599</v>
          </cell>
        </row>
        <row r="601">
          <cell r="B601">
            <v>28064</v>
          </cell>
          <cell r="C601">
            <v>27820</v>
          </cell>
          <cell r="D601">
            <v>2580.5</v>
          </cell>
          <cell r="E601">
            <v>2580.0500000000002</v>
          </cell>
          <cell r="F601">
            <v>2579.33</v>
          </cell>
          <cell r="G601">
            <v>0</v>
          </cell>
          <cell r="H601">
            <v>0</v>
          </cell>
          <cell r="I601">
            <v>0.25</v>
          </cell>
          <cell r="J601">
            <v>0.9</v>
          </cell>
          <cell r="K601">
            <v>600</v>
          </cell>
        </row>
        <row r="602">
          <cell r="B602">
            <v>27820</v>
          </cell>
          <cell r="C602">
            <v>27863</v>
          </cell>
          <cell r="D602">
            <v>2580.0500000000002</v>
          </cell>
          <cell r="E602">
            <v>2579.62</v>
          </cell>
          <cell r="F602">
            <v>2578.7600000000002</v>
          </cell>
          <cell r="G602">
            <v>2578.13</v>
          </cell>
          <cell r="H602">
            <v>0</v>
          </cell>
          <cell r="I602">
            <v>0.35</v>
          </cell>
          <cell r="J602">
            <v>0.8</v>
          </cell>
          <cell r="K602">
            <v>601</v>
          </cell>
        </row>
        <row r="603">
          <cell r="B603">
            <v>27801</v>
          </cell>
          <cell r="C603">
            <v>27820</v>
          </cell>
          <cell r="D603">
            <v>2580.52</v>
          </cell>
          <cell r="E603">
            <v>2580.0500000000002</v>
          </cell>
          <cell r="F603">
            <v>2579.52</v>
          </cell>
          <cell r="G603">
            <v>2578.7199999999998</v>
          </cell>
          <cell r="H603">
            <v>0</v>
          </cell>
          <cell r="I603">
            <v>0.2</v>
          </cell>
          <cell r="J603">
            <v>2</v>
          </cell>
          <cell r="K603">
            <v>602</v>
          </cell>
        </row>
        <row r="604">
          <cell r="B604">
            <v>27801</v>
          </cell>
          <cell r="C604">
            <v>27790</v>
          </cell>
          <cell r="D604">
            <v>2580.52</v>
          </cell>
          <cell r="E604">
            <v>2580.64</v>
          </cell>
          <cell r="F604">
            <v>2579.4299999999998</v>
          </cell>
          <cell r="G604">
            <v>2579.1999999999998</v>
          </cell>
          <cell r="H604">
            <v>0</v>
          </cell>
          <cell r="I604">
            <v>0.23</v>
          </cell>
          <cell r="J604">
            <v>0.6</v>
          </cell>
          <cell r="K604">
            <v>603</v>
          </cell>
        </row>
        <row r="605">
          <cell r="B605">
            <v>28210</v>
          </cell>
          <cell r="C605">
            <v>28413</v>
          </cell>
          <cell r="D605">
            <v>2580.44</v>
          </cell>
          <cell r="E605">
            <v>2580.38</v>
          </cell>
          <cell r="F605">
            <v>2579.04</v>
          </cell>
          <cell r="G605">
            <v>2578.87</v>
          </cell>
          <cell r="H605">
            <v>0</v>
          </cell>
          <cell r="I605">
            <v>0.38</v>
          </cell>
          <cell r="J605">
            <v>0.3</v>
          </cell>
          <cell r="K605">
            <v>604</v>
          </cell>
        </row>
        <row r="606">
          <cell r="B606">
            <v>28196</v>
          </cell>
          <cell r="C606">
            <v>28210</v>
          </cell>
          <cell r="D606">
            <v>2581.21</v>
          </cell>
          <cell r="E606">
            <v>2580.44</v>
          </cell>
          <cell r="F606">
            <v>2579.83</v>
          </cell>
          <cell r="G606">
            <v>2579.06</v>
          </cell>
          <cell r="H606">
            <v>0</v>
          </cell>
          <cell r="I606">
            <v>0.23</v>
          </cell>
          <cell r="J606">
            <v>2.9</v>
          </cell>
          <cell r="K606">
            <v>605</v>
          </cell>
        </row>
        <row r="607">
          <cell r="B607">
            <v>28196</v>
          </cell>
          <cell r="C607">
            <v>28152</v>
          </cell>
          <cell r="D607">
            <v>2581.21</v>
          </cell>
          <cell r="E607">
            <v>2581.0500000000002</v>
          </cell>
          <cell r="F607">
            <v>2580.02</v>
          </cell>
          <cell r="G607">
            <v>2579.8200000000002</v>
          </cell>
          <cell r="H607">
            <v>0</v>
          </cell>
          <cell r="I607">
            <v>0.38</v>
          </cell>
          <cell r="J607">
            <v>0.3</v>
          </cell>
          <cell r="K607">
            <v>606</v>
          </cell>
        </row>
        <row r="608">
          <cell r="B608">
            <v>28112</v>
          </cell>
          <cell r="C608">
            <v>28157</v>
          </cell>
          <cell r="D608">
            <v>2581.84</v>
          </cell>
          <cell r="E608">
            <v>2581.0300000000002</v>
          </cell>
          <cell r="F608">
            <v>2580.4299999999998</v>
          </cell>
          <cell r="G608">
            <v>2579.6</v>
          </cell>
          <cell r="H608">
            <v>0</v>
          </cell>
          <cell r="I608">
            <v>0.35</v>
          </cell>
          <cell r="J608">
            <v>1.1000000000000001</v>
          </cell>
          <cell r="K608">
            <v>607</v>
          </cell>
        </row>
        <row r="609">
          <cell r="B609">
            <v>28066</v>
          </cell>
          <cell r="C609">
            <v>28112</v>
          </cell>
          <cell r="D609">
            <v>2582.42</v>
          </cell>
          <cell r="E609">
            <v>2581.84</v>
          </cell>
          <cell r="F609">
            <v>2581.06</v>
          </cell>
          <cell r="G609">
            <v>2580.48</v>
          </cell>
          <cell r="H609">
            <v>0</v>
          </cell>
          <cell r="I609">
            <v>0.3</v>
          </cell>
          <cell r="J609">
            <v>0.69</v>
          </cell>
          <cell r="K609">
            <v>608</v>
          </cell>
        </row>
        <row r="610">
          <cell r="B610">
            <v>28969</v>
          </cell>
          <cell r="C610">
            <v>28779</v>
          </cell>
          <cell r="D610">
            <v>2581.7199999999998</v>
          </cell>
          <cell r="E610">
            <v>2581.59</v>
          </cell>
          <cell r="F610">
            <v>2580.56</v>
          </cell>
          <cell r="G610">
            <v>2580.23</v>
          </cell>
          <cell r="H610">
            <v>0</v>
          </cell>
          <cell r="I610">
            <v>0.25</v>
          </cell>
          <cell r="J610">
            <v>0.63</v>
          </cell>
          <cell r="K610">
            <v>609</v>
          </cell>
        </row>
        <row r="611">
          <cell r="B611">
            <v>28979</v>
          </cell>
          <cell r="C611">
            <v>28969</v>
          </cell>
          <cell r="D611">
            <v>2581.79</v>
          </cell>
          <cell r="E611">
            <v>2581.7199999999998</v>
          </cell>
          <cell r="F611">
            <v>2580.65</v>
          </cell>
          <cell r="G611">
            <v>2580.5700000000002</v>
          </cell>
          <cell r="H611">
            <v>0</v>
          </cell>
          <cell r="I611">
            <v>0.25</v>
          </cell>
          <cell r="J611">
            <v>0.54</v>
          </cell>
          <cell r="K611">
            <v>610</v>
          </cell>
        </row>
        <row r="612">
          <cell r="B612">
            <v>28413</v>
          </cell>
          <cell r="C612">
            <v>28437</v>
          </cell>
          <cell r="D612">
            <v>2580.38</v>
          </cell>
          <cell r="E612">
            <v>2580.33</v>
          </cell>
          <cell r="F612">
            <v>2578.83</v>
          </cell>
          <cell r="G612">
            <v>2578.42</v>
          </cell>
          <cell r="H612">
            <v>0</v>
          </cell>
          <cell r="I612">
            <v>0.38</v>
          </cell>
          <cell r="J612">
            <v>0.8</v>
          </cell>
          <cell r="K612">
            <v>611</v>
          </cell>
        </row>
        <row r="613">
          <cell r="B613">
            <v>28775</v>
          </cell>
          <cell r="C613">
            <v>28413</v>
          </cell>
          <cell r="D613">
            <v>0</v>
          </cell>
          <cell r="E613">
            <v>2580.38</v>
          </cell>
          <cell r="F613">
            <v>2580.44</v>
          </cell>
          <cell r="G613">
            <v>2578.84</v>
          </cell>
          <cell r="H613">
            <v>0</v>
          </cell>
          <cell r="I613">
            <v>0.25</v>
          </cell>
          <cell r="J613">
            <v>1.5</v>
          </cell>
          <cell r="K613">
            <v>612</v>
          </cell>
        </row>
        <row r="614">
          <cell r="B614">
            <v>28755</v>
          </cell>
          <cell r="C614">
            <v>28384</v>
          </cell>
          <cell r="D614">
            <v>2582.0500000000002</v>
          </cell>
          <cell r="E614">
            <v>2581.4499999999998</v>
          </cell>
          <cell r="F614">
            <v>2580.64</v>
          </cell>
          <cell r="G614">
            <v>2580.1799999999998</v>
          </cell>
          <cell r="H614">
            <v>0</v>
          </cell>
          <cell r="I614">
            <v>0.3</v>
          </cell>
          <cell r="J614">
            <v>0.4</v>
          </cell>
          <cell r="K614">
            <v>613</v>
          </cell>
        </row>
        <row r="615">
          <cell r="B615">
            <v>28755</v>
          </cell>
          <cell r="C615">
            <v>28725</v>
          </cell>
          <cell r="D615">
            <v>2582.0500000000002</v>
          </cell>
          <cell r="E615">
            <v>2581.56</v>
          </cell>
          <cell r="F615">
            <v>2580.63</v>
          </cell>
          <cell r="G615">
            <v>2580.31</v>
          </cell>
          <cell r="H615">
            <v>0</v>
          </cell>
          <cell r="I615">
            <v>0.25</v>
          </cell>
          <cell r="J615">
            <v>0.6</v>
          </cell>
          <cell r="K615">
            <v>614</v>
          </cell>
        </row>
        <row r="616">
          <cell r="B616">
            <v>28755</v>
          </cell>
          <cell r="C616">
            <v>28775</v>
          </cell>
          <cell r="D616">
            <v>2582.0500000000002</v>
          </cell>
          <cell r="E616">
            <v>2581.69</v>
          </cell>
          <cell r="F616">
            <v>2580.64</v>
          </cell>
          <cell r="G616">
            <v>2580.27</v>
          </cell>
          <cell r="H616">
            <v>0</v>
          </cell>
          <cell r="I616">
            <v>0.23</v>
          </cell>
          <cell r="J616">
            <v>0.9</v>
          </cell>
          <cell r="K616">
            <v>615</v>
          </cell>
        </row>
        <row r="617">
          <cell r="B617">
            <v>28384</v>
          </cell>
          <cell r="C617">
            <v>28353</v>
          </cell>
          <cell r="D617">
            <v>2581.4499999999998</v>
          </cell>
          <cell r="E617">
            <v>2581.12</v>
          </cell>
          <cell r="F617">
            <v>2580.1999999999998</v>
          </cell>
          <cell r="G617">
            <v>2580</v>
          </cell>
          <cell r="H617">
            <v>0</v>
          </cell>
          <cell r="I617">
            <v>0.3</v>
          </cell>
          <cell r="J617">
            <v>0.4</v>
          </cell>
          <cell r="K617">
            <v>616</v>
          </cell>
        </row>
        <row r="618">
          <cell r="B618">
            <v>28384</v>
          </cell>
          <cell r="C618">
            <v>28413</v>
          </cell>
          <cell r="D618">
            <v>2581.4499999999998</v>
          </cell>
          <cell r="E618">
            <v>2580.38</v>
          </cell>
          <cell r="F618">
            <v>2580.33</v>
          </cell>
          <cell r="G618">
            <v>2579.09</v>
          </cell>
          <cell r="H618">
            <v>0</v>
          </cell>
          <cell r="I618">
            <v>0.23</v>
          </cell>
          <cell r="J618">
            <v>0.6</v>
          </cell>
          <cell r="K618">
            <v>617</v>
          </cell>
        </row>
        <row r="619">
          <cell r="B619">
            <v>28549</v>
          </cell>
          <cell r="C619">
            <v>28354</v>
          </cell>
          <cell r="D619">
            <v>2582.04</v>
          </cell>
          <cell r="E619">
            <v>2581.84</v>
          </cell>
          <cell r="F619">
            <v>2580.9</v>
          </cell>
          <cell r="G619">
            <v>2580.6</v>
          </cell>
          <cell r="H619">
            <v>0</v>
          </cell>
          <cell r="I619">
            <v>0.3</v>
          </cell>
          <cell r="J619">
            <v>0.51</v>
          </cell>
          <cell r="K619">
            <v>618</v>
          </cell>
        </row>
        <row r="620">
          <cell r="B620">
            <v>27893</v>
          </cell>
          <cell r="C620">
            <v>27741</v>
          </cell>
          <cell r="D620">
            <v>2581.6799999999998</v>
          </cell>
          <cell r="E620">
            <v>2581.5100000000002</v>
          </cell>
          <cell r="F620">
            <v>2579.77</v>
          </cell>
          <cell r="G620">
            <v>2579.5500000000002</v>
          </cell>
          <cell r="H620">
            <v>0</v>
          </cell>
          <cell r="I620">
            <v>0.3</v>
          </cell>
          <cell r="J620">
            <v>0.5</v>
          </cell>
          <cell r="K620">
            <v>619</v>
          </cell>
        </row>
        <row r="621">
          <cell r="B621">
            <v>27930</v>
          </cell>
          <cell r="C621">
            <v>27893</v>
          </cell>
          <cell r="D621">
            <v>2581.5500000000002</v>
          </cell>
          <cell r="E621">
            <v>2581.6799999999998</v>
          </cell>
          <cell r="F621">
            <v>2580.04</v>
          </cell>
          <cell r="G621">
            <v>2579.77</v>
          </cell>
          <cell r="H621">
            <v>0</v>
          </cell>
          <cell r="I621">
            <v>0.23</v>
          </cell>
          <cell r="J621">
            <v>0.6</v>
          </cell>
          <cell r="K621">
            <v>620</v>
          </cell>
        </row>
        <row r="622">
          <cell r="B622">
            <v>27885</v>
          </cell>
          <cell r="C622">
            <v>27893</v>
          </cell>
          <cell r="D622">
            <v>2581.5300000000002</v>
          </cell>
          <cell r="E622">
            <v>2581.6799999999998</v>
          </cell>
          <cell r="F622">
            <v>2579.92</v>
          </cell>
          <cell r="G622">
            <v>2579.77</v>
          </cell>
          <cell r="H622">
            <v>0</v>
          </cell>
          <cell r="I622">
            <v>0.23</v>
          </cell>
          <cell r="J622">
            <v>0.6</v>
          </cell>
          <cell r="K622">
            <v>621</v>
          </cell>
        </row>
        <row r="623">
          <cell r="B623">
            <v>27958</v>
          </cell>
          <cell r="C623">
            <v>27942</v>
          </cell>
          <cell r="D623">
            <v>2582.2600000000002</v>
          </cell>
          <cell r="E623">
            <v>2582.34</v>
          </cell>
          <cell r="F623">
            <v>2581.0300000000002</v>
          </cell>
          <cell r="G623">
            <v>2580.89</v>
          </cell>
          <cell r="H623">
            <v>0</v>
          </cell>
          <cell r="I623">
            <v>0.23</v>
          </cell>
          <cell r="J623">
            <v>0.6</v>
          </cell>
          <cell r="K623">
            <v>622</v>
          </cell>
        </row>
        <row r="624">
          <cell r="B624">
            <v>27900</v>
          </cell>
          <cell r="C624">
            <v>27958</v>
          </cell>
          <cell r="D624">
            <v>2582.2600000000002</v>
          </cell>
          <cell r="E624">
            <v>2582.2600000000002</v>
          </cell>
          <cell r="F624">
            <v>2581.1799999999998</v>
          </cell>
          <cell r="G624">
            <v>2581.08</v>
          </cell>
          <cell r="H624">
            <v>0</v>
          </cell>
          <cell r="I624">
            <v>0</v>
          </cell>
          <cell r="J624">
            <v>0</v>
          </cell>
          <cell r="K624">
            <v>623</v>
          </cell>
        </row>
        <row r="625">
          <cell r="B625">
            <v>27942</v>
          </cell>
          <cell r="C625">
            <v>27701</v>
          </cell>
          <cell r="D625">
            <v>2582.34</v>
          </cell>
          <cell r="E625">
            <v>2581.7399999999998</v>
          </cell>
          <cell r="F625">
            <v>2580.89</v>
          </cell>
          <cell r="G625">
            <v>2580.5500000000002</v>
          </cell>
          <cell r="H625">
            <v>0</v>
          </cell>
          <cell r="I625">
            <v>0.35</v>
          </cell>
          <cell r="J625">
            <v>0.5</v>
          </cell>
          <cell r="K625">
            <v>624</v>
          </cell>
        </row>
        <row r="626">
          <cell r="B626">
            <v>27982</v>
          </cell>
          <cell r="C626">
            <v>28066</v>
          </cell>
          <cell r="D626">
            <v>2582.23</v>
          </cell>
          <cell r="E626">
            <v>2582.42</v>
          </cell>
          <cell r="F626">
            <v>2581.19</v>
          </cell>
          <cell r="G626">
            <v>2581.0700000000002</v>
          </cell>
          <cell r="H626">
            <v>0</v>
          </cell>
          <cell r="I626">
            <v>0.25</v>
          </cell>
          <cell r="J626">
            <v>0.47</v>
          </cell>
          <cell r="K626">
            <v>625</v>
          </cell>
        </row>
        <row r="627">
          <cell r="B627">
            <v>28156</v>
          </cell>
          <cell r="C627">
            <v>28066</v>
          </cell>
          <cell r="D627">
            <v>2582.75</v>
          </cell>
          <cell r="E627">
            <v>2582.42</v>
          </cell>
          <cell r="F627">
            <v>2581.19</v>
          </cell>
          <cell r="G627">
            <v>2581.0700000000002</v>
          </cell>
          <cell r="H627">
            <v>0</v>
          </cell>
          <cell r="I627">
            <v>0.25</v>
          </cell>
          <cell r="J627">
            <v>0.5</v>
          </cell>
          <cell r="K627">
            <v>626</v>
          </cell>
        </row>
        <row r="628">
          <cell r="B628">
            <v>28188</v>
          </cell>
          <cell r="C628">
            <v>28283</v>
          </cell>
          <cell r="D628">
            <v>2582.91</v>
          </cell>
          <cell r="E628">
            <v>2582.7800000000002</v>
          </cell>
          <cell r="F628">
            <v>2581.66</v>
          </cell>
          <cell r="G628">
            <v>2581.4299999999998</v>
          </cell>
          <cell r="H628">
            <v>0</v>
          </cell>
          <cell r="I628">
            <v>0.2</v>
          </cell>
          <cell r="J628">
            <v>0.8</v>
          </cell>
          <cell r="K628">
            <v>627</v>
          </cell>
        </row>
        <row r="629">
          <cell r="B629">
            <v>28386</v>
          </cell>
          <cell r="C629">
            <v>28283</v>
          </cell>
          <cell r="D629">
            <v>2583.0500000000002</v>
          </cell>
          <cell r="E629">
            <v>2582.7800000000002</v>
          </cell>
          <cell r="F629">
            <v>2581.7399999999998</v>
          </cell>
          <cell r="G629">
            <v>2581.52</v>
          </cell>
          <cell r="H629">
            <v>0</v>
          </cell>
          <cell r="I629">
            <v>0.2</v>
          </cell>
          <cell r="J629">
            <v>0.8</v>
          </cell>
          <cell r="K629">
            <v>628</v>
          </cell>
        </row>
        <row r="630">
          <cell r="B630">
            <v>28338</v>
          </cell>
          <cell r="C630">
            <v>28354</v>
          </cell>
          <cell r="D630">
            <v>2582.14</v>
          </cell>
          <cell r="E630">
            <v>2581.84</v>
          </cell>
          <cell r="F630">
            <v>2580.7800000000002</v>
          </cell>
          <cell r="G630">
            <v>2580.5300000000002</v>
          </cell>
          <cell r="H630">
            <v>0</v>
          </cell>
          <cell r="I630">
            <v>0.35</v>
          </cell>
          <cell r="J630">
            <v>1</v>
          </cell>
          <cell r="K630">
            <v>629</v>
          </cell>
        </row>
        <row r="631">
          <cell r="B631">
            <v>28283</v>
          </cell>
          <cell r="C631">
            <v>28338</v>
          </cell>
          <cell r="D631">
            <v>2582.7800000000002</v>
          </cell>
          <cell r="E631">
            <v>2582.14</v>
          </cell>
          <cell r="F631">
            <v>2581.39</v>
          </cell>
          <cell r="G631">
            <v>2580.8000000000002</v>
          </cell>
          <cell r="H631">
            <v>0</v>
          </cell>
          <cell r="I631">
            <v>0.3</v>
          </cell>
          <cell r="J631">
            <v>0.7</v>
          </cell>
          <cell r="K631">
            <v>630</v>
          </cell>
        </row>
        <row r="632">
          <cell r="B632">
            <v>29035</v>
          </cell>
          <cell r="C632">
            <v>29020</v>
          </cell>
          <cell r="D632">
            <v>0</v>
          </cell>
          <cell r="E632">
            <v>0</v>
          </cell>
          <cell r="F632">
            <v>2582.4899999999998</v>
          </cell>
          <cell r="G632">
            <v>2582.25</v>
          </cell>
          <cell r="H632">
            <v>0</v>
          </cell>
          <cell r="I632">
            <v>0.3</v>
          </cell>
          <cell r="J632">
            <v>0.65</v>
          </cell>
          <cell r="K632">
            <v>631</v>
          </cell>
        </row>
        <row r="633">
          <cell r="B633">
            <v>27389</v>
          </cell>
          <cell r="C633">
            <v>27421</v>
          </cell>
          <cell r="D633">
            <v>2581.65</v>
          </cell>
          <cell r="E633">
            <v>2581.5300000000002</v>
          </cell>
          <cell r="F633">
            <v>2580.4899999999998</v>
          </cell>
          <cell r="G633">
            <v>2579.88</v>
          </cell>
          <cell r="H633">
            <v>0</v>
          </cell>
          <cell r="I633">
            <v>0.2</v>
          </cell>
          <cell r="J633">
            <v>0.9</v>
          </cell>
          <cell r="K633">
            <v>632</v>
          </cell>
        </row>
        <row r="634">
          <cell r="B634">
            <v>27328</v>
          </cell>
          <cell r="C634">
            <v>27374</v>
          </cell>
          <cell r="D634">
            <v>2581.65</v>
          </cell>
          <cell r="E634">
            <v>2581.4899999999998</v>
          </cell>
          <cell r="F634">
            <v>2580.37</v>
          </cell>
          <cell r="G634">
            <v>2579.8200000000002</v>
          </cell>
          <cell r="H634">
            <v>0</v>
          </cell>
          <cell r="I634">
            <v>0.23</v>
          </cell>
          <cell r="J634">
            <v>0.8</v>
          </cell>
          <cell r="K634">
            <v>633</v>
          </cell>
        </row>
        <row r="635">
          <cell r="B635">
            <v>27389</v>
          </cell>
          <cell r="C635">
            <v>27328</v>
          </cell>
          <cell r="D635">
            <v>2581.65</v>
          </cell>
          <cell r="E635">
            <v>2581.65</v>
          </cell>
          <cell r="F635">
            <v>2580.4899999999998</v>
          </cell>
          <cell r="G635">
            <v>2580.37</v>
          </cell>
          <cell r="H635">
            <v>0</v>
          </cell>
          <cell r="I635">
            <v>0.2</v>
          </cell>
          <cell r="J635">
            <v>0.8</v>
          </cell>
          <cell r="K635">
            <v>634</v>
          </cell>
        </row>
        <row r="636">
          <cell r="B636">
            <v>27487</v>
          </cell>
          <cell r="C636">
            <v>27652</v>
          </cell>
          <cell r="D636">
            <v>2582.02</v>
          </cell>
          <cell r="E636">
            <v>2582</v>
          </cell>
          <cell r="F636">
            <v>2580.62</v>
          </cell>
          <cell r="G636">
            <v>2580.3200000000002</v>
          </cell>
          <cell r="H636">
            <v>0</v>
          </cell>
          <cell r="I636">
            <v>0.25</v>
          </cell>
          <cell r="J636">
            <v>0.6</v>
          </cell>
          <cell r="K636">
            <v>635</v>
          </cell>
        </row>
        <row r="637">
          <cell r="B637">
            <v>27499</v>
          </cell>
          <cell r="C637">
            <v>27487</v>
          </cell>
          <cell r="D637">
            <v>2582.02</v>
          </cell>
          <cell r="E637">
            <v>2582.02</v>
          </cell>
          <cell r="F637">
            <v>2580.7600000000002</v>
          </cell>
          <cell r="G637">
            <v>2580.62</v>
          </cell>
          <cell r="H637">
            <v>0</v>
          </cell>
          <cell r="I637">
            <v>0.23</v>
          </cell>
          <cell r="J637">
            <v>0.6</v>
          </cell>
          <cell r="K637">
            <v>636</v>
          </cell>
        </row>
        <row r="638">
          <cell r="B638">
            <v>27540</v>
          </cell>
          <cell r="C638">
            <v>27499</v>
          </cell>
          <cell r="D638">
            <v>0</v>
          </cell>
          <cell r="E638">
            <v>2582.02</v>
          </cell>
          <cell r="F638">
            <v>2580.85</v>
          </cell>
          <cell r="G638">
            <v>2580.7600000000002</v>
          </cell>
          <cell r="H638">
            <v>0</v>
          </cell>
          <cell r="I638">
            <v>0</v>
          </cell>
          <cell r="J638">
            <v>0</v>
          </cell>
          <cell r="K638">
            <v>637</v>
          </cell>
        </row>
        <row r="639">
          <cell r="B639">
            <v>27673</v>
          </cell>
          <cell r="C639">
            <v>27652</v>
          </cell>
          <cell r="D639">
            <v>2581.89</v>
          </cell>
          <cell r="E639">
            <v>2582</v>
          </cell>
          <cell r="F639">
            <v>2580.69</v>
          </cell>
          <cell r="G639">
            <v>2580.3200000000002</v>
          </cell>
          <cell r="H639">
            <v>0</v>
          </cell>
          <cell r="I639">
            <v>0.25</v>
          </cell>
          <cell r="J639">
            <v>0.7</v>
          </cell>
          <cell r="K639">
            <v>638</v>
          </cell>
        </row>
        <row r="640">
          <cell r="B640">
            <v>29501</v>
          </cell>
          <cell r="C640">
            <v>29493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639</v>
          </cell>
        </row>
        <row r="641">
          <cell r="B641">
            <v>29732</v>
          </cell>
          <cell r="C641">
            <v>29555</v>
          </cell>
          <cell r="D641">
            <v>2584.19</v>
          </cell>
          <cell r="E641">
            <v>2584.09</v>
          </cell>
          <cell r="F641">
            <v>2583.29</v>
          </cell>
          <cell r="G641">
            <v>2583.0100000000002</v>
          </cell>
          <cell r="H641">
            <v>0</v>
          </cell>
          <cell r="I641">
            <v>0.75</v>
          </cell>
          <cell r="J641">
            <v>0.3</v>
          </cell>
          <cell r="K641">
            <v>640</v>
          </cell>
        </row>
        <row r="642">
          <cell r="B642">
            <v>29967</v>
          </cell>
          <cell r="C642">
            <v>29732</v>
          </cell>
          <cell r="D642">
            <v>2584.0300000000002</v>
          </cell>
          <cell r="E642">
            <v>2584.19</v>
          </cell>
          <cell r="F642">
            <v>2583.4</v>
          </cell>
          <cell r="G642">
            <v>2583.29</v>
          </cell>
          <cell r="H642">
            <v>0</v>
          </cell>
          <cell r="I642">
            <v>0.65</v>
          </cell>
          <cell r="J642">
            <v>0.3</v>
          </cell>
          <cell r="K642">
            <v>641</v>
          </cell>
        </row>
        <row r="643">
          <cell r="B643">
            <v>29818</v>
          </cell>
          <cell r="C643">
            <v>29637</v>
          </cell>
          <cell r="D643">
            <v>2583.9699999999998</v>
          </cell>
          <cell r="E643">
            <v>2583.7399999999998</v>
          </cell>
          <cell r="F643">
            <v>2582.79</v>
          </cell>
          <cell r="G643">
            <v>2582.1999999999998</v>
          </cell>
          <cell r="H643">
            <v>0</v>
          </cell>
          <cell r="I643">
            <v>0.25</v>
          </cell>
          <cell r="J643">
            <v>0.7</v>
          </cell>
          <cell r="K643">
            <v>642</v>
          </cell>
        </row>
        <row r="644">
          <cell r="B644">
            <v>29140</v>
          </cell>
          <cell r="C644">
            <v>29204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643</v>
          </cell>
        </row>
        <row r="645">
          <cell r="B645">
            <v>28905</v>
          </cell>
          <cell r="C645">
            <v>28914</v>
          </cell>
          <cell r="D645">
            <v>0</v>
          </cell>
          <cell r="E645">
            <v>0</v>
          </cell>
          <cell r="F645">
            <v>2582.37</v>
          </cell>
          <cell r="G645">
            <v>2581.96</v>
          </cell>
          <cell r="H645">
            <v>0</v>
          </cell>
          <cell r="I645">
            <v>0.3</v>
          </cell>
          <cell r="J645">
            <v>1</v>
          </cell>
          <cell r="K645">
            <v>644</v>
          </cell>
        </row>
        <row r="646">
          <cell r="B646">
            <v>29200</v>
          </cell>
          <cell r="C646">
            <v>29204</v>
          </cell>
          <cell r="D646">
            <v>0</v>
          </cell>
          <cell r="E646">
            <v>0</v>
          </cell>
          <cell r="F646">
            <v>2582.0300000000002</v>
          </cell>
          <cell r="G646">
            <v>2581.6799999999998</v>
          </cell>
          <cell r="H646">
            <v>0</v>
          </cell>
          <cell r="I646">
            <v>0.35</v>
          </cell>
          <cell r="J646">
            <v>0.96</v>
          </cell>
          <cell r="K646">
            <v>645</v>
          </cell>
        </row>
        <row r="647">
          <cell r="B647">
            <v>29020</v>
          </cell>
          <cell r="C647">
            <v>29200</v>
          </cell>
          <cell r="D647">
            <v>0</v>
          </cell>
          <cell r="E647">
            <v>0</v>
          </cell>
          <cell r="F647">
            <v>2582.3000000000002</v>
          </cell>
          <cell r="G647">
            <v>2582</v>
          </cell>
          <cell r="H647">
            <v>0</v>
          </cell>
          <cell r="I647">
            <v>0.3</v>
          </cell>
          <cell r="J647">
            <v>0.57999999999999996</v>
          </cell>
          <cell r="K647">
            <v>646</v>
          </cell>
        </row>
        <row r="648">
          <cell r="B648">
            <v>29637</v>
          </cell>
          <cell r="C648">
            <v>29401</v>
          </cell>
          <cell r="D648">
            <v>0</v>
          </cell>
          <cell r="E648">
            <v>0</v>
          </cell>
          <cell r="F648">
            <v>2582.79</v>
          </cell>
          <cell r="G648">
            <v>2582.35</v>
          </cell>
          <cell r="H648">
            <v>0</v>
          </cell>
          <cell r="I648">
            <v>0.3</v>
          </cell>
          <cell r="J648">
            <v>0.5</v>
          </cell>
          <cell r="K648">
            <v>647</v>
          </cell>
        </row>
        <row r="649">
          <cell r="B649">
            <v>29307</v>
          </cell>
          <cell r="C649">
            <v>29183</v>
          </cell>
          <cell r="D649">
            <v>2582.6999999999998</v>
          </cell>
          <cell r="E649">
            <v>2582.8000000000002</v>
          </cell>
          <cell r="F649">
            <v>2581.36</v>
          </cell>
          <cell r="G649">
            <v>2581.41</v>
          </cell>
          <cell r="H649">
            <v>0</v>
          </cell>
          <cell r="I649">
            <v>0.38</v>
          </cell>
          <cell r="J649">
            <v>0.4</v>
          </cell>
          <cell r="K649">
            <v>648</v>
          </cell>
        </row>
        <row r="650">
          <cell r="B650">
            <v>29460</v>
          </cell>
          <cell r="C650">
            <v>29307</v>
          </cell>
          <cell r="D650">
            <v>0</v>
          </cell>
          <cell r="E650">
            <v>2582.6999999999998</v>
          </cell>
          <cell r="F650">
            <v>2581.52</v>
          </cell>
          <cell r="G650">
            <v>2581.36</v>
          </cell>
          <cell r="H650">
            <v>0</v>
          </cell>
          <cell r="I650">
            <v>0.38</v>
          </cell>
          <cell r="J650">
            <v>0.4</v>
          </cell>
          <cell r="K650">
            <v>649</v>
          </cell>
        </row>
        <row r="651">
          <cell r="B651">
            <v>29479</v>
          </cell>
          <cell r="C651">
            <v>29460</v>
          </cell>
          <cell r="D651">
            <v>2583.0700000000002</v>
          </cell>
          <cell r="E651">
            <v>0</v>
          </cell>
          <cell r="F651">
            <v>2581.75</v>
          </cell>
          <cell r="G651">
            <v>2581.48</v>
          </cell>
          <cell r="H651">
            <v>0</v>
          </cell>
          <cell r="I651">
            <v>0.2</v>
          </cell>
          <cell r="J651">
            <v>0.9</v>
          </cell>
          <cell r="K651">
            <v>650</v>
          </cell>
        </row>
        <row r="652">
          <cell r="B652">
            <v>29529</v>
          </cell>
          <cell r="C652">
            <v>29479</v>
          </cell>
          <cell r="D652">
            <v>2583.21</v>
          </cell>
          <cell r="E652">
            <v>2583.0700000000002</v>
          </cell>
          <cell r="F652">
            <v>2581.86</v>
          </cell>
          <cell r="G652">
            <v>2581.7600000000002</v>
          </cell>
          <cell r="H652">
            <v>0</v>
          </cell>
          <cell r="I652">
            <v>0.2</v>
          </cell>
          <cell r="J652">
            <v>0.8</v>
          </cell>
          <cell r="K652">
            <v>651</v>
          </cell>
        </row>
        <row r="653">
          <cell r="B653">
            <v>29830</v>
          </cell>
          <cell r="C653">
            <v>29492</v>
          </cell>
          <cell r="D653">
            <v>2584.5100000000002</v>
          </cell>
          <cell r="E653">
            <v>2584.27</v>
          </cell>
          <cell r="F653">
            <v>2582.27</v>
          </cell>
          <cell r="G653">
            <v>2581.85</v>
          </cell>
          <cell r="H653">
            <v>0</v>
          </cell>
          <cell r="I653">
            <v>0.68</v>
          </cell>
          <cell r="J653">
            <v>0.35</v>
          </cell>
          <cell r="K653">
            <v>652</v>
          </cell>
        </row>
        <row r="654">
          <cell r="B654">
            <v>29607</v>
          </cell>
          <cell r="C654">
            <v>29619</v>
          </cell>
          <cell r="D654">
            <v>2583.2199999999998</v>
          </cell>
          <cell r="E654">
            <v>2582.9899999999998</v>
          </cell>
          <cell r="F654">
            <v>2581.86</v>
          </cell>
          <cell r="G654">
            <v>2584.6799999999998</v>
          </cell>
          <cell r="H654">
            <v>0</v>
          </cell>
          <cell r="I654">
            <v>0.25</v>
          </cell>
          <cell r="J654">
            <v>0.6</v>
          </cell>
          <cell r="K654">
            <v>653</v>
          </cell>
        </row>
        <row r="655">
          <cell r="B655">
            <v>29630</v>
          </cell>
          <cell r="C655">
            <v>29607</v>
          </cell>
          <cell r="D655">
            <v>2583.27</v>
          </cell>
          <cell r="E655">
            <v>2583.2199999999998</v>
          </cell>
          <cell r="F655">
            <v>2581.98</v>
          </cell>
          <cell r="G655">
            <v>2581.88</v>
          </cell>
          <cell r="H655">
            <v>0</v>
          </cell>
          <cell r="I655">
            <v>0.2</v>
          </cell>
          <cell r="J655">
            <v>0.9</v>
          </cell>
          <cell r="K655">
            <v>654</v>
          </cell>
        </row>
        <row r="656">
          <cell r="B656">
            <v>29180</v>
          </cell>
          <cell r="C656">
            <v>28938</v>
          </cell>
          <cell r="D656">
            <v>2582.5700000000002</v>
          </cell>
          <cell r="E656">
            <v>2581.91</v>
          </cell>
          <cell r="F656">
            <v>0</v>
          </cell>
          <cell r="G656">
            <v>2580.4699999999998</v>
          </cell>
          <cell r="H656">
            <v>0</v>
          </cell>
          <cell r="I656">
            <v>0.68</v>
          </cell>
          <cell r="J656">
            <v>0.5</v>
          </cell>
          <cell r="K656">
            <v>655</v>
          </cell>
        </row>
        <row r="657">
          <cell r="B657">
            <v>29354</v>
          </cell>
          <cell r="C657">
            <v>29180</v>
          </cell>
          <cell r="D657">
            <v>2582.36</v>
          </cell>
          <cell r="E657">
            <v>2582.5700000000002</v>
          </cell>
          <cell r="F657">
            <v>2581.1999999999998</v>
          </cell>
          <cell r="G657">
            <v>2580.94</v>
          </cell>
          <cell r="H657">
            <v>0</v>
          </cell>
          <cell r="I657">
            <v>0.35</v>
          </cell>
          <cell r="J657">
            <v>0.5</v>
          </cell>
          <cell r="K657">
            <v>656</v>
          </cell>
        </row>
        <row r="658">
          <cell r="B658">
            <v>29512</v>
          </cell>
          <cell r="C658">
            <v>29354</v>
          </cell>
          <cell r="D658">
            <v>2582.8200000000002</v>
          </cell>
          <cell r="E658">
            <v>2582.36</v>
          </cell>
          <cell r="F658">
            <v>2581.42</v>
          </cell>
          <cell r="G658">
            <v>2581.21</v>
          </cell>
          <cell r="H658">
            <v>0</v>
          </cell>
          <cell r="I658">
            <v>0.3</v>
          </cell>
          <cell r="J658">
            <v>0.5</v>
          </cell>
          <cell r="K658">
            <v>657</v>
          </cell>
        </row>
        <row r="659">
          <cell r="B659">
            <v>29619</v>
          </cell>
          <cell r="C659">
            <v>29512</v>
          </cell>
          <cell r="D659">
            <v>2582.9899999999998</v>
          </cell>
          <cell r="E659">
            <v>2582.83</v>
          </cell>
          <cell r="F659">
            <v>2581.65</v>
          </cell>
          <cell r="G659">
            <v>2581.42</v>
          </cell>
          <cell r="H659">
            <v>0</v>
          </cell>
          <cell r="I659">
            <v>0.25</v>
          </cell>
          <cell r="J659">
            <v>0.8</v>
          </cell>
          <cell r="K659">
            <v>658</v>
          </cell>
        </row>
        <row r="660">
          <cell r="B660">
            <v>28894</v>
          </cell>
          <cell r="C660">
            <v>28909</v>
          </cell>
          <cell r="D660">
            <v>0</v>
          </cell>
          <cell r="E660">
            <v>2582.63</v>
          </cell>
          <cell r="F660">
            <v>0</v>
          </cell>
          <cell r="G660">
            <v>2581.02</v>
          </cell>
          <cell r="H660">
            <v>0</v>
          </cell>
          <cell r="I660">
            <v>0.2</v>
          </cell>
          <cell r="J660">
            <v>3.1</v>
          </cell>
          <cell r="K660">
            <v>659</v>
          </cell>
        </row>
        <row r="661">
          <cell r="B661">
            <v>29074</v>
          </cell>
          <cell r="C661">
            <v>28909</v>
          </cell>
          <cell r="D661">
            <v>2582.6</v>
          </cell>
          <cell r="E661">
            <v>2582.63</v>
          </cell>
          <cell r="F661">
            <v>2581.2399999999998</v>
          </cell>
          <cell r="G661">
            <v>2581.0100000000002</v>
          </cell>
          <cell r="H661">
            <v>0</v>
          </cell>
          <cell r="I661">
            <v>0.25</v>
          </cell>
          <cell r="J661">
            <v>0.46</v>
          </cell>
          <cell r="K661">
            <v>660</v>
          </cell>
        </row>
        <row r="662">
          <cell r="B662">
            <v>29649</v>
          </cell>
          <cell r="C662">
            <v>29486</v>
          </cell>
          <cell r="D662">
            <v>2583.12</v>
          </cell>
          <cell r="E662">
            <v>2582.8000000000002</v>
          </cell>
          <cell r="F662">
            <v>2581.64</v>
          </cell>
          <cell r="G662">
            <v>2581.29</v>
          </cell>
          <cell r="H662">
            <v>0</v>
          </cell>
          <cell r="I662">
            <v>0.3</v>
          </cell>
          <cell r="J662">
            <v>0.7</v>
          </cell>
          <cell r="K662">
            <v>661</v>
          </cell>
        </row>
        <row r="663">
          <cell r="B663">
            <v>29356</v>
          </cell>
          <cell r="C663">
            <v>29515</v>
          </cell>
          <cell r="D663">
            <v>2583.13</v>
          </cell>
          <cell r="E663">
            <v>2582.9499999999998</v>
          </cell>
          <cell r="F663">
            <v>2581.41</v>
          </cell>
          <cell r="G663">
            <v>2581.21</v>
          </cell>
          <cell r="H663">
            <v>0</v>
          </cell>
          <cell r="I663">
            <v>0.3</v>
          </cell>
          <cell r="J663">
            <v>0.44</v>
          </cell>
          <cell r="K663">
            <v>662</v>
          </cell>
        </row>
        <row r="664">
          <cell r="B664">
            <v>29342</v>
          </cell>
          <cell r="C664">
            <v>29356</v>
          </cell>
          <cell r="D664">
            <v>2583.23</v>
          </cell>
          <cell r="E664">
            <v>2583.13</v>
          </cell>
          <cell r="F664">
            <v>2581.4899999999998</v>
          </cell>
          <cell r="G664">
            <v>2581.44</v>
          </cell>
          <cell r="H664">
            <v>0</v>
          </cell>
          <cell r="I664">
            <v>0.3</v>
          </cell>
          <cell r="J664">
            <v>0.28000000000000003</v>
          </cell>
          <cell r="K664">
            <v>663</v>
          </cell>
        </row>
        <row r="665">
          <cell r="B665">
            <v>29515</v>
          </cell>
          <cell r="C665">
            <v>29486</v>
          </cell>
          <cell r="D665">
            <v>2582.9499999999998</v>
          </cell>
          <cell r="E665">
            <v>2582.8000000000002</v>
          </cell>
          <cell r="F665">
            <v>2581.08</v>
          </cell>
          <cell r="G665">
            <v>2580.83</v>
          </cell>
          <cell r="H665">
            <v>0</v>
          </cell>
          <cell r="I665">
            <v>0.38</v>
          </cell>
          <cell r="J665">
            <v>0.49</v>
          </cell>
          <cell r="K665">
            <v>664</v>
          </cell>
        </row>
        <row r="666">
          <cell r="B666">
            <v>29540</v>
          </cell>
          <cell r="C666">
            <v>29515</v>
          </cell>
          <cell r="D666">
            <v>2582.94</v>
          </cell>
          <cell r="E666">
            <v>2582.9499999999998</v>
          </cell>
          <cell r="F666">
            <v>2581.23</v>
          </cell>
          <cell r="G666">
            <v>2581.1</v>
          </cell>
          <cell r="H666">
            <v>0</v>
          </cell>
          <cell r="I666">
            <v>0.3</v>
          </cell>
          <cell r="J666">
            <v>0.4</v>
          </cell>
          <cell r="K666">
            <v>665</v>
          </cell>
        </row>
        <row r="667">
          <cell r="B667">
            <v>29553</v>
          </cell>
          <cell r="C667">
            <v>29540</v>
          </cell>
          <cell r="D667">
            <v>2582.86</v>
          </cell>
          <cell r="E667">
            <v>2582.94</v>
          </cell>
          <cell r="F667">
            <v>2581.34</v>
          </cell>
          <cell r="G667">
            <v>2581.2399999999998</v>
          </cell>
          <cell r="H667">
            <v>0</v>
          </cell>
          <cell r="I667">
            <v>0.3</v>
          </cell>
          <cell r="J667">
            <v>0.51</v>
          </cell>
          <cell r="K667">
            <v>666</v>
          </cell>
        </row>
        <row r="668">
          <cell r="B668">
            <v>29677</v>
          </cell>
          <cell r="C668">
            <v>29540</v>
          </cell>
          <cell r="D668">
            <v>2583.12</v>
          </cell>
          <cell r="E668">
            <v>2582.94</v>
          </cell>
          <cell r="F668">
            <v>2581.42</v>
          </cell>
          <cell r="G668">
            <v>2581.25</v>
          </cell>
          <cell r="H668">
            <v>0</v>
          </cell>
          <cell r="I668">
            <v>0.3</v>
          </cell>
          <cell r="J668">
            <v>0.39</v>
          </cell>
          <cell r="K668">
            <v>667</v>
          </cell>
        </row>
        <row r="669">
          <cell r="B669">
            <v>29679</v>
          </cell>
          <cell r="C669">
            <v>29677</v>
          </cell>
          <cell r="D669">
            <v>2583.12</v>
          </cell>
          <cell r="E669">
            <v>2583.12</v>
          </cell>
          <cell r="F669">
            <v>2581.4899999999998</v>
          </cell>
          <cell r="G669">
            <v>2581.44</v>
          </cell>
          <cell r="H669">
            <v>0</v>
          </cell>
          <cell r="I669">
            <v>0.3</v>
          </cell>
          <cell r="J669">
            <v>0.34</v>
          </cell>
          <cell r="K669">
            <v>668</v>
          </cell>
        </row>
        <row r="670">
          <cell r="B670">
            <v>29295</v>
          </cell>
          <cell r="C670">
            <v>29105</v>
          </cell>
          <cell r="D670">
            <v>2582.5100000000002</v>
          </cell>
          <cell r="E670">
            <v>2582.1999999999998</v>
          </cell>
          <cell r="F670">
            <v>2580.7399999999998</v>
          </cell>
          <cell r="G670">
            <v>2580.64</v>
          </cell>
          <cell r="H670">
            <v>0</v>
          </cell>
          <cell r="I670">
            <v>0.53</v>
          </cell>
          <cell r="J670">
            <v>0.2</v>
          </cell>
          <cell r="K670">
            <v>669</v>
          </cell>
        </row>
        <row r="671">
          <cell r="B671">
            <v>29486</v>
          </cell>
          <cell r="C671">
            <v>29295</v>
          </cell>
          <cell r="D671">
            <v>2582.8000000000002</v>
          </cell>
          <cell r="E671">
            <v>2582.5100000000002</v>
          </cell>
          <cell r="F671">
            <v>2580.86</v>
          </cell>
          <cell r="G671">
            <v>2580.7399999999998</v>
          </cell>
          <cell r="H671">
            <v>0</v>
          </cell>
          <cell r="I671">
            <v>0.53</v>
          </cell>
          <cell r="J671">
            <v>0.22</v>
          </cell>
          <cell r="K671">
            <v>670</v>
          </cell>
        </row>
        <row r="672">
          <cell r="B672">
            <v>29317</v>
          </cell>
          <cell r="C672">
            <v>29159</v>
          </cell>
          <cell r="D672">
            <v>2582.36</v>
          </cell>
          <cell r="E672">
            <v>2582.1799999999998</v>
          </cell>
          <cell r="F672">
            <v>2581.21</v>
          </cell>
          <cell r="G672">
            <v>2580.98</v>
          </cell>
          <cell r="H672">
            <v>0</v>
          </cell>
          <cell r="I672">
            <v>0.3</v>
          </cell>
          <cell r="J672">
            <v>0.5</v>
          </cell>
          <cell r="K672">
            <v>671</v>
          </cell>
        </row>
        <row r="673">
          <cell r="B673">
            <v>29321</v>
          </cell>
          <cell r="C673">
            <v>29317</v>
          </cell>
          <cell r="D673">
            <v>2581.31</v>
          </cell>
          <cell r="E673">
            <v>2582.36</v>
          </cell>
          <cell r="F673">
            <v>2581.31</v>
          </cell>
          <cell r="G673">
            <v>2581.2399999999998</v>
          </cell>
          <cell r="H673">
            <v>0</v>
          </cell>
          <cell r="I673">
            <v>0.3</v>
          </cell>
          <cell r="J673">
            <v>0.49</v>
          </cell>
          <cell r="K673">
            <v>672</v>
          </cell>
        </row>
        <row r="674">
          <cell r="B674">
            <v>29159</v>
          </cell>
          <cell r="C674">
            <v>29136</v>
          </cell>
          <cell r="D674">
            <v>2582.1799999999998</v>
          </cell>
          <cell r="E674">
            <v>2582.4499999999998</v>
          </cell>
          <cell r="F674">
            <v>2580.96</v>
          </cell>
          <cell r="G674">
            <v>2580.79</v>
          </cell>
          <cell r="H674">
            <v>0</v>
          </cell>
          <cell r="I674">
            <v>0.3</v>
          </cell>
          <cell r="J674">
            <v>0.53</v>
          </cell>
          <cell r="K674">
            <v>673</v>
          </cell>
        </row>
        <row r="675">
          <cell r="B675">
            <v>29168</v>
          </cell>
          <cell r="C675">
            <v>29159</v>
          </cell>
          <cell r="D675">
            <v>2582.08</v>
          </cell>
          <cell r="E675">
            <v>2582.1799999999998</v>
          </cell>
          <cell r="F675">
            <v>2581.0700000000002</v>
          </cell>
          <cell r="G675">
            <v>2580.98</v>
          </cell>
          <cell r="H675">
            <v>0</v>
          </cell>
          <cell r="I675">
            <v>0.3</v>
          </cell>
          <cell r="J675">
            <v>0.47</v>
          </cell>
          <cell r="K675">
            <v>674</v>
          </cell>
        </row>
        <row r="676">
          <cell r="B676">
            <v>29136</v>
          </cell>
          <cell r="C676">
            <v>29105</v>
          </cell>
          <cell r="D676">
            <v>2582.4499999999998</v>
          </cell>
          <cell r="E676">
            <v>2582.1999999999998</v>
          </cell>
          <cell r="F676">
            <v>2580.8000000000002</v>
          </cell>
          <cell r="G676">
            <v>2580.62</v>
          </cell>
          <cell r="H676">
            <v>0</v>
          </cell>
          <cell r="I676">
            <v>0.45</v>
          </cell>
          <cell r="J676">
            <v>0.31</v>
          </cell>
          <cell r="K676">
            <v>675</v>
          </cell>
        </row>
        <row r="677">
          <cell r="B677">
            <v>28984</v>
          </cell>
          <cell r="C677">
            <v>29136</v>
          </cell>
          <cell r="D677">
            <v>2582.5</v>
          </cell>
          <cell r="E677">
            <v>2582.4499999999998</v>
          </cell>
          <cell r="F677">
            <v>2581.02</v>
          </cell>
          <cell r="G677">
            <v>2580.85</v>
          </cell>
          <cell r="H677">
            <v>0</v>
          </cell>
          <cell r="I677">
            <v>0.3</v>
          </cell>
          <cell r="J677">
            <v>0.37</v>
          </cell>
          <cell r="K677">
            <v>676</v>
          </cell>
        </row>
        <row r="678">
          <cell r="B678">
            <v>28966</v>
          </cell>
          <cell r="C678">
            <v>28984</v>
          </cell>
          <cell r="D678">
            <v>2581.8000000000002</v>
          </cell>
          <cell r="E678">
            <v>2582.5</v>
          </cell>
          <cell r="F678">
            <v>2581.14</v>
          </cell>
          <cell r="G678">
            <v>2581.0300000000002</v>
          </cell>
          <cell r="H678">
            <v>0</v>
          </cell>
          <cell r="I678">
            <v>0.3</v>
          </cell>
          <cell r="J678">
            <v>0.36</v>
          </cell>
          <cell r="K678">
            <v>677</v>
          </cell>
        </row>
        <row r="679">
          <cell r="B679">
            <v>28779</v>
          </cell>
          <cell r="C679">
            <v>28799</v>
          </cell>
          <cell r="D679">
            <v>2581.69</v>
          </cell>
          <cell r="E679">
            <v>2581.2600000000002</v>
          </cell>
          <cell r="F679">
            <v>2580.27</v>
          </cell>
          <cell r="G679">
            <v>2579.8000000000002</v>
          </cell>
          <cell r="H679">
            <v>0</v>
          </cell>
          <cell r="I679">
            <v>0.3</v>
          </cell>
          <cell r="J679">
            <v>0.9</v>
          </cell>
          <cell r="K679">
            <v>678</v>
          </cell>
        </row>
        <row r="680">
          <cell r="B680">
            <v>28994</v>
          </cell>
          <cell r="C680">
            <v>28799</v>
          </cell>
          <cell r="D680">
            <v>2581.8000000000002</v>
          </cell>
          <cell r="E680">
            <v>2581.2600000000002</v>
          </cell>
          <cell r="F680">
            <v>2579.64</v>
          </cell>
          <cell r="G680">
            <v>2579.0700000000002</v>
          </cell>
          <cell r="H680">
            <v>0</v>
          </cell>
          <cell r="I680">
            <v>0.45</v>
          </cell>
          <cell r="J680">
            <v>1</v>
          </cell>
          <cell r="K680">
            <v>679</v>
          </cell>
        </row>
        <row r="681">
          <cell r="B681">
            <v>29184</v>
          </cell>
          <cell r="C681">
            <v>28994</v>
          </cell>
          <cell r="D681">
            <v>2582.06</v>
          </cell>
          <cell r="E681">
            <v>2581.8000000000002</v>
          </cell>
          <cell r="F681">
            <v>2580.1999999999998</v>
          </cell>
          <cell r="G681">
            <v>2579.64</v>
          </cell>
          <cell r="H681">
            <v>0</v>
          </cell>
          <cell r="I681">
            <v>0.45</v>
          </cell>
          <cell r="J681">
            <v>1</v>
          </cell>
          <cell r="K681">
            <v>680</v>
          </cell>
        </row>
        <row r="682">
          <cell r="B682">
            <v>29377</v>
          </cell>
          <cell r="C682">
            <v>29184</v>
          </cell>
          <cell r="D682">
            <v>2582.64</v>
          </cell>
          <cell r="E682">
            <v>2582.06</v>
          </cell>
          <cell r="F682">
            <v>2580.61</v>
          </cell>
          <cell r="G682">
            <v>2580.1999999999998</v>
          </cell>
          <cell r="H682">
            <v>0</v>
          </cell>
          <cell r="I682">
            <v>0.4</v>
          </cell>
          <cell r="J682">
            <v>0.8</v>
          </cell>
          <cell r="K682">
            <v>681</v>
          </cell>
        </row>
        <row r="683">
          <cell r="B683">
            <v>29567</v>
          </cell>
          <cell r="C683">
            <v>29377</v>
          </cell>
          <cell r="D683">
            <v>2582.81</v>
          </cell>
          <cell r="E683">
            <v>2582.64</v>
          </cell>
          <cell r="F683">
            <v>2581.04</v>
          </cell>
          <cell r="G683">
            <v>2580.61</v>
          </cell>
          <cell r="H683">
            <v>0</v>
          </cell>
          <cell r="I683">
            <v>0.4</v>
          </cell>
          <cell r="J683">
            <v>0.78</v>
          </cell>
          <cell r="K683">
            <v>682</v>
          </cell>
        </row>
        <row r="684">
          <cell r="B684">
            <v>28835</v>
          </cell>
          <cell r="C684">
            <v>28724</v>
          </cell>
          <cell r="D684">
            <v>2581.7600000000002</v>
          </cell>
          <cell r="E684">
            <v>2581.56</v>
          </cell>
          <cell r="F684">
            <v>2580.37</v>
          </cell>
          <cell r="G684">
            <v>0</v>
          </cell>
          <cell r="H684">
            <v>0</v>
          </cell>
          <cell r="I684">
            <v>0.83</v>
          </cell>
          <cell r="J684">
            <v>0.3</v>
          </cell>
          <cell r="K684">
            <v>683</v>
          </cell>
        </row>
        <row r="685">
          <cell r="B685">
            <v>28938</v>
          </cell>
          <cell r="C685">
            <v>28835</v>
          </cell>
          <cell r="D685">
            <v>2581.91</v>
          </cell>
          <cell r="E685">
            <v>2581.7600000000002</v>
          </cell>
          <cell r="F685">
            <v>2580.9899999999998</v>
          </cell>
          <cell r="G685">
            <v>2580.34</v>
          </cell>
          <cell r="H685">
            <v>0</v>
          </cell>
          <cell r="I685">
            <v>0.68</v>
          </cell>
          <cell r="J685">
            <v>0.3</v>
          </cell>
          <cell r="K685">
            <v>684</v>
          </cell>
        </row>
        <row r="686">
          <cell r="B686">
            <v>28909</v>
          </cell>
          <cell r="C686">
            <v>28938</v>
          </cell>
          <cell r="D686">
            <v>2582.63</v>
          </cell>
          <cell r="E686">
            <v>2581.91</v>
          </cell>
          <cell r="F686">
            <v>2580.96</v>
          </cell>
          <cell r="G686">
            <v>2580.4699999999998</v>
          </cell>
          <cell r="H686">
            <v>0</v>
          </cell>
          <cell r="I686">
            <v>0.25</v>
          </cell>
          <cell r="J686">
            <v>0.9</v>
          </cell>
          <cell r="K686">
            <v>685</v>
          </cell>
        </row>
        <row r="687">
          <cell r="B687">
            <v>28702</v>
          </cell>
          <cell r="C687">
            <v>28724</v>
          </cell>
          <cell r="D687">
            <v>2582.1</v>
          </cell>
          <cell r="E687">
            <v>2581.56</v>
          </cell>
          <cell r="F687">
            <v>2580.73</v>
          </cell>
          <cell r="G687">
            <v>2580.23</v>
          </cell>
          <cell r="H687">
            <v>0</v>
          </cell>
          <cell r="I687">
            <v>0.4</v>
          </cell>
          <cell r="J687">
            <v>0.94</v>
          </cell>
          <cell r="K687">
            <v>686</v>
          </cell>
        </row>
        <row r="688">
          <cell r="B688">
            <v>28909</v>
          </cell>
          <cell r="C688">
            <v>28702</v>
          </cell>
          <cell r="D688">
            <v>2582.63</v>
          </cell>
          <cell r="E688">
            <v>2582.1</v>
          </cell>
          <cell r="F688">
            <v>2581.2800000000002</v>
          </cell>
          <cell r="G688">
            <v>2580.73</v>
          </cell>
          <cell r="H688">
            <v>0</v>
          </cell>
          <cell r="I688">
            <v>0.2</v>
          </cell>
          <cell r="J688">
            <v>1</v>
          </cell>
          <cell r="K688">
            <v>687</v>
          </cell>
        </row>
        <row r="689">
          <cell r="B689">
            <v>28659</v>
          </cell>
          <cell r="C689">
            <v>28702</v>
          </cell>
          <cell r="D689">
            <v>2582.56</v>
          </cell>
          <cell r="E689">
            <v>2582.1</v>
          </cell>
          <cell r="F689">
            <v>2581.17</v>
          </cell>
          <cell r="G689">
            <v>2580.7600000000002</v>
          </cell>
          <cell r="H689">
            <v>0</v>
          </cell>
          <cell r="I689">
            <v>0.4</v>
          </cell>
          <cell r="J689">
            <v>0.6</v>
          </cell>
          <cell r="K689">
            <v>688</v>
          </cell>
        </row>
        <row r="690">
          <cell r="B690">
            <v>28634</v>
          </cell>
          <cell r="C690">
            <v>28659</v>
          </cell>
          <cell r="D690">
            <v>2582.89</v>
          </cell>
          <cell r="E690">
            <v>2582.56</v>
          </cell>
          <cell r="F690">
            <v>2581.4299999999998</v>
          </cell>
          <cell r="G690">
            <v>2581.17</v>
          </cell>
          <cell r="H690">
            <v>0</v>
          </cell>
          <cell r="I690">
            <v>0.38</v>
          </cell>
          <cell r="J690">
            <v>0.6</v>
          </cell>
          <cell r="K690">
            <v>689</v>
          </cell>
        </row>
        <row r="691">
          <cell r="B691">
            <v>29027</v>
          </cell>
          <cell r="C691">
            <v>28645</v>
          </cell>
          <cell r="D691">
            <v>2581</v>
          </cell>
          <cell r="E691">
            <v>2580.3000000000002</v>
          </cell>
          <cell r="F691">
            <v>2579.7800000000002</v>
          </cell>
          <cell r="G691">
            <v>2579.6</v>
          </cell>
          <cell r="H691">
            <v>0</v>
          </cell>
          <cell r="I691">
            <v>0.68</v>
          </cell>
          <cell r="J691">
            <v>0.16</v>
          </cell>
          <cell r="K691">
            <v>690</v>
          </cell>
        </row>
        <row r="692">
          <cell r="B692">
            <v>29264</v>
          </cell>
          <cell r="C692">
            <v>29027</v>
          </cell>
          <cell r="D692">
            <v>2582.4</v>
          </cell>
          <cell r="E692">
            <v>2581</v>
          </cell>
          <cell r="F692">
            <v>2579.85</v>
          </cell>
          <cell r="G692">
            <v>2579.8000000000002</v>
          </cell>
          <cell r="H692">
            <v>0</v>
          </cell>
          <cell r="I692">
            <v>0.68</v>
          </cell>
          <cell r="J692">
            <v>7.0000000000000007E-2</v>
          </cell>
          <cell r="K692">
            <v>691</v>
          </cell>
        </row>
        <row r="693">
          <cell r="B693">
            <v>29316</v>
          </cell>
          <cell r="C693">
            <v>29264</v>
          </cell>
          <cell r="D693">
            <v>0</v>
          </cell>
          <cell r="E693">
            <v>2582.4</v>
          </cell>
          <cell r="F693">
            <v>2579.91</v>
          </cell>
          <cell r="G693">
            <v>2578.87</v>
          </cell>
          <cell r="H693">
            <v>0</v>
          </cell>
          <cell r="I693">
            <v>0.68</v>
          </cell>
          <cell r="J693">
            <v>3.67</v>
          </cell>
          <cell r="K693">
            <v>692</v>
          </cell>
        </row>
        <row r="694">
          <cell r="B694">
            <v>29597</v>
          </cell>
          <cell r="C694">
            <v>29316</v>
          </cell>
          <cell r="D694">
            <v>2582.31</v>
          </cell>
          <cell r="E694">
            <v>0</v>
          </cell>
          <cell r="F694">
            <v>2580.0300000000002</v>
          </cell>
          <cell r="G694">
            <v>2579.91</v>
          </cell>
          <cell r="H694">
            <v>0</v>
          </cell>
          <cell r="I694">
            <v>0.68</v>
          </cell>
          <cell r="J694">
            <v>0.15</v>
          </cell>
          <cell r="K694">
            <v>693</v>
          </cell>
        </row>
        <row r="695">
          <cell r="B695">
            <v>29622</v>
          </cell>
          <cell r="C695">
            <v>50</v>
          </cell>
          <cell r="D695">
            <v>2581.7800000000002</v>
          </cell>
          <cell r="E695">
            <v>2582.31</v>
          </cell>
          <cell r="F695">
            <v>2580.1799999999998</v>
          </cell>
          <cell r="G695">
            <v>2579.9299999999998</v>
          </cell>
          <cell r="H695">
            <v>0</v>
          </cell>
          <cell r="I695">
            <v>0.25</v>
          </cell>
          <cell r="J695">
            <v>0.6</v>
          </cell>
          <cell r="K695">
            <v>694</v>
          </cell>
        </row>
        <row r="696">
          <cell r="B696">
            <v>27404</v>
          </cell>
          <cell r="C696">
            <v>27231</v>
          </cell>
          <cell r="D696">
            <v>2581.0300000000002</v>
          </cell>
          <cell r="E696">
            <v>2581.04</v>
          </cell>
          <cell r="F696">
            <v>2579.65</v>
          </cell>
          <cell r="G696">
            <v>2579.36</v>
          </cell>
          <cell r="H696">
            <v>0</v>
          </cell>
          <cell r="I696">
            <v>0.25</v>
          </cell>
          <cell r="J696">
            <v>0.6</v>
          </cell>
          <cell r="K696">
            <v>695</v>
          </cell>
        </row>
        <row r="697">
          <cell r="B697">
            <v>27396</v>
          </cell>
          <cell r="C697">
            <v>27404</v>
          </cell>
          <cell r="D697">
            <v>0</v>
          </cell>
          <cell r="E697">
            <v>2581.0300000000002</v>
          </cell>
          <cell r="F697">
            <v>2579.7399999999998</v>
          </cell>
          <cell r="G697">
            <v>2579.65</v>
          </cell>
          <cell r="H697">
            <v>0</v>
          </cell>
          <cell r="I697">
            <v>0.23</v>
          </cell>
          <cell r="J697">
            <v>0.6</v>
          </cell>
          <cell r="K697">
            <v>696</v>
          </cell>
        </row>
        <row r="698">
          <cell r="B698">
            <v>27340</v>
          </cell>
          <cell r="C698">
            <v>27396</v>
          </cell>
          <cell r="D698">
            <v>0</v>
          </cell>
          <cell r="E698">
            <v>0</v>
          </cell>
          <cell r="F698">
            <v>2579.85</v>
          </cell>
          <cell r="G698">
            <v>2579.77</v>
          </cell>
          <cell r="H698">
            <v>0</v>
          </cell>
          <cell r="I698">
            <v>0.23</v>
          </cell>
          <cell r="J698">
            <v>0.6</v>
          </cell>
          <cell r="K698">
            <v>697</v>
          </cell>
        </row>
        <row r="699">
          <cell r="B699">
            <v>27231</v>
          </cell>
          <cell r="C699">
            <v>27280</v>
          </cell>
          <cell r="D699">
            <v>2581.04</v>
          </cell>
          <cell r="E699">
            <v>2580.71</v>
          </cell>
          <cell r="F699">
            <v>2579.36</v>
          </cell>
          <cell r="G699">
            <v>2578.73</v>
          </cell>
          <cell r="H699">
            <v>0</v>
          </cell>
          <cell r="I699">
            <v>0.35</v>
          </cell>
          <cell r="J699">
            <v>0.7</v>
          </cell>
          <cell r="K699">
            <v>698</v>
          </cell>
        </row>
        <row r="700">
          <cell r="B700">
            <v>27199</v>
          </cell>
          <cell r="C700">
            <v>27231</v>
          </cell>
          <cell r="D700">
            <v>2581.19</v>
          </cell>
          <cell r="E700">
            <v>2581.04</v>
          </cell>
          <cell r="F700">
            <v>2579.88</v>
          </cell>
          <cell r="G700">
            <v>2579.36</v>
          </cell>
          <cell r="H700">
            <v>0</v>
          </cell>
          <cell r="I700">
            <v>0.2</v>
          </cell>
          <cell r="J700">
            <v>1.3</v>
          </cell>
          <cell r="K700">
            <v>699</v>
          </cell>
        </row>
        <row r="701">
          <cell r="B701">
            <v>27501</v>
          </cell>
          <cell r="C701">
            <v>27444</v>
          </cell>
          <cell r="D701">
            <v>2581.1</v>
          </cell>
          <cell r="E701">
            <v>0</v>
          </cell>
          <cell r="F701">
            <v>2579.67</v>
          </cell>
          <cell r="G701">
            <v>2579.5500000000002</v>
          </cell>
          <cell r="H701">
            <v>0</v>
          </cell>
          <cell r="I701">
            <v>0.2</v>
          </cell>
          <cell r="J701">
            <v>0.8</v>
          </cell>
          <cell r="K701">
            <v>700</v>
          </cell>
        </row>
        <row r="702">
          <cell r="B702">
            <v>27501</v>
          </cell>
          <cell r="C702">
            <v>27527</v>
          </cell>
          <cell r="D702">
            <v>2581.1</v>
          </cell>
          <cell r="E702">
            <v>2580.92</v>
          </cell>
          <cell r="F702">
            <v>2579.9699999999998</v>
          </cell>
          <cell r="G702">
            <v>2579.04</v>
          </cell>
          <cell r="H702">
            <v>0</v>
          </cell>
          <cell r="I702">
            <v>0.2</v>
          </cell>
          <cell r="J702">
            <v>1.05</v>
          </cell>
          <cell r="K702">
            <v>701</v>
          </cell>
        </row>
        <row r="703">
          <cell r="B703">
            <v>27444</v>
          </cell>
          <cell r="C703">
            <v>27482</v>
          </cell>
          <cell r="D703">
            <v>0</v>
          </cell>
          <cell r="E703">
            <v>2580.88</v>
          </cell>
          <cell r="F703">
            <v>2579.5500000000002</v>
          </cell>
          <cell r="G703">
            <v>2578.98</v>
          </cell>
          <cell r="H703">
            <v>0</v>
          </cell>
          <cell r="I703">
            <v>0.23</v>
          </cell>
          <cell r="J703">
            <v>1</v>
          </cell>
          <cell r="K703">
            <v>702</v>
          </cell>
        </row>
        <row r="704">
          <cell r="B704">
            <v>27741</v>
          </cell>
          <cell r="C704">
            <v>27790</v>
          </cell>
          <cell r="D704">
            <v>2581.5100000000002</v>
          </cell>
          <cell r="E704">
            <v>2580.64</v>
          </cell>
          <cell r="F704">
            <v>2579.65</v>
          </cell>
          <cell r="G704">
            <v>2579.2399999999998</v>
          </cell>
          <cell r="H704">
            <v>0</v>
          </cell>
          <cell r="I704">
            <v>0.53</v>
          </cell>
          <cell r="J704">
            <v>0.5</v>
          </cell>
          <cell r="K704">
            <v>703</v>
          </cell>
        </row>
        <row r="705">
          <cell r="B705">
            <v>27575</v>
          </cell>
          <cell r="C705">
            <v>27741</v>
          </cell>
          <cell r="D705">
            <v>2581.3000000000002</v>
          </cell>
          <cell r="E705">
            <v>2581.5100000000002</v>
          </cell>
          <cell r="F705">
            <v>2579.5300000000002</v>
          </cell>
          <cell r="G705">
            <v>2579.5500000000002</v>
          </cell>
          <cell r="H705">
            <v>0</v>
          </cell>
          <cell r="I705">
            <v>0.3</v>
          </cell>
          <cell r="J705">
            <v>0.4</v>
          </cell>
          <cell r="K705">
            <v>704</v>
          </cell>
        </row>
        <row r="706">
          <cell r="B706">
            <v>27591</v>
          </cell>
          <cell r="C706">
            <v>27575</v>
          </cell>
          <cell r="D706">
            <v>2581.3000000000002</v>
          </cell>
          <cell r="E706">
            <v>2581.3000000000002</v>
          </cell>
          <cell r="F706">
            <v>2579.9299999999998</v>
          </cell>
          <cell r="G706">
            <v>2579.5300000000002</v>
          </cell>
          <cell r="H706">
            <v>0</v>
          </cell>
          <cell r="I706">
            <v>0.23</v>
          </cell>
          <cell r="J706">
            <v>0.6</v>
          </cell>
          <cell r="K706">
            <v>705</v>
          </cell>
        </row>
        <row r="707">
          <cell r="B707">
            <v>27647</v>
          </cell>
          <cell r="C707">
            <v>27591</v>
          </cell>
          <cell r="D707">
            <v>0</v>
          </cell>
          <cell r="E707">
            <v>2581.3000000000002</v>
          </cell>
          <cell r="F707">
            <v>2580.02</v>
          </cell>
          <cell r="G707">
            <v>2579.9299999999998</v>
          </cell>
          <cell r="H707">
            <v>0</v>
          </cell>
          <cell r="I707">
            <v>0.23</v>
          </cell>
          <cell r="J707">
            <v>0.6</v>
          </cell>
          <cell r="K707">
            <v>706</v>
          </cell>
        </row>
        <row r="708">
          <cell r="B708">
            <v>27701</v>
          </cell>
          <cell r="C708">
            <v>27741</v>
          </cell>
          <cell r="D708">
            <v>2581.7399999999998</v>
          </cell>
          <cell r="E708">
            <v>2581.5100000000002</v>
          </cell>
          <cell r="F708">
            <v>2580.5</v>
          </cell>
          <cell r="G708">
            <v>2579.65</v>
          </cell>
          <cell r="H708">
            <v>0</v>
          </cell>
          <cell r="I708">
            <v>0.35</v>
          </cell>
          <cell r="J708">
            <v>1.1000000000000001</v>
          </cell>
          <cell r="K708">
            <v>707</v>
          </cell>
        </row>
        <row r="709">
          <cell r="B709">
            <v>29125</v>
          </cell>
          <cell r="C709">
            <v>28927</v>
          </cell>
          <cell r="D709">
            <v>2583.9</v>
          </cell>
          <cell r="E709">
            <v>2583.71</v>
          </cell>
          <cell r="F709">
            <v>2582.64</v>
          </cell>
          <cell r="G709">
            <v>2582.27</v>
          </cell>
          <cell r="H709">
            <v>0</v>
          </cell>
          <cell r="I709">
            <v>0.25</v>
          </cell>
          <cell r="J709">
            <v>0.62</v>
          </cell>
          <cell r="K709">
            <v>708</v>
          </cell>
        </row>
        <row r="710">
          <cell r="B710">
            <v>28530</v>
          </cell>
          <cell r="C710">
            <v>28927</v>
          </cell>
          <cell r="D710">
            <v>2583.23</v>
          </cell>
          <cell r="E710">
            <v>2583.71</v>
          </cell>
          <cell r="F710">
            <v>2581.86</v>
          </cell>
          <cell r="G710">
            <v>2581.25</v>
          </cell>
          <cell r="H710">
            <v>0</v>
          </cell>
          <cell r="I710">
            <v>0.4</v>
          </cell>
          <cell r="J710">
            <v>0.3</v>
          </cell>
          <cell r="K710">
            <v>709</v>
          </cell>
        </row>
        <row r="711">
          <cell r="B711">
            <v>28530</v>
          </cell>
          <cell r="C711">
            <v>28136</v>
          </cell>
          <cell r="D711">
            <v>2583.23</v>
          </cell>
          <cell r="E711">
            <v>2582.7600000000002</v>
          </cell>
          <cell r="F711">
            <v>2581.85</v>
          </cell>
          <cell r="G711">
            <v>2581.41</v>
          </cell>
          <cell r="H711">
            <v>0</v>
          </cell>
          <cell r="I711">
            <v>0.35</v>
          </cell>
          <cell r="J711">
            <v>0.39</v>
          </cell>
          <cell r="K711">
            <v>710</v>
          </cell>
        </row>
        <row r="712">
          <cell r="B712">
            <v>28136</v>
          </cell>
          <cell r="C712">
            <v>28012</v>
          </cell>
          <cell r="D712">
            <v>2582.7600000000002</v>
          </cell>
          <cell r="E712">
            <v>2582.59</v>
          </cell>
          <cell r="F712">
            <v>2581.52</v>
          </cell>
          <cell r="G712">
            <v>2581.3000000000002</v>
          </cell>
          <cell r="H712">
            <v>0</v>
          </cell>
          <cell r="I712">
            <v>0.25</v>
          </cell>
          <cell r="J712">
            <v>0.59</v>
          </cell>
          <cell r="K712">
            <v>711</v>
          </cell>
        </row>
        <row r="713">
          <cell r="B713">
            <v>28012</v>
          </cell>
          <cell r="C713">
            <v>27910</v>
          </cell>
          <cell r="D713">
            <v>2582.59</v>
          </cell>
          <cell r="E713">
            <v>2582.23</v>
          </cell>
          <cell r="F713">
            <v>2581.3000000000002</v>
          </cell>
          <cell r="G713">
            <v>2581.02</v>
          </cell>
          <cell r="H713">
            <v>0</v>
          </cell>
          <cell r="I713">
            <v>0.23</v>
          </cell>
          <cell r="J713">
            <v>10</v>
          </cell>
          <cell r="K713">
            <v>712</v>
          </cell>
        </row>
        <row r="714">
          <cell r="B714">
            <v>27850</v>
          </cell>
          <cell r="C714">
            <v>27910</v>
          </cell>
          <cell r="D714">
            <v>2582.2600000000002</v>
          </cell>
          <cell r="E714">
            <v>2582.2600000000002</v>
          </cell>
          <cell r="F714">
            <v>2581.0500000000002</v>
          </cell>
          <cell r="G714">
            <v>2580.67</v>
          </cell>
          <cell r="H714">
            <v>0</v>
          </cell>
          <cell r="I714">
            <v>0.25</v>
          </cell>
          <cell r="J714">
            <v>0.6</v>
          </cell>
          <cell r="K714">
            <v>713</v>
          </cell>
        </row>
        <row r="715">
          <cell r="B715">
            <v>27500</v>
          </cell>
          <cell r="C715">
            <v>27468</v>
          </cell>
          <cell r="D715">
            <v>2581.29</v>
          </cell>
          <cell r="E715">
            <v>2581.37</v>
          </cell>
          <cell r="F715">
            <v>2579.84</v>
          </cell>
          <cell r="G715">
            <v>2579.56</v>
          </cell>
          <cell r="H715">
            <v>0</v>
          </cell>
          <cell r="I715">
            <v>0.25</v>
          </cell>
          <cell r="J715">
            <v>0.6</v>
          </cell>
          <cell r="K715">
            <v>714</v>
          </cell>
        </row>
        <row r="716">
          <cell r="B716">
            <v>27534</v>
          </cell>
          <cell r="C716">
            <v>27500</v>
          </cell>
          <cell r="D716">
            <v>0</v>
          </cell>
          <cell r="E716">
            <v>2581.29</v>
          </cell>
          <cell r="F716">
            <v>0</v>
          </cell>
          <cell r="G716">
            <v>2579.84</v>
          </cell>
          <cell r="H716">
            <v>0</v>
          </cell>
          <cell r="I716">
            <v>0</v>
          </cell>
          <cell r="J716">
            <v>0</v>
          </cell>
          <cell r="K716">
            <v>715</v>
          </cell>
        </row>
        <row r="717">
          <cell r="B717">
            <v>27530</v>
          </cell>
          <cell r="C717">
            <v>27534</v>
          </cell>
          <cell r="D717">
            <v>2581.2800000000002</v>
          </cell>
          <cell r="E717">
            <v>0</v>
          </cell>
          <cell r="F717">
            <v>2580.0700000000002</v>
          </cell>
          <cell r="G717">
            <v>0</v>
          </cell>
          <cell r="H717">
            <v>0</v>
          </cell>
          <cell r="I717">
            <v>0.23</v>
          </cell>
          <cell r="J717">
            <v>0.6</v>
          </cell>
          <cell r="K717">
            <v>716</v>
          </cell>
        </row>
        <row r="718">
          <cell r="B718">
            <v>27650</v>
          </cell>
          <cell r="C718">
            <v>27468</v>
          </cell>
          <cell r="D718">
            <v>2581.6799999999998</v>
          </cell>
          <cell r="E718">
            <v>2581.37</v>
          </cell>
          <cell r="F718">
            <v>2580.42</v>
          </cell>
          <cell r="G718">
            <v>2579.9699999999998</v>
          </cell>
          <cell r="H718">
            <v>0</v>
          </cell>
          <cell r="I718">
            <v>0.25</v>
          </cell>
          <cell r="J718">
            <v>1</v>
          </cell>
          <cell r="K718">
            <v>717</v>
          </cell>
        </row>
        <row r="719">
          <cell r="B719">
            <v>27468</v>
          </cell>
          <cell r="C719">
            <v>27180</v>
          </cell>
          <cell r="D719">
            <v>2581.37</v>
          </cell>
          <cell r="E719">
            <v>2581.2800000000002</v>
          </cell>
          <cell r="F719">
            <v>2579.64</v>
          </cell>
          <cell r="G719">
            <v>2579.4</v>
          </cell>
          <cell r="H719">
            <v>0</v>
          </cell>
          <cell r="I719">
            <v>0.4</v>
          </cell>
          <cell r="J719">
            <v>0.3</v>
          </cell>
          <cell r="K719">
            <v>718</v>
          </cell>
        </row>
        <row r="720">
          <cell r="B720">
            <v>27374</v>
          </cell>
          <cell r="C720">
            <v>27157</v>
          </cell>
          <cell r="D720">
            <v>2581.4899999999998</v>
          </cell>
          <cell r="E720">
            <v>2581.39</v>
          </cell>
          <cell r="F720">
            <v>2579.8200000000002</v>
          </cell>
          <cell r="G720">
            <v>2579.65</v>
          </cell>
          <cell r="H720">
            <v>0</v>
          </cell>
          <cell r="I720">
            <v>0.53</v>
          </cell>
          <cell r="J720">
            <v>0.3</v>
          </cell>
          <cell r="K720">
            <v>719</v>
          </cell>
        </row>
        <row r="721">
          <cell r="B721">
            <v>27421</v>
          </cell>
          <cell r="C721">
            <v>27374</v>
          </cell>
          <cell r="D721">
            <v>2581.5300000000002</v>
          </cell>
          <cell r="E721">
            <v>2581.4899999999998</v>
          </cell>
          <cell r="F721">
            <v>2579.88</v>
          </cell>
          <cell r="G721">
            <v>2579.8200000000002</v>
          </cell>
          <cell r="H721">
            <v>0</v>
          </cell>
          <cell r="I721">
            <v>0.45</v>
          </cell>
          <cell r="J721">
            <v>0.4</v>
          </cell>
          <cell r="K721">
            <v>720</v>
          </cell>
        </row>
        <row r="722">
          <cell r="B722">
            <v>27690</v>
          </cell>
          <cell r="C722">
            <v>27421</v>
          </cell>
          <cell r="D722">
            <v>2581.89</v>
          </cell>
          <cell r="E722">
            <v>2581.5300000000002</v>
          </cell>
          <cell r="F722">
            <v>2580.37</v>
          </cell>
          <cell r="G722">
            <v>2579.88</v>
          </cell>
          <cell r="H722">
            <v>0</v>
          </cell>
          <cell r="I722">
            <v>0.4</v>
          </cell>
          <cell r="J722">
            <v>0.6</v>
          </cell>
          <cell r="K722">
            <v>721</v>
          </cell>
        </row>
        <row r="723">
          <cell r="B723">
            <v>27910</v>
          </cell>
          <cell r="C723">
            <v>27690</v>
          </cell>
          <cell r="D723">
            <v>2582.23</v>
          </cell>
          <cell r="E723">
            <v>2581.89</v>
          </cell>
          <cell r="F723">
            <v>2580.7399999999998</v>
          </cell>
          <cell r="G723">
            <v>2580.37</v>
          </cell>
          <cell r="H723">
            <v>0</v>
          </cell>
          <cell r="I723">
            <v>0.35</v>
          </cell>
          <cell r="J723">
            <v>0.6</v>
          </cell>
          <cell r="K723">
            <v>722</v>
          </cell>
        </row>
        <row r="724">
          <cell r="B724">
            <v>27236</v>
          </cell>
          <cell r="C724">
            <v>27279</v>
          </cell>
          <cell r="D724">
            <v>2581.2600000000002</v>
          </cell>
          <cell r="E724">
            <v>0</v>
          </cell>
          <cell r="F724">
            <v>2580.27</v>
          </cell>
          <cell r="G724">
            <v>2580.15</v>
          </cell>
          <cell r="H724">
            <v>0</v>
          </cell>
          <cell r="I724">
            <v>0.2</v>
          </cell>
          <cell r="J724">
            <v>0.8</v>
          </cell>
          <cell r="K724">
            <v>723</v>
          </cell>
        </row>
        <row r="725">
          <cell r="B725">
            <v>27112</v>
          </cell>
          <cell r="C725">
            <v>27092</v>
          </cell>
          <cell r="D725">
            <v>2581.27</v>
          </cell>
          <cell r="E725">
            <v>2581.15</v>
          </cell>
          <cell r="F725">
            <v>2579.89</v>
          </cell>
          <cell r="G725">
            <v>2579.65</v>
          </cell>
          <cell r="H725">
            <v>0</v>
          </cell>
          <cell r="I725">
            <v>0.3</v>
          </cell>
          <cell r="J725">
            <v>0.6</v>
          </cell>
          <cell r="K725">
            <v>724</v>
          </cell>
        </row>
        <row r="726">
          <cell r="B726">
            <v>27123</v>
          </cell>
          <cell r="C726">
            <v>27112</v>
          </cell>
          <cell r="D726">
            <v>2581.3200000000002</v>
          </cell>
          <cell r="E726">
            <v>2581.27</v>
          </cell>
          <cell r="F726">
            <v>2579.98</v>
          </cell>
          <cell r="G726">
            <v>2579.89</v>
          </cell>
          <cell r="H726">
            <v>0</v>
          </cell>
          <cell r="I726">
            <v>0.3</v>
          </cell>
          <cell r="J726">
            <v>0</v>
          </cell>
          <cell r="K726">
            <v>725</v>
          </cell>
        </row>
        <row r="727">
          <cell r="B727">
            <v>27138</v>
          </cell>
          <cell r="C727">
            <v>27123</v>
          </cell>
          <cell r="D727">
            <v>2581.4</v>
          </cell>
          <cell r="E727">
            <v>2581.3200000000002</v>
          </cell>
          <cell r="F727">
            <v>2580.16</v>
          </cell>
          <cell r="G727">
            <v>2579.98</v>
          </cell>
          <cell r="H727">
            <v>0</v>
          </cell>
          <cell r="I727">
            <v>0.3</v>
          </cell>
          <cell r="J727">
            <v>0.6</v>
          </cell>
          <cell r="K727">
            <v>726</v>
          </cell>
        </row>
        <row r="728">
          <cell r="B728">
            <v>27242</v>
          </cell>
          <cell r="C728">
            <v>27286</v>
          </cell>
          <cell r="D728">
            <v>2579.2600000000002</v>
          </cell>
          <cell r="E728">
            <v>2579.39</v>
          </cell>
          <cell r="F728">
            <v>2577.86</v>
          </cell>
          <cell r="G728">
            <v>2577.63</v>
          </cell>
          <cell r="H728">
            <v>0</v>
          </cell>
          <cell r="I728">
            <v>0.45</v>
          </cell>
          <cell r="J728">
            <v>0.3</v>
          </cell>
          <cell r="K728">
            <v>727</v>
          </cell>
        </row>
        <row r="729">
          <cell r="B729">
            <v>27157</v>
          </cell>
          <cell r="C729">
            <v>27180</v>
          </cell>
          <cell r="D729">
            <v>2581.39</v>
          </cell>
          <cell r="E729">
            <v>2581.2800000000002</v>
          </cell>
          <cell r="F729">
            <v>2579.65</v>
          </cell>
          <cell r="G729">
            <v>0</v>
          </cell>
          <cell r="H729">
            <v>0</v>
          </cell>
          <cell r="I729">
            <v>0.53</v>
          </cell>
          <cell r="J729">
            <v>0.3</v>
          </cell>
          <cell r="K729">
            <v>728</v>
          </cell>
        </row>
        <row r="730">
          <cell r="B730">
            <v>30827</v>
          </cell>
          <cell r="C730">
            <v>30625</v>
          </cell>
          <cell r="D730">
            <v>2587.7199999999998</v>
          </cell>
          <cell r="E730">
            <v>2586.54</v>
          </cell>
          <cell r="F730">
            <v>2585.85</v>
          </cell>
          <cell r="G730">
            <v>2584.89</v>
          </cell>
          <cell r="H730">
            <v>0</v>
          </cell>
          <cell r="I730">
            <v>0.4</v>
          </cell>
          <cell r="J730">
            <v>1.01</v>
          </cell>
          <cell r="K730">
            <v>729</v>
          </cell>
        </row>
        <row r="731">
          <cell r="B731">
            <v>30705</v>
          </cell>
          <cell r="C731">
            <v>30625</v>
          </cell>
          <cell r="D731">
            <v>2586.91</v>
          </cell>
          <cell r="E731">
            <v>2586.54</v>
          </cell>
          <cell r="F731">
            <v>2585.38</v>
          </cell>
          <cell r="G731">
            <v>2584.91</v>
          </cell>
          <cell r="H731">
            <v>0</v>
          </cell>
          <cell r="I731">
            <v>0.2</v>
          </cell>
          <cell r="J731">
            <v>0.78</v>
          </cell>
          <cell r="K731">
            <v>730</v>
          </cell>
        </row>
        <row r="732">
          <cell r="B732">
            <v>29866</v>
          </cell>
          <cell r="C732">
            <v>29876</v>
          </cell>
          <cell r="D732">
            <v>2583.4699999999998</v>
          </cell>
          <cell r="E732">
            <v>2583.4899999999998</v>
          </cell>
          <cell r="F732">
            <v>2581.7600000000002</v>
          </cell>
          <cell r="G732">
            <v>2582.36</v>
          </cell>
          <cell r="H732">
            <v>0</v>
          </cell>
          <cell r="I732">
            <v>0</v>
          </cell>
          <cell r="J732">
            <v>0</v>
          </cell>
          <cell r="K732">
            <v>731</v>
          </cell>
        </row>
        <row r="733">
          <cell r="B733">
            <v>29903</v>
          </cell>
          <cell r="C733">
            <v>29866</v>
          </cell>
          <cell r="D733">
            <v>2583.65</v>
          </cell>
          <cell r="E733">
            <v>2583.4699999999998</v>
          </cell>
          <cell r="F733">
            <v>2581.9499999999998</v>
          </cell>
          <cell r="G733">
            <v>2581.7600000000002</v>
          </cell>
          <cell r="H733">
            <v>0</v>
          </cell>
          <cell r="I733">
            <v>0</v>
          </cell>
          <cell r="J733">
            <v>0</v>
          </cell>
          <cell r="K733">
            <v>732</v>
          </cell>
        </row>
        <row r="734">
          <cell r="B734">
            <v>29868</v>
          </cell>
          <cell r="C734">
            <v>29860</v>
          </cell>
          <cell r="D734">
            <v>2583.46</v>
          </cell>
          <cell r="E734">
            <v>0</v>
          </cell>
          <cell r="F734">
            <v>2582.33</v>
          </cell>
          <cell r="G734">
            <v>0</v>
          </cell>
          <cell r="H734">
            <v>0</v>
          </cell>
          <cell r="I734">
            <v>0.53</v>
          </cell>
          <cell r="J734">
            <v>0</v>
          </cell>
          <cell r="K734">
            <v>733</v>
          </cell>
        </row>
        <row r="735">
          <cell r="B735">
            <v>30039</v>
          </cell>
          <cell r="C735">
            <v>30019</v>
          </cell>
          <cell r="D735">
            <v>2584.5500000000002</v>
          </cell>
          <cell r="E735">
            <v>0</v>
          </cell>
          <cell r="F735">
            <v>2583.21</v>
          </cell>
          <cell r="G735">
            <v>2583.12</v>
          </cell>
          <cell r="H735">
            <v>0</v>
          </cell>
          <cell r="I735">
            <v>0.2</v>
          </cell>
          <cell r="J735">
            <v>1</v>
          </cell>
          <cell r="K735">
            <v>734</v>
          </cell>
        </row>
        <row r="736">
          <cell r="B736">
            <v>30208</v>
          </cell>
          <cell r="C736">
            <v>30039</v>
          </cell>
          <cell r="D736">
            <v>2585.09</v>
          </cell>
          <cell r="E736">
            <v>2584.5500000000002</v>
          </cell>
          <cell r="F736">
            <v>2583.59</v>
          </cell>
          <cell r="G736">
            <v>2583.21</v>
          </cell>
          <cell r="H736">
            <v>0</v>
          </cell>
          <cell r="I736">
            <v>0.2</v>
          </cell>
          <cell r="J736">
            <v>1</v>
          </cell>
          <cell r="K736">
            <v>735</v>
          </cell>
        </row>
        <row r="737">
          <cell r="B737">
            <v>30194</v>
          </cell>
          <cell r="C737">
            <v>30019</v>
          </cell>
          <cell r="D737">
            <v>2585.14</v>
          </cell>
          <cell r="E737">
            <v>0</v>
          </cell>
          <cell r="F737">
            <v>2584.2600000000002</v>
          </cell>
          <cell r="G737">
            <v>2583.12</v>
          </cell>
          <cell r="H737">
            <v>0</v>
          </cell>
          <cell r="I737">
            <v>1.1499999999999999</v>
          </cell>
          <cell r="J737">
            <v>1.31</v>
          </cell>
          <cell r="K737">
            <v>736</v>
          </cell>
        </row>
        <row r="738">
          <cell r="B738">
            <v>30208</v>
          </cell>
          <cell r="C738">
            <v>30194</v>
          </cell>
          <cell r="D738">
            <v>2585.09</v>
          </cell>
          <cell r="E738">
            <v>2585.14</v>
          </cell>
          <cell r="F738">
            <v>2583.59</v>
          </cell>
          <cell r="G738">
            <v>0</v>
          </cell>
          <cell r="H738">
            <v>0</v>
          </cell>
          <cell r="I738">
            <v>0.2</v>
          </cell>
          <cell r="J738">
            <v>1.5</v>
          </cell>
          <cell r="K738">
            <v>737</v>
          </cell>
        </row>
        <row r="739">
          <cell r="B739">
            <v>30347</v>
          </cell>
          <cell r="C739">
            <v>30208</v>
          </cell>
          <cell r="D739">
            <v>2585.9499999999998</v>
          </cell>
          <cell r="E739">
            <v>2585.09</v>
          </cell>
          <cell r="F739">
            <v>2584.56</v>
          </cell>
          <cell r="G739">
            <v>2583.59</v>
          </cell>
          <cell r="H739">
            <v>0</v>
          </cell>
          <cell r="I739">
            <v>0.2</v>
          </cell>
          <cell r="J739">
            <v>1.5</v>
          </cell>
          <cell r="K739">
            <v>738</v>
          </cell>
        </row>
        <row r="740">
          <cell r="B740">
            <v>30633</v>
          </cell>
          <cell r="C740">
            <v>30374</v>
          </cell>
          <cell r="D740">
            <v>0</v>
          </cell>
          <cell r="E740">
            <v>2586.17</v>
          </cell>
          <cell r="F740">
            <v>2585.8200000000002</v>
          </cell>
          <cell r="G740">
            <v>2584.7800000000002</v>
          </cell>
          <cell r="H740">
            <v>0</v>
          </cell>
          <cell r="I740">
            <v>0</v>
          </cell>
          <cell r="J740">
            <v>0.9</v>
          </cell>
          <cell r="K740">
            <v>739</v>
          </cell>
        </row>
        <row r="741">
          <cell r="B741">
            <v>30846</v>
          </cell>
          <cell r="C741">
            <v>30633</v>
          </cell>
          <cell r="D741">
            <v>0</v>
          </cell>
          <cell r="E741">
            <v>0</v>
          </cell>
          <cell r="F741">
            <v>2586.34</v>
          </cell>
          <cell r="G741">
            <v>2585.83</v>
          </cell>
          <cell r="H741">
            <v>0</v>
          </cell>
          <cell r="I741">
            <v>0.45</v>
          </cell>
          <cell r="J741">
            <v>0.7</v>
          </cell>
          <cell r="K741">
            <v>740</v>
          </cell>
        </row>
        <row r="742">
          <cell r="B742">
            <v>30406</v>
          </cell>
          <cell r="C742">
            <v>30374</v>
          </cell>
          <cell r="D742">
            <v>2585.3200000000002</v>
          </cell>
          <cell r="E742">
            <v>2586.1799999999998</v>
          </cell>
          <cell r="F742">
            <v>2584.79</v>
          </cell>
          <cell r="G742">
            <v>2584.7800000000002</v>
          </cell>
          <cell r="H742">
            <v>0</v>
          </cell>
          <cell r="I742">
            <v>0.23</v>
          </cell>
          <cell r="J742">
            <v>0.7</v>
          </cell>
          <cell r="K742">
            <v>741</v>
          </cell>
        </row>
        <row r="743">
          <cell r="B743">
            <v>30652</v>
          </cell>
          <cell r="C743">
            <v>30406</v>
          </cell>
          <cell r="D743">
            <v>2586.7800000000002</v>
          </cell>
          <cell r="E743">
            <v>2585.3200000000002</v>
          </cell>
          <cell r="F743">
            <v>2585.59</v>
          </cell>
          <cell r="G743">
            <v>2584.79</v>
          </cell>
          <cell r="H743">
            <v>0</v>
          </cell>
          <cell r="I743">
            <v>0.23</v>
          </cell>
          <cell r="J743">
            <v>0.9</v>
          </cell>
          <cell r="K743">
            <v>742</v>
          </cell>
        </row>
        <row r="744">
          <cell r="B744">
            <v>30713</v>
          </cell>
          <cell r="C744">
            <v>30477</v>
          </cell>
          <cell r="D744">
            <v>2587.85</v>
          </cell>
          <cell r="E744">
            <v>2587.15</v>
          </cell>
          <cell r="F744">
            <v>2586.75</v>
          </cell>
          <cell r="G744">
            <v>2585.9499999999998</v>
          </cell>
          <cell r="H744">
            <v>0</v>
          </cell>
          <cell r="I744">
            <v>0.45</v>
          </cell>
          <cell r="J744">
            <v>0.8</v>
          </cell>
          <cell r="K744">
            <v>743</v>
          </cell>
        </row>
        <row r="745">
          <cell r="B745">
            <v>30769</v>
          </cell>
          <cell r="C745">
            <v>30558</v>
          </cell>
          <cell r="D745">
            <v>2588.66</v>
          </cell>
          <cell r="E745">
            <v>2588</v>
          </cell>
          <cell r="F745">
            <v>2587.42</v>
          </cell>
          <cell r="G745">
            <v>2586.64</v>
          </cell>
          <cell r="H745">
            <v>0</v>
          </cell>
          <cell r="I745">
            <v>0.45</v>
          </cell>
          <cell r="J745">
            <v>0.8</v>
          </cell>
          <cell r="K745">
            <v>744</v>
          </cell>
        </row>
        <row r="746">
          <cell r="B746">
            <v>30451</v>
          </cell>
          <cell r="C746">
            <v>30331</v>
          </cell>
          <cell r="D746">
            <v>2587.75</v>
          </cell>
          <cell r="E746">
            <v>2586.7800000000002</v>
          </cell>
          <cell r="F746">
            <v>2586.09</v>
          </cell>
          <cell r="G746">
            <v>2585.14</v>
          </cell>
          <cell r="H746">
            <v>0</v>
          </cell>
          <cell r="I746">
            <v>0.6</v>
          </cell>
          <cell r="J746">
            <v>1.43</v>
          </cell>
          <cell r="K746">
            <v>745</v>
          </cell>
        </row>
        <row r="747">
          <cell r="B747">
            <v>30331</v>
          </cell>
          <cell r="C747">
            <v>30194</v>
          </cell>
          <cell r="D747">
            <v>2586.7800000000002</v>
          </cell>
          <cell r="E747">
            <v>2585.14</v>
          </cell>
          <cell r="F747">
            <v>2585.06</v>
          </cell>
          <cell r="G747">
            <v>2584.2600000000002</v>
          </cell>
          <cell r="H747">
            <v>0</v>
          </cell>
          <cell r="I747">
            <v>0.68</v>
          </cell>
          <cell r="J747">
            <v>0.9</v>
          </cell>
          <cell r="K747">
            <v>746</v>
          </cell>
        </row>
        <row r="748">
          <cell r="B748">
            <v>30231</v>
          </cell>
          <cell r="C748">
            <v>30218</v>
          </cell>
          <cell r="D748">
            <v>2585.4899999999998</v>
          </cell>
          <cell r="E748">
            <v>2585.29</v>
          </cell>
          <cell r="F748">
            <v>2584.1799999999998</v>
          </cell>
          <cell r="G748">
            <v>2584.04</v>
          </cell>
          <cell r="H748">
            <v>0</v>
          </cell>
          <cell r="I748">
            <v>0.25</v>
          </cell>
          <cell r="J748">
            <v>0</v>
          </cell>
          <cell r="K748">
            <v>747</v>
          </cell>
        </row>
        <row r="749">
          <cell r="B749">
            <v>30218</v>
          </cell>
          <cell r="C749">
            <v>30118</v>
          </cell>
          <cell r="D749">
            <v>2585.29</v>
          </cell>
          <cell r="E749">
            <v>2584.89</v>
          </cell>
          <cell r="F749">
            <v>2583.83</v>
          </cell>
          <cell r="G749">
            <v>2583.58</v>
          </cell>
          <cell r="H749">
            <v>0</v>
          </cell>
          <cell r="I749">
            <v>0.25</v>
          </cell>
          <cell r="J749">
            <v>0.59</v>
          </cell>
          <cell r="K749">
            <v>748</v>
          </cell>
        </row>
        <row r="750">
          <cell r="B750">
            <v>30309</v>
          </cell>
          <cell r="C750">
            <v>30218</v>
          </cell>
          <cell r="D750">
            <v>2586.23</v>
          </cell>
          <cell r="E750">
            <v>2585.29</v>
          </cell>
          <cell r="F750">
            <v>2584.5300000000002</v>
          </cell>
          <cell r="G750">
            <v>2584.38</v>
          </cell>
          <cell r="H750">
            <v>0</v>
          </cell>
          <cell r="I750">
            <v>0.23</v>
          </cell>
          <cell r="J750">
            <v>0.72</v>
          </cell>
          <cell r="K750">
            <v>749</v>
          </cell>
        </row>
        <row r="751">
          <cell r="B751">
            <v>29999</v>
          </cell>
          <cell r="C751">
            <v>29993</v>
          </cell>
          <cell r="D751">
            <v>2584.3000000000002</v>
          </cell>
          <cell r="E751">
            <v>0</v>
          </cell>
          <cell r="F751">
            <v>2583.44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750</v>
          </cell>
        </row>
        <row r="752">
          <cell r="B752">
            <v>29993</v>
          </cell>
          <cell r="C752">
            <v>29984</v>
          </cell>
          <cell r="D752">
            <v>0</v>
          </cell>
          <cell r="E752">
            <v>2584.3000000000002</v>
          </cell>
          <cell r="F752">
            <v>0</v>
          </cell>
          <cell r="G752">
            <v>2583</v>
          </cell>
          <cell r="H752">
            <v>0</v>
          </cell>
          <cell r="I752">
            <v>1.75</v>
          </cell>
          <cell r="J752">
            <v>1.75</v>
          </cell>
          <cell r="K752">
            <v>751</v>
          </cell>
        </row>
        <row r="753">
          <cell r="B753">
            <v>30113</v>
          </cell>
          <cell r="C753">
            <v>29999</v>
          </cell>
          <cell r="D753">
            <v>2584.98</v>
          </cell>
          <cell r="E753">
            <v>2584.3000000000002</v>
          </cell>
          <cell r="F753">
            <v>0</v>
          </cell>
          <cell r="G753">
            <v>2583.44</v>
          </cell>
          <cell r="H753">
            <v>0</v>
          </cell>
          <cell r="I753">
            <v>0.68</v>
          </cell>
          <cell r="J753">
            <v>0</v>
          </cell>
          <cell r="K753">
            <v>752</v>
          </cell>
        </row>
        <row r="754">
          <cell r="B754">
            <v>29962</v>
          </cell>
          <cell r="C754">
            <v>29734</v>
          </cell>
          <cell r="D754">
            <v>2584.33</v>
          </cell>
          <cell r="E754">
            <v>2583.61</v>
          </cell>
          <cell r="F754">
            <v>2582.9299999999998</v>
          </cell>
          <cell r="G754">
            <v>2582.3000000000002</v>
          </cell>
          <cell r="H754">
            <v>0</v>
          </cell>
          <cell r="I754">
            <v>0.3</v>
          </cell>
          <cell r="J754">
            <v>0.7</v>
          </cell>
          <cell r="K754">
            <v>753</v>
          </cell>
        </row>
        <row r="755">
          <cell r="B755">
            <v>29901</v>
          </cell>
          <cell r="C755">
            <v>29672</v>
          </cell>
          <cell r="D755">
            <v>2583.83</v>
          </cell>
          <cell r="E755">
            <v>2583.11</v>
          </cell>
          <cell r="F755">
            <v>0</v>
          </cell>
          <cell r="G755">
            <v>2581.85</v>
          </cell>
          <cell r="H755">
            <v>0</v>
          </cell>
          <cell r="I755">
            <v>0.25</v>
          </cell>
          <cell r="J755">
            <v>0.8</v>
          </cell>
          <cell r="K755">
            <v>754</v>
          </cell>
        </row>
        <row r="756">
          <cell r="B756">
            <v>29841</v>
          </cell>
          <cell r="C756">
            <v>29610</v>
          </cell>
          <cell r="D756">
            <v>2583.23</v>
          </cell>
          <cell r="E756">
            <v>2582.85</v>
          </cell>
          <cell r="F756">
            <v>2581.85</v>
          </cell>
          <cell r="G756">
            <v>2581.56</v>
          </cell>
          <cell r="H756">
            <v>0</v>
          </cell>
          <cell r="I756">
            <v>0.23</v>
          </cell>
          <cell r="J756">
            <v>0.5</v>
          </cell>
          <cell r="K756">
            <v>755</v>
          </cell>
        </row>
        <row r="757">
          <cell r="B757">
            <v>29971</v>
          </cell>
          <cell r="C757">
            <v>29868</v>
          </cell>
          <cell r="D757">
            <v>2583.89</v>
          </cell>
          <cell r="E757">
            <v>2583.46</v>
          </cell>
          <cell r="F757">
            <v>2582.54</v>
          </cell>
          <cell r="G757">
            <v>2582.33</v>
          </cell>
          <cell r="H757">
            <v>0</v>
          </cell>
          <cell r="I757">
            <v>0.53</v>
          </cell>
          <cell r="J757">
            <v>0.4</v>
          </cell>
          <cell r="K757">
            <v>756</v>
          </cell>
        </row>
        <row r="758">
          <cell r="B758">
            <v>30252</v>
          </cell>
          <cell r="C758">
            <v>29971</v>
          </cell>
          <cell r="D758">
            <v>2585.16</v>
          </cell>
          <cell r="E758">
            <v>2583.89</v>
          </cell>
          <cell r="F758">
            <v>2583.35</v>
          </cell>
          <cell r="G758">
            <v>2582.54</v>
          </cell>
          <cell r="H758">
            <v>0</v>
          </cell>
          <cell r="I758">
            <v>0</v>
          </cell>
          <cell r="J758">
            <v>0.8</v>
          </cell>
          <cell r="K758">
            <v>757</v>
          </cell>
        </row>
        <row r="759">
          <cell r="B759">
            <v>30569</v>
          </cell>
          <cell r="C759">
            <v>30252</v>
          </cell>
          <cell r="D759">
            <v>2586.27</v>
          </cell>
          <cell r="E759">
            <v>2585.16</v>
          </cell>
          <cell r="F759">
            <v>2584.7600000000002</v>
          </cell>
          <cell r="G759">
            <v>2583.41</v>
          </cell>
          <cell r="H759">
            <v>0</v>
          </cell>
          <cell r="I759">
            <v>0.35</v>
          </cell>
          <cell r="J759">
            <v>1</v>
          </cell>
          <cell r="K759">
            <v>758</v>
          </cell>
        </row>
        <row r="760">
          <cell r="B760">
            <v>30348</v>
          </cell>
          <cell r="C760">
            <v>30252</v>
          </cell>
          <cell r="D760">
            <v>2586.0700000000002</v>
          </cell>
          <cell r="E760">
            <v>2585.16</v>
          </cell>
          <cell r="F760">
            <v>2584.62</v>
          </cell>
          <cell r="G760">
            <v>2583.37</v>
          </cell>
          <cell r="H760">
            <v>0</v>
          </cell>
          <cell r="I760">
            <v>0.23</v>
          </cell>
          <cell r="J760">
            <v>1.5</v>
          </cell>
          <cell r="K760">
            <v>759</v>
          </cell>
        </row>
        <row r="761">
          <cell r="B761">
            <v>30131</v>
          </cell>
          <cell r="C761">
            <v>29873</v>
          </cell>
          <cell r="D761">
            <v>2585.4</v>
          </cell>
          <cell r="E761">
            <v>0</v>
          </cell>
          <cell r="F761">
            <v>2583.9699999999998</v>
          </cell>
          <cell r="G761">
            <v>0</v>
          </cell>
          <cell r="H761">
            <v>0</v>
          </cell>
          <cell r="I761">
            <v>0.25</v>
          </cell>
          <cell r="J761">
            <v>1.7</v>
          </cell>
          <cell r="K761">
            <v>760</v>
          </cell>
        </row>
        <row r="762">
          <cell r="B762">
            <v>29873</v>
          </cell>
          <cell r="C762">
            <v>29771</v>
          </cell>
          <cell r="D762">
            <v>0</v>
          </cell>
          <cell r="E762">
            <v>2582.83</v>
          </cell>
          <cell r="F762">
            <v>0</v>
          </cell>
          <cell r="G762">
            <v>2580.9899999999998</v>
          </cell>
          <cell r="H762">
            <v>0</v>
          </cell>
          <cell r="I762">
            <v>0.3</v>
          </cell>
          <cell r="J762">
            <v>1.7</v>
          </cell>
          <cell r="K762">
            <v>761</v>
          </cell>
        </row>
        <row r="763">
          <cell r="B763">
            <v>29851</v>
          </cell>
          <cell r="C763">
            <v>29754</v>
          </cell>
          <cell r="D763">
            <v>0</v>
          </cell>
          <cell r="E763">
            <v>2582.83</v>
          </cell>
          <cell r="F763">
            <v>0</v>
          </cell>
          <cell r="G763">
            <v>2581.31</v>
          </cell>
          <cell r="H763">
            <v>0</v>
          </cell>
          <cell r="I763">
            <v>0.25</v>
          </cell>
          <cell r="J763">
            <v>0</v>
          </cell>
          <cell r="K763">
            <v>762</v>
          </cell>
        </row>
        <row r="764">
          <cell r="B764">
            <v>30045</v>
          </cell>
          <cell r="C764">
            <v>29771</v>
          </cell>
          <cell r="D764">
            <v>2585.12</v>
          </cell>
          <cell r="E764">
            <v>2582.83</v>
          </cell>
          <cell r="F764">
            <v>2583.83</v>
          </cell>
          <cell r="G764">
            <v>2580.9499999999998</v>
          </cell>
          <cell r="H764">
            <v>0</v>
          </cell>
          <cell r="I764">
            <v>0.25</v>
          </cell>
          <cell r="J764">
            <v>2.5</v>
          </cell>
          <cell r="K764">
            <v>763</v>
          </cell>
        </row>
        <row r="765">
          <cell r="B765">
            <v>29754</v>
          </cell>
          <cell r="C765">
            <v>29655</v>
          </cell>
          <cell r="D765">
            <v>2582.8200000000002</v>
          </cell>
          <cell r="E765">
            <v>2582.17</v>
          </cell>
          <cell r="F765">
            <v>0</v>
          </cell>
          <cell r="G765">
            <v>2580.66</v>
          </cell>
          <cell r="H765">
            <v>0</v>
          </cell>
          <cell r="I765">
            <v>0.3</v>
          </cell>
          <cell r="J765">
            <v>1</v>
          </cell>
          <cell r="K765">
            <v>764</v>
          </cell>
        </row>
        <row r="766">
          <cell r="B766">
            <v>29771</v>
          </cell>
          <cell r="C766">
            <v>29676</v>
          </cell>
          <cell r="D766">
            <v>2582.83</v>
          </cell>
          <cell r="E766">
            <v>2582.12</v>
          </cell>
          <cell r="F766">
            <v>2580.98</v>
          </cell>
          <cell r="G766">
            <v>2580.06</v>
          </cell>
          <cell r="H766">
            <v>0</v>
          </cell>
          <cell r="I766">
            <v>0.4</v>
          </cell>
          <cell r="J766">
            <v>1.3</v>
          </cell>
          <cell r="K766">
            <v>765</v>
          </cell>
        </row>
        <row r="767">
          <cell r="B767">
            <v>28069</v>
          </cell>
          <cell r="C767">
            <v>43</v>
          </cell>
          <cell r="D767">
            <v>2579.44</v>
          </cell>
          <cell r="E767">
            <v>2579.11</v>
          </cell>
          <cell r="F767">
            <v>2578.0100000000002</v>
          </cell>
          <cell r="G767">
            <v>2577.6799999999998</v>
          </cell>
          <cell r="H767">
            <v>0</v>
          </cell>
          <cell r="I767">
            <v>0.38</v>
          </cell>
          <cell r="J767">
            <v>0.7</v>
          </cell>
          <cell r="K767">
            <v>766</v>
          </cell>
        </row>
        <row r="768">
          <cell r="B768">
            <v>28349</v>
          </cell>
          <cell r="C768">
            <v>28069</v>
          </cell>
          <cell r="D768">
            <v>2579.79</v>
          </cell>
          <cell r="E768">
            <v>2579.44</v>
          </cell>
          <cell r="F768">
            <v>2578.52</v>
          </cell>
          <cell r="G768">
            <v>2578.0100000000002</v>
          </cell>
          <cell r="H768">
            <v>0</v>
          </cell>
          <cell r="I768">
            <v>0.3</v>
          </cell>
          <cell r="J768">
            <v>0.6</v>
          </cell>
          <cell r="K768">
            <v>767</v>
          </cell>
        </row>
        <row r="769">
          <cell r="B769">
            <v>27454</v>
          </cell>
          <cell r="C769">
            <v>27379</v>
          </cell>
          <cell r="D769">
            <v>2578.96</v>
          </cell>
          <cell r="E769">
            <v>2578.84</v>
          </cell>
          <cell r="F769">
            <v>2577.8000000000002</v>
          </cell>
          <cell r="G769">
            <v>2577.69</v>
          </cell>
          <cell r="H769">
            <v>0</v>
          </cell>
          <cell r="I769">
            <v>1.5</v>
          </cell>
          <cell r="J769">
            <v>0.21</v>
          </cell>
          <cell r="K769">
            <v>768</v>
          </cell>
        </row>
        <row r="770">
          <cell r="B770">
            <v>29638</v>
          </cell>
          <cell r="C770">
            <v>29324</v>
          </cell>
          <cell r="D770">
            <v>0</v>
          </cell>
          <cell r="E770">
            <v>2583.1</v>
          </cell>
          <cell r="F770">
            <v>2581.69</v>
          </cell>
          <cell r="G770">
            <v>2581.29</v>
          </cell>
          <cell r="H770">
            <v>0</v>
          </cell>
          <cell r="I770">
            <v>0.4</v>
          </cell>
          <cell r="J770">
            <v>0.42</v>
          </cell>
          <cell r="K770">
            <v>769</v>
          </cell>
        </row>
        <row r="771">
          <cell r="B771">
            <v>29324</v>
          </cell>
          <cell r="C771">
            <v>29287</v>
          </cell>
          <cell r="D771">
            <v>2583.1</v>
          </cell>
          <cell r="E771">
            <v>2583.1</v>
          </cell>
          <cell r="F771">
            <v>2581.27</v>
          </cell>
          <cell r="G771">
            <v>0</v>
          </cell>
          <cell r="H771">
            <v>0</v>
          </cell>
          <cell r="I771">
            <v>0.4</v>
          </cell>
          <cell r="J771">
            <v>0.42</v>
          </cell>
          <cell r="K771">
            <v>770</v>
          </cell>
        </row>
        <row r="772">
          <cell r="B772">
            <v>29747</v>
          </cell>
          <cell r="C772">
            <v>29364</v>
          </cell>
          <cell r="D772">
            <v>2582.33</v>
          </cell>
          <cell r="E772">
            <v>2581.4299999999998</v>
          </cell>
          <cell r="F772">
            <v>0</v>
          </cell>
          <cell r="G772">
            <v>2580.0100000000002</v>
          </cell>
          <cell r="H772">
            <v>0</v>
          </cell>
          <cell r="I772">
            <v>0.3</v>
          </cell>
          <cell r="J772">
            <v>1.2</v>
          </cell>
          <cell r="K772">
            <v>771</v>
          </cell>
        </row>
        <row r="773">
          <cell r="B773">
            <v>29261</v>
          </cell>
          <cell r="C773">
            <v>28859</v>
          </cell>
          <cell r="D773">
            <v>2580.85</v>
          </cell>
          <cell r="E773">
            <v>2581.35</v>
          </cell>
          <cell r="F773">
            <v>2579.5500000000002</v>
          </cell>
          <cell r="G773">
            <v>2579.11</v>
          </cell>
          <cell r="H773">
            <v>0</v>
          </cell>
          <cell r="I773">
            <v>0.53</v>
          </cell>
          <cell r="J773">
            <v>0.3</v>
          </cell>
          <cell r="K773">
            <v>772</v>
          </cell>
        </row>
        <row r="774">
          <cell r="B774">
            <v>29364</v>
          </cell>
          <cell r="C774">
            <v>29261</v>
          </cell>
          <cell r="D774">
            <v>2581.4299999999998</v>
          </cell>
          <cell r="E774">
            <v>2580.85</v>
          </cell>
          <cell r="F774">
            <v>2580.0100000000002</v>
          </cell>
          <cell r="G774">
            <v>2579.5500000000002</v>
          </cell>
          <cell r="H774">
            <v>0</v>
          </cell>
          <cell r="I774">
            <v>0.38</v>
          </cell>
          <cell r="J774">
            <v>0.7</v>
          </cell>
          <cell r="K774">
            <v>773</v>
          </cell>
        </row>
        <row r="775">
          <cell r="B775">
            <v>29021</v>
          </cell>
          <cell r="C775">
            <v>28859</v>
          </cell>
          <cell r="D775">
            <v>2582.6</v>
          </cell>
          <cell r="E775">
            <v>2581.35</v>
          </cell>
          <cell r="F775">
            <v>2581.06</v>
          </cell>
          <cell r="G775">
            <v>2580</v>
          </cell>
          <cell r="H775">
            <v>0</v>
          </cell>
          <cell r="I775">
            <v>0.3</v>
          </cell>
          <cell r="J775">
            <v>1</v>
          </cell>
          <cell r="K775">
            <v>774</v>
          </cell>
        </row>
        <row r="776">
          <cell r="B776">
            <v>28760</v>
          </cell>
          <cell r="C776">
            <v>28656</v>
          </cell>
          <cell r="D776">
            <v>2580.69</v>
          </cell>
          <cell r="E776">
            <v>2580.04</v>
          </cell>
          <cell r="F776">
            <v>2578.84</v>
          </cell>
          <cell r="G776">
            <v>0</v>
          </cell>
          <cell r="H776">
            <v>0</v>
          </cell>
          <cell r="I776">
            <v>0.75</v>
          </cell>
          <cell r="J776">
            <v>0.5</v>
          </cell>
          <cell r="K776">
            <v>775</v>
          </cell>
        </row>
        <row r="777">
          <cell r="B777">
            <v>28859</v>
          </cell>
          <cell r="C777">
            <v>28760</v>
          </cell>
          <cell r="D777">
            <v>2581.35</v>
          </cell>
          <cell r="E777">
            <v>2580.69</v>
          </cell>
          <cell r="F777">
            <v>0</v>
          </cell>
          <cell r="G777">
            <v>0</v>
          </cell>
          <cell r="H777">
            <v>0</v>
          </cell>
          <cell r="I777">
            <v>0.6</v>
          </cell>
          <cell r="J777">
            <v>0.5</v>
          </cell>
          <cell r="K777">
            <v>776</v>
          </cell>
        </row>
        <row r="778">
          <cell r="B778">
            <v>29156</v>
          </cell>
          <cell r="C778">
            <v>28760</v>
          </cell>
          <cell r="D778">
            <v>2580.31</v>
          </cell>
          <cell r="E778">
            <v>2580.69</v>
          </cell>
          <cell r="F778">
            <v>2578.9499999999998</v>
          </cell>
          <cell r="G778">
            <v>2578.7399999999998</v>
          </cell>
          <cell r="H778">
            <v>0</v>
          </cell>
          <cell r="I778">
            <v>0.45</v>
          </cell>
          <cell r="J778">
            <v>0.2</v>
          </cell>
          <cell r="K778">
            <v>777</v>
          </cell>
        </row>
        <row r="779">
          <cell r="B779">
            <v>29289</v>
          </cell>
          <cell r="C779">
            <v>29156</v>
          </cell>
          <cell r="D779">
            <v>2580.62</v>
          </cell>
          <cell r="E779">
            <v>2580.31</v>
          </cell>
          <cell r="F779">
            <v>0</v>
          </cell>
          <cell r="G779">
            <v>2578.9499999999998</v>
          </cell>
          <cell r="H779">
            <v>0</v>
          </cell>
          <cell r="I779">
            <v>0.45</v>
          </cell>
          <cell r="J779">
            <v>0.4</v>
          </cell>
          <cell r="K779">
            <v>778</v>
          </cell>
        </row>
        <row r="780">
          <cell r="B780">
            <v>29568</v>
          </cell>
          <cell r="C780">
            <v>29289</v>
          </cell>
          <cell r="D780">
            <v>2581.63</v>
          </cell>
          <cell r="E780">
            <v>2580.62</v>
          </cell>
          <cell r="F780">
            <v>2580.33</v>
          </cell>
          <cell r="G780">
            <v>2579.14</v>
          </cell>
          <cell r="H780">
            <v>0</v>
          </cell>
          <cell r="I780">
            <v>0.25</v>
          </cell>
          <cell r="J780">
            <v>1.4</v>
          </cell>
          <cell r="K780">
            <v>779</v>
          </cell>
        </row>
        <row r="781">
          <cell r="B781">
            <v>29395</v>
          </cell>
          <cell r="C781">
            <v>29289</v>
          </cell>
          <cell r="D781">
            <v>2581.39</v>
          </cell>
          <cell r="E781">
            <v>2580.62</v>
          </cell>
          <cell r="F781">
            <v>2579.98</v>
          </cell>
          <cell r="G781">
            <v>2579.14</v>
          </cell>
          <cell r="H781">
            <v>0</v>
          </cell>
          <cell r="I781">
            <v>0.3</v>
          </cell>
          <cell r="J781">
            <v>1</v>
          </cell>
          <cell r="K781">
            <v>780</v>
          </cell>
        </row>
        <row r="782">
          <cell r="B782">
            <v>29625</v>
          </cell>
          <cell r="C782">
            <v>29395</v>
          </cell>
          <cell r="D782">
            <v>2582.41</v>
          </cell>
          <cell r="E782">
            <v>2581.39</v>
          </cell>
          <cell r="F782">
            <v>2581.02</v>
          </cell>
          <cell r="G782">
            <v>2579.98</v>
          </cell>
          <cell r="H782">
            <v>0</v>
          </cell>
          <cell r="I782">
            <v>0.25</v>
          </cell>
          <cell r="J782">
            <v>1.23</v>
          </cell>
          <cell r="K782">
            <v>781</v>
          </cell>
        </row>
        <row r="783">
          <cell r="B783">
            <v>29697</v>
          </cell>
          <cell r="C783">
            <v>29625</v>
          </cell>
          <cell r="D783">
            <v>2582.48</v>
          </cell>
          <cell r="E783">
            <v>2582.41</v>
          </cell>
          <cell r="F783">
            <v>2581.3200000000002</v>
          </cell>
          <cell r="G783">
            <v>2581.02</v>
          </cell>
          <cell r="H783">
            <v>0</v>
          </cell>
          <cell r="I783">
            <v>0</v>
          </cell>
          <cell r="J783">
            <v>0</v>
          </cell>
          <cell r="K783">
            <v>782</v>
          </cell>
        </row>
        <row r="784">
          <cell r="B784">
            <v>29064</v>
          </cell>
          <cell r="C784">
            <v>28656</v>
          </cell>
          <cell r="D784">
            <v>2579.65</v>
          </cell>
          <cell r="E784">
            <v>2580.04</v>
          </cell>
          <cell r="F784">
            <v>2578.75</v>
          </cell>
          <cell r="G784">
            <v>2578.54</v>
          </cell>
          <cell r="H784">
            <v>0</v>
          </cell>
          <cell r="I784">
            <v>0.45</v>
          </cell>
          <cell r="J784">
            <v>0.2</v>
          </cell>
          <cell r="K784">
            <v>783</v>
          </cell>
        </row>
        <row r="785">
          <cell r="B785">
            <v>28656</v>
          </cell>
          <cell r="C785">
            <v>40</v>
          </cell>
          <cell r="D785">
            <v>2580.04</v>
          </cell>
          <cell r="E785">
            <v>2579.79</v>
          </cell>
          <cell r="F785">
            <v>2578.64</v>
          </cell>
          <cell r="G785">
            <v>2578.31</v>
          </cell>
          <cell r="H785">
            <v>0</v>
          </cell>
          <cell r="I785">
            <v>0.75</v>
          </cell>
          <cell r="J785">
            <v>0.5</v>
          </cell>
          <cell r="K785">
            <v>784</v>
          </cell>
        </row>
        <row r="786">
          <cell r="B786">
            <v>29121</v>
          </cell>
          <cell r="C786">
            <v>29064</v>
          </cell>
          <cell r="D786">
            <v>2580.11</v>
          </cell>
          <cell r="E786">
            <v>2579.65</v>
          </cell>
          <cell r="F786">
            <v>2579.02</v>
          </cell>
          <cell r="G786">
            <v>2578.75</v>
          </cell>
          <cell r="H786">
            <v>0</v>
          </cell>
          <cell r="I786">
            <v>0.25</v>
          </cell>
          <cell r="J786">
            <v>0.5</v>
          </cell>
          <cell r="K786">
            <v>785</v>
          </cell>
        </row>
        <row r="787">
          <cell r="B787">
            <v>29064</v>
          </cell>
          <cell r="C787">
            <v>29181</v>
          </cell>
          <cell r="D787">
            <v>2579.65</v>
          </cell>
          <cell r="E787">
            <v>2579.9499999999998</v>
          </cell>
          <cell r="F787">
            <v>2578.9699999999998</v>
          </cell>
          <cell r="G787">
            <v>2578.86</v>
          </cell>
          <cell r="H787">
            <v>0</v>
          </cell>
          <cell r="I787">
            <v>0.2</v>
          </cell>
          <cell r="J787">
            <v>0.3</v>
          </cell>
          <cell r="K787">
            <v>786</v>
          </cell>
        </row>
        <row r="788">
          <cell r="B788">
            <v>28747</v>
          </cell>
          <cell r="C788">
            <v>28324</v>
          </cell>
          <cell r="D788">
            <v>2582.15</v>
          </cell>
          <cell r="E788">
            <v>2581.46</v>
          </cell>
          <cell r="F788">
            <v>2580.6999999999998</v>
          </cell>
          <cell r="G788">
            <v>2580.16</v>
          </cell>
          <cell r="H788">
            <v>0</v>
          </cell>
          <cell r="I788">
            <v>0.38</v>
          </cell>
          <cell r="J788">
            <v>0.4</v>
          </cell>
          <cell r="K788">
            <v>787</v>
          </cell>
        </row>
        <row r="789">
          <cell r="B789">
            <v>28324</v>
          </cell>
          <cell r="C789" t="str">
            <v>24I</v>
          </cell>
          <cell r="D789">
            <v>2581.46</v>
          </cell>
          <cell r="E789">
            <v>2580.88</v>
          </cell>
          <cell r="F789">
            <v>2580.16</v>
          </cell>
          <cell r="G789">
            <v>2579.54</v>
          </cell>
          <cell r="H789">
            <v>0</v>
          </cell>
          <cell r="I789">
            <v>0.4</v>
          </cell>
          <cell r="J789">
            <v>0.6</v>
          </cell>
          <cell r="K789">
            <v>788</v>
          </cell>
        </row>
        <row r="790">
          <cell r="B790">
            <v>28568</v>
          </cell>
          <cell r="C790">
            <v>28483</v>
          </cell>
          <cell r="D790">
            <v>2580.14</v>
          </cell>
          <cell r="E790">
            <v>2579.81</v>
          </cell>
          <cell r="F790">
            <v>2578.79</v>
          </cell>
          <cell r="G790">
            <v>2578.2600000000002</v>
          </cell>
          <cell r="H790">
            <v>0</v>
          </cell>
          <cell r="I790">
            <v>0.38</v>
          </cell>
          <cell r="J790">
            <v>0.8</v>
          </cell>
          <cell r="K790">
            <v>789</v>
          </cell>
        </row>
        <row r="791">
          <cell r="B791">
            <v>28678</v>
          </cell>
          <cell r="C791">
            <v>28568</v>
          </cell>
          <cell r="D791">
            <v>2580.79</v>
          </cell>
          <cell r="E791">
            <v>2580.14</v>
          </cell>
          <cell r="F791">
            <v>2570.4299999999998</v>
          </cell>
          <cell r="G791">
            <v>2578.79</v>
          </cell>
          <cell r="H791">
            <v>0</v>
          </cell>
          <cell r="I791">
            <v>0.38</v>
          </cell>
          <cell r="J791">
            <v>0.1</v>
          </cell>
          <cell r="K791">
            <v>790</v>
          </cell>
        </row>
        <row r="792">
          <cell r="B792">
            <v>28774</v>
          </cell>
          <cell r="C792">
            <v>28678</v>
          </cell>
          <cell r="D792">
            <v>2581.4499999999998</v>
          </cell>
          <cell r="E792">
            <v>2580.79</v>
          </cell>
          <cell r="F792">
            <v>2580.09</v>
          </cell>
          <cell r="G792">
            <v>2570.4299999999998</v>
          </cell>
          <cell r="H792">
            <v>0</v>
          </cell>
          <cell r="I792">
            <v>0.3</v>
          </cell>
          <cell r="J792">
            <v>1</v>
          </cell>
          <cell r="K792">
            <v>791</v>
          </cell>
        </row>
        <row r="793">
          <cell r="B793">
            <v>28877</v>
          </cell>
          <cell r="C793">
            <v>28774</v>
          </cell>
          <cell r="D793">
            <v>2582.1</v>
          </cell>
          <cell r="E793">
            <v>2581.4499999999998</v>
          </cell>
          <cell r="F793">
            <v>2580.7399999999998</v>
          </cell>
          <cell r="G793">
            <v>2580.09</v>
          </cell>
          <cell r="H793">
            <v>0</v>
          </cell>
          <cell r="I793">
            <v>0.25</v>
          </cell>
          <cell r="J793">
            <v>1</v>
          </cell>
          <cell r="K793">
            <v>792</v>
          </cell>
        </row>
        <row r="794">
          <cell r="B794">
            <v>28957</v>
          </cell>
          <cell r="C794">
            <v>28877</v>
          </cell>
          <cell r="D794">
            <v>2582.75</v>
          </cell>
          <cell r="E794">
            <v>2582.1</v>
          </cell>
          <cell r="F794">
            <v>2581.29</v>
          </cell>
          <cell r="G794">
            <v>2580.7399999999998</v>
          </cell>
          <cell r="H794">
            <v>0</v>
          </cell>
          <cell r="I794">
            <v>0.25</v>
          </cell>
          <cell r="J794">
            <v>1</v>
          </cell>
          <cell r="K794">
            <v>793</v>
          </cell>
        </row>
        <row r="795">
          <cell r="B795">
            <v>28635</v>
          </cell>
          <cell r="C795">
            <v>28389</v>
          </cell>
          <cell r="D795">
            <v>2581.65</v>
          </cell>
          <cell r="E795">
            <v>2581.34</v>
          </cell>
          <cell r="F795">
            <v>2580.4499999999998</v>
          </cell>
          <cell r="G795">
            <v>2580.02</v>
          </cell>
          <cell r="H795">
            <v>0</v>
          </cell>
          <cell r="I795">
            <v>0.3</v>
          </cell>
          <cell r="J795">
            <v>0.5</v>
          </cell>
          <cell r="K795">
            <v>794</v>
          </cell>
        </row>
        <row r="796">
          <cell r="B796">
            <v>28389</v>
          </cell>
          <cell r="C796">
            <v>28258</v>
          </cell>
          <cell r="D796">
            <v>2581.34</v>
          </cell>
          <cell r="E796">
            <v>2581.15</v>
          </cell>
          <cell r="F796">
            <v>2580.02</v>
          </cell>
          <cell r="G796">
            <v>2579.7399999999998</v>
          </cell>
          <cell r="H796">
            <v>0</v>
          </cell>
          <cell r="I796">
            <v>0.38</v>
          </cell>
          <cell r="J796">
            <v>0.7</v>
          </cell>
          <cell r="K796">
            <v>795</v>
          </cell>
        </row>
        <row r="797">
          <cell r="B797">
            <v>28457</v>
          </cell>
          <cell r="C797">
            <v>28389</v>
          </cell>
          <cell r="D797">
            <v>2581.6999999999998</v>
          </cell>
          <cell r="E797">
            <v>2581.34</v>
          </cell>
          <cell r="F797">
            <v>2580.25</v>
          </cell>
          <cell r="G797">
            <v>2580.02</v>
          </cell>
          <cell r="H797">
            <v>0</v>
          </cell>
          <cell r="I797">
            <v>0.25</v>
          </cell>
          <cell r="J797">
            <v>0.5</v>
          </cell>
          <cell r="K797">
            <v>796</v>
          </cell>
        </row>
        <row r="798">
          <cell r="B798">
            <v>28543</v>
          </cell>
          <cell r="C798">
            <v>28278</v>
          </cell>
          <cell r="D798">
            <v>2580.9499999999998</v>
          </cell>
          <cell r="E798">
            <v>2580.6</v>
          </cell>
          <cell r="F798">
            <v>2579.63</v>
          </cell>
          <cell r="G798">
            <v>2578.2199999999998</v>
          </cell>
          <cell r="H798">
            <v>0</v>
          </cell>
          <cell r="I798">
            <v>0.3</v>
          </cell>
          <cell r="J798">
            <v>0</v>
          </cell>
          <cell r="K798">
            <v>797</v>
          </cell>
        </row>
        <row r="799">
          <cell r="B799">
            <v>28459</v>
          </cell>
          <cell r="C799">
            <v>28181</v>
          </cell>
          <cell r="D799">
            <v>2580.38</v>
          </cell>
          <cell r="E799">
            <v>2580.21</v>
          </cell>
          <cell r="F799">
            <v>2579.21</v>
          </cell>
          <cell r="G799">
            <v>2578.7800000000002</v>
          </cell>
          <cell r="H799">
            <v>0</v>
          </cell>
          <cell r="I799">
            <v>0.3</v>
          </cell>
          <cell r="J799">
            <v>0.5</v>
          </cell>
          <cell r="K799">
            <v>798</v>
          </cell>
        </row>
        <row r="800">
          <cell r="B800">
            <v>28045</v>
          </cell>
          <cell r="C800" t="str">
            <v>27I</v>
          </cell>
          <cell r="D800">
            <v>2580.4</v>
          </cell>
          <cell r="E800">
            <v>2579.62</v>
          </cell>
          <cell r="F800">
            <v>2578.62</v>
          </cell>
          <cell r="G800">
            <v>2578.2600000000002</v>
          </cell>
          <cell r="H800">
            <v>0</v>
          </cell>
          <cell r="I800">
            <v>0.53</v>
          </cell>
          <cell r="J800">
            <v>0.3</v>
          </cell>
          <cell r="K800">
            <v>799</v>
          </cell>
        </row>
        <row r="801">
          <cell r="B801">
            <v>28181</v>
          </cell>
          <cell r="C801">
            <v>28045</v>
          </cell>
          <cell r="D801">
            <v>2580.21</v>
          </cell>
          <cell r="E801">
            <v>2580.4</v>
          </cell>
          <cell r="F801">
            <v>2578.7800000000002</v>
          </cell>
          <cell r="G801">
            <v>2578.62</v>
          </cell>
          <cell r="H801">
            <v>0</v>
          </cell>
          <cell r="I801">
            <v>0.45</v>
          </cell>
          <cell r="J801">
            <v>0.4</v>
          </cell>
          <cell r="K801">
            <v>800</v>
          </cell>
        </row>
        <row r="802">
          <cell r="B802">
            <v>28278</v>
          </cell>
          <cell r="C802">
            <v>28181</v>
          </cell>
          <cell r="D802">
            <v>2580.6</v>
          </cell>
          <cell r="E802">
            <v>2580.21</v>
          </cell>
          <cell r="F802">
            <v>2578.2199999999998</v>
          </cell>
          <cell r="G802">
            <v>2578.7800000000002</v>
          </cell>
          <cell r="H802">
            <v>0</v>
          </cell>
          <cell r="I802">
            <v>0.38</v>
          </cell>
          <cell r="J802">
            <v>0.7</v>
          </cell>
          <cell r="K802">
            <v>801</v>
          </cell>
        </row>
        <row r="803">
          <cell r="B803">
            <v>27945</v>
          </cell>
          <cell r="C803" t="str">
            <v>28I</v>
          </cell>
          <cell r="D803">
            <v>2579.61</v>
          </cell>
          <cell r="E803">
            <v>2579.13</v>
          </cell>
          <cell r="F803">
            <v>2578.4</v>
          </cell>
          <cell r="G803">
            <v>2577.71</v>
          </cell>
          <cell r="H803">
            <v>0</v>
          </cell>
          <cell r="I803">
            <v>0.38</v>
          </cell>
          <cell r="J803">
            <v>0.5</v>
          </cell>
          <cell r="K803">
            <v>802</v>
          </cell>
        </row>
        <row r="804">
          <cell r="B804">
            <v>27998</v>
          </cell>
          <cell r="C804">
            <v>27945</v>
          </cell>
          <cell r="D804">
            <v>2579.66</v>
          </cell>
          <cell r="E804">
            <v>2579.61</v>
          </cell>
          <cell r="F804">
            <v>2578.73</v>
          </cell>
          <cell r="G804">
            <v>2578.4</v>
          </cell>
          <cell r="H804">
            <v>0</v>
          </cell>
          <cell r="I804">
            <v>0.2</v>
          </cell>
          <cell r="J804">
            <v>1</v>
          </cell>
          <cell r="K804">
            <v>803</v>
          </cell>
        </row>
        <row r="805">
          <cell r="B805">
            <v>27560</v>
          </cell>
          <cell r="C805">
            <v>27478</v>
          </cell>
          <cell r="D805">
            <v>2579.13</v>
          </cell>
          <cell r="E805">
            <v>2578.96</v>
          </cell>
          <cell r="F805">
            <v>2577.71</v>
          </cell>
          <cell r="G805">
            <v>2577.48</v>
          </cell>
          <cell r="H805">
            <v>0</v>
          </cell>
          <cell r="I805">
            <v>1</v>
          </cell>
          <cell r="J805">
            <v>0.28999999999999998</v>
          </cell>
          <cell r="K805">
            <v>804</v>
          </cell>
        </row>
        <row r="806">
          <cell r="B806">
            <v>27663</v>
          </cell>
          <cell r="C806">
            <v>27560</v>
          </cell>
          <cell r="D806">
            <v>2579.62</v>
          </cell>
          <cell r="E806">
            <v>2579.13</v>
          </cell>
          <cell r="F806">
            <v>2577.91</v>
          </cell>
          <cell r="G806">
            <v>2577.71</v>
          </cell>
          <cell r="H806">
            <v>0</v>
          </cell>
          <cell r="I806">
            <v>1</v>
          </cell>
          <cell r="J806">
            <v>0.31</v>
          </cell>
          <cell r="K806">
            <v>805</v>
          </cell>
        </row>
        <row r="807">
          <cell r="B807">
            <v>27754</v>
          </cell>
          <cell r="C807">
            <v>27663</v>
          </cell>
          <cell r="D807">
            <v>2579.9499999999998</v>
          </cell>
          <cell r="E807">
            <v>2579.62</v>
          </cell>
          <cell r="F807">
            <v>2578.17</v>
          </cell>
          <cell r="G807">
            <v>2577.91</v>
          </cell>
          <cell r="H807">
            <v>0</v>
          </cell>
          <cell r="I807">
            <v>0.83</v>
          </cell>
          <cell r="J807">
            <v>0.4</v>
          </cell>
          <cell r="K807">
            <v>806</v>
          </cell>
        </row>
        <row r="808">
          <cell r="B808">
            <v>27846</v>
          </cell>
          <cell r="C808">
            <v>27754</v>
          </cell>
          <cell r="D808">
            <v>2580.2800000000002</v>
          </cell>
          <cell r="E808">
            <v>2579.9499999999998</v>
          </cell>
          <cell r="F808">
            <v>2578.44</v>
          </cell>
          <cell r="G808">
            <v>2578.1799999999998</v>
          </cell>
          <cell r="H808">
            <v>0</v>
          </cell>
          <cell r="I808">
            <v>0.83</v>
          </cell>
          <cell r="J808">
            <v>0.39</v>
          </cell>
          <cell r="K808">
            <v>807</v>
          </cell>
        </row>
        <row r="809">
          <cell r="B809">
            <v>28258</v>
          </cell>
          <cell r="C809" t="str">
            <v>25I</v>
          </cell>
          <cell r="D809">
            <v>2581.15</v>
          </cell>
          <cell r="E809">
            <v>2580.2800000000002</v>
          </cell>
          <cell r="F809">
            <v>2579.7399999999998</v>
          </cell>
          <cell r="G809">
            <v>2578.9</v>
          </cell>
          <cell r="H809">
            <v>0</v>
          </cell>
          <cell r="I809">
            <v>0.4</v>
          </cell>
          <cell r="J809">
            <v>0.7</v>
          </cell>
          <cell r="K809">
            <v>808</v>
          </cell>
        </row>
        <row r="810">
          <cell r="B810">
            <v>28153</v>
          </cell>
          <cell r="C810" t="str">
            <v>26I</v>
          </cell>
          <cell r="D810">
            <v>2580.5700000000002</v>
          </cell>
          <cell r="E810">
            <v>2579.9499999999998</v>
          </cell>
          <cell r="F810">
            <v>2579.27</v>
          </cell>
          <cell r="G810">
            <v>2578.5500000000002</v>
          </cell>
          <cell r="H810">
            <v>0</v>
          </cell>
          <cell r="I810">
            <v>0.3</v>
          </cell>
          <cell r="J810">
            <v>0.6</v>
          </cell>
          <cell r="K810">
            <v>809</v>
          </cell>
        </row>
        <row r="811">
          <cell r="B811">
            <v>28209</v>
          </cell>
          <cell r="C811">
            <v>28153</v>
          </cell>
          <cell r="D811">
            <v>2580.7399999999998</v>
          </cell>
          <cell r="E811">
            <v>2580.5700000000002</v>
          </cell>
          <cell r="F811">
            <v>2579.5300000000002</v>
          </cell>
          <cell r="G811">
            <v>2579.27</v>
          </cell>
          <cell r="H811">
            <v>0</v>
          </cell>
          <cell r="I811">
            <v>0.2</v>
          </cell>
          <cell r="J811">
            <v>0.8</v>
          </cell>
          <cell r="K811">
            <v>810</v>
          </cell>
        </row>
        <row r="812">
          <cell r="B812">
            <v>29046</v>
          </cell>
          <cell r="C812">
            <v>28663</v>
          </cell>
          <cell r="D812">
            <v>2582.85</v>
          </cell>
          <cell r="E812">
            <v>2582.31</v>
          </cell>
          <cell r="F812">
            <v>2581.37</v>
          </cell>
          <cell r="G812">
            <v>2580.89</v>
          </cell>
          <cell r="H812">
            <v>0</v>
          </cell>
          <cell r="I812">
            <v>0.38</v>
          </cell>
          <cell r="J812">
            <v>0.4</v>
          </cell>
          <cell r="K812">
            <v>811</v>
          </cell>
        </row>
        <row r="813">
          <cell r="B813">
            <v>29119</v>
          </cell>
          <cell r="C813">
            <v>29288</v>
          </cell>
          <cell r="D813">
            <v>2582.75</v>
          </cell>
          <cell r="E813">
            <v>2582.5500000000002</v>
          </cell>
          <cell r="F813">
            <v>2581.46</v>
          </cell>
          <cell r="G813">
            <v>2581.16</v>
          </cell>
          <cell r="H813">
            <v>0</v>
          </cell>
          <cell r="I813">
            <v>0.2</v>
          </cell>
          <cell r="J813">
            <v>0.6</v>
          </cell>
          <cell r="K813">
            <v>812</v>
          </cell>
        </row>
        <row r="814">
          <cell r="B814">
            <v>29610</v>
          </cell>
          <cell r="C814">
            <v>29288</v>
          </cell>
          <cell r="D814">
            <v>2582.85</v>
          </cell>
          <cell r="E814">
            <v>2582.5500000000002</v>
          </cell>
          <cell r="F814">
            <v>2581.56</v>
          </cell>
          <cell r="G814">
            <v>2581.16</v>
          </cell>
          <cell r="H814">
            <v>0</v>
          </cell>
          <cell r="I814">
            <v>0.3</v>
          </cell>
          <cell r="J814">
            <v>0.4</v>
          </cell>
          <cell r="K814">
            <v>813</v>
          </cell>
        </row>
        <row r="815">
          <cell r="B815">
            <v>29672</v>
          </cell>
          <cell r="C815">
            <v>29371</v>
          </cell>
          <cell r="D815">
            <v>2583.11</v>
          </cell>
          <cell r="E815">
            <v>2582.7600000000002</v>
          </cell>
          <cell r="F815">
            <v>2581.85</v>
          </cell>
          <cell r="G815">
            <v>2581.4499999999998</v>
          </cell>
          <cell r="H815">
            <v>0</v>
          </cell>
          <cell r="I815">
            <v>0.38</v>
          </cell>
          <cell r="J815">
            <v>0.4</v>
          </cell>
          <cell r="K815">
            <v>814</v>
          </cell>
        </row>
        <row r="816">
          <cell r="B816">
            <v>29672</v>
          </cell>
          <cell r="C816">
            <v>29610</v>
          </cell>
          <cell r="D816">
            <v>2583.11</v>
          </cell>
          <cell r="E816">
            <v>2582.85</v>
          </cell>
          <cell r="F816">
            <v>2581.9</v>
          </cell>
          <cell r="G816">
            <v>2581.56</v>
          </cell>
          <cell r="H816">
            <v>0</v>
          </cell>
          <cell r="I816">
            <v>0.2</v>
          </cell>
          <cell r="J816">
            <v>0.6</v>
          </cell>
          <cell r="K816">
            <v>815</v>
          </cell>
        </row>
        <row r="817">
          <cell r="B817">
            <v>29734</v>
          </cell>
          <cell r="C817">
            <v>29672</v>
          </cell>
          <cell r="D817">
            <v>2583.61</v>
          </cell>
          <cell r="E817">
            <v>2583.11</v>
          </cell>
          <cell r="F817">
            <v>2582.41</v>
          </cell>
          <cell r="G817">
            <v>2581.85</v>
          </cell>
          <cell r="H817">
            <v>0</v>
          </cell>
          <cell r="I817">
            <v>0.2</v>
          </cell>
          <cell r="J817">
            <v>1</v>
          </cell>
          <cell r="K817">
            <v>816</v>
          </cell>
        </row>
        <row r="818">
          <cell r="B818">
            <v>30526</v>
          </cell>
          <cell r="C818">
            <v>30445</v>
          </cell>
          <cell r="D818">
            <v>2585.6799999999998</v>
          </cell>
          <cell r="E818">
            <v>2585.46</v>
          </cell>
          <cell r="F818">
            <v>2583.6999999999998</v>
          </cell>
          <cell r="G818">
            <v>2583.36</v>
          </cell>
          <cell r="H818">
            <v>0</v>
          </cell>
          <cell r="I818">
            <v>0.6</v>
          </cell>
          <cell r="J818">
            <v>0.51</v>
          </cell>
          <cell r="K818">
            <v>817</v>
          </cell>
        </row>
        <row r="819">
          <cell r="B819">
            <v>29879</v>
          </cell>
          <cell r="C819">
            <v>33</v>
          </cell>
          <cell r="D819">
            <v>2581.7399999999998</v>
          </cell>
          <cell r="E819">
            <v>2580.9</v>
          </cell>
          <cell r="F819">
            <v>0</v>
          </cell>
          <cell r="G819">
            <v>2579.34</v>
          </cell>
          <cell r="H819">
            <v>0</v>
          </cell>
          <cell r="I819">
            <v>0.75</v>
          </cell>
          <cell r="J819">
            <v>0.3</v>
          </cell>
          <cell r="K819">
            <v>818</v>
          </cell>
        </row>
        <row r="820">
          <cell r="B820">
            <v>30001</v>
          </cell>
          <cell r="C820">
            <v>30137</v>
          </cell>
          <cell r="D820">
            <v>2582.29</v>
          </cell>
          <cell r="E820">
            <v>2583.25</v>
          </cell>
          <cell r="F820">
            <v>2580.92</v>
          </cell>
          <cell r="G820">
            <v>2580.98</v>
          </cell>
          <cell r="H820">
            <v>0</v>
          </cell>
          <cell r="I820">
            <v>0.3</v>
          </cell>
          <cell r="J820">
            <v>0.4</v>
          </cell>
          <cell r="K820">
            <v>819</v>
          </cell>
        </row>
        <row r="821">
          <cell r="B821">
            <v>27492</v>
          </cell>
          <cell r="C821" t="str">
            <v>33I</v>
          </cell>
          <cell r="D821">
            <v>0</v>
          </cell>
          <cell r="E821">
            <v>0</v>
          </cell>
          <cell r="F821">
            <v>2577.4299999999998</v>
          </cell>
          <cell r="G821">
            <v>2576.81</v>
          </cell>
          <cell r="H821">
            <v>0</v>
          </cell>
          <cell r="I821">
            <v>0.45</v>
          </cell>
          <cell r="J821">
            <v>0.8</v>
          </cell>
          <cell r="K821">
            <v>820</v>
          </cell>
        </row>
        <row r="822">
          <cell r="B822">
            <v>27771</v>
          </cell>
          <cell r="C822">
            <v>27492</v>
          </cell>
          <cell r="D822">
            <v>0</v>
          </cell>
          <cell r="E822">
            <v>0</v>
          </cell>
          <cell r="F822">
            <v>2577.98</v>
          </cell>
          <cell r="G822">
            <v>2577.4</v>
          </cell>
          <cell r="H822">
            <v>0</v>
          </cell>
          <cell r="I822">
            <v>0.4</v>
          </cell>
          <cell r="J822">
            <v>0.6</v>
          </cell>
          <cell r="K822">
            <v>821</v>
          </cell>
        </row>
        <row r="823">
          <cell r="B823">
            <v>28150</v>
          </cell>
          <cell r="C823">
            <v>27735</v>
          </cell>
          <cell r="D823">
            <v>2579.52</v>
          </cell>
          <cell r="E823">
            <v>2579.1999999999998</v>
          </cell>
          <cell r="F823">
            <v>2578.02</v>
          </cell>
          <cell r="G823">
            <v>2577.64</v>
          </cell>
          <cell r="H823">
            <v>0</v>
          </cell>
          <cell r="I823">
            <v>0.38</v>
          </cell>
          <cell r="J823">
            <v>0.3</v>
          </cell>
          <cell r="K823">
            <v>822</v>
          </cell>
        </row>
        <row r="824">
          <cell r="B824">
            <v>29450</v>
          </cell>
          <cell r="C824">
            <v>29426</v>
          </cell>
          <cell r="D824">
            <v>0</v>
          </cell>
          <cell r="E824">
            <v>2580.19</v>
          </cell>
          <cell r="F824">
            <v>2579.0300000000002</v>
          </cell>
          <cell r="G824">
            <v>2579.02</v>
          </cell>
          <cell r="H824">
            <v>0</v>
          </cell>
          <cell r="I824">
            <v>0.6</v>
          </cell>
          <cell r="J824">
            <v>0.4</v>
          </cell>
          <cell r="K824">
            <v>823</v>
          </cell>
        </row>
        <row r="825">
          <cell r="B825">
            <v>33</v>
          </cell>
          <cell r="C825">
            <v>29450</v>
          </cell>
          <cell r="D825">
            <v>2580.9</v>
          </cell>
          <cell r="E825">
            <v>0</v>
          </cell>
          <cell r="F825">
            <v>2579.34</v>
          </cell>
          <cell r="G825">
            <v>2579.04</v>
          </cell>
          <cell r="H825">
            <v>0</v>
          </cell>
          <cell r="I825">
            <v>0.6</v>
          </cell>
          <cell r="J825">
            <v>0.4</v>
          </cell>
          <cell r="K825">
            <v>824</v>
          </cell>
        </row>
        <row r="826">
          <cell r="B826">
            <v>28865</v>
          </cell>
          <cell r="C826">
            <v>41</v>
          </cell>
          <cell r="D826">
            <v>2579.91</v>
          </cell>
          <cell r="E826">
            <v>2579.5300000000002</v>
          </cell>
          <cell r="F826">
            <v>2578.86</v>
          </cell>
          <cell r="G826">
            <v>2577.94</v>
          </cell>
          <cell r="H826">
            <v>0</v>
          </cell>
          <cell r="I826">
            <v>0.4</v>
          </cell>
          <cell r="J826">
            <v>0.3</v>
          </cell>
          <cell r="K826">
            <v>825</v>
          </cell>
        </row>
        <row r="827">
          <cell r="B827">
            <v>28403</v>
          </cell>
          <cell r="C827">
            <v>41</v>
          </cell>
          <cell r="D827">
            <v>2579.67</v>
          </cell>
          <cell r="E827">
            <v>2579.5300000000002</v>
          </cell>
          <cell r="F827">
            <v>2578.17</v>
          </cell>
          <cell r="G827">
            <v>2577.94</v>
          </cell>
          <cell r="H827">
            <v>0</v>
          </cell>
          <cell r="I827">
            <v>0.25</v>
          </cell>
          <cell r="J827">
            <v>0.5</v>
          </cell>
          <cell r="K827">
            <v>826</v>
          </cell>
        </row>
        <row r="828">
          <cell r="B828">
            <v>28920</v>
          </cell>
          <cell r="C828">
            <v>38</v>
          </cell>
          <cell r="D828">
            <v>2579.81</v>
          </cell>
          <cell r="E828">
            <v>2579.71</v>
          </cell>
          <cell r="F828">
            <v>2578.52</v>
          </cell>
          <cell r="G828">
            <v>2579.44</v>
          </cell>
          <cell r="H828">
            <v>0</v>
          </cell>
          <cell r="I828">
            <v>0.25</v>
          </cell>
          <cell r="J828">
            <v>0.5</v>
          </cell>
          <cell r="K828">
            <v>827</v>
          </cell>
        </row>
        <row r="829">
          <cell r="B829">
            <v>29080</v>
          </cell>
          <cell r="C829">
            <v>28962</v>
          </cell>
          <cell r="D829">
            <v>2579.73</v>
          </cell>
          <cell r="E829">
            <v>2579.71</v>
          </cell>
          <cell r="F829">
            <v>2578.6799999999998</v>
          </cell>
          <cell r="G829">
            <v>0</v>
          </cell>
          <cell r="H829">
            <v>0</v>
          </cell>
          <cell r="I829">
            <v>0.75</v>
          </cell>
          <cell r="J829">
            <v>0.3</v>
          </cell>
          <cell r="K829">
            <v>828</v>
          </cell>
        </row>
        <row r="830">
          <cell r="B830">
            <v>29426</v>
          </cell>
          <cell r="C830">
            <v>29080</v>
          </cell>
          <cell r="D830">
            <v>2580.19</v>
          </cell>
          <cell r="E830">
            <v>2579.73</v>
          </cell>
          <cell r="F830">
            <v>2579.02</v>
          </cell>
          <cell r="G830">
            <v>2578.6799999999998</v>
          </cell>
          <cell r="H830">
            <v>0</v>
          </cell>
          <cell r="I830">
            <v>0.75</v>
          </cell>
          <cell r="J830">
            <v>0.3</v>
          </cell>
          <cell r="K830">
            <v>829</v>
          </cell>
        </row>
        <row r="831">
          <cell r="B831">
            <v>29556</v>
          </cell>
          <cell r="C831">
            <v>36</v>
          </cell>
          <cell r="D831">
            <v>2580.35</v>
          </cell>
          <cell r="E831">
            <v>2580.19</v>
          </cell>
          <cell r="F831">
            <v>2579.6799999999998</v>
          </cell>
          <cell r="G831">
            <v>2579.02</v>
          </cell>
          <cell r="H831">
            <v>0</v>
          </cell>
          <cell r="I831">
            <v>0.3</v>
          </cell>
          <cell r="J831">
            <v>1.5</v>
          </cell>
          <cell r="K831">
            <v>830</v>
          </cell>
        </row>
        <row r="832">
          <cell r="B832">
            <v>28311</v>
          </cell>
          <cell r="C832">
            <v>42</v>
          </cell>
          <cell r="D832">
            <v>2579.65</v>
          </cell>
          <cell r="E832">
            <v>2579.84</v>
          </cell>
          <cell r="F832">
            <v>2578.1</v>
          </cell>
          <cell r="G832">
            <v>2577.87</v>
          </cell>
          <cell r="H832">
            <v>0</v>
          </cell>
          <cell r="I832">
            <v>0.25</v>
          </cell>
          <cell r="J832">
            <v>0.5</v>
          </cell>
          <cell r="K832">
            <v>831</v>
          </cell>
        </row>
        <row r="833">
          <cell r="B833">
            <v>30625</v>
          </cell>
          <cell r="C833">
            <v>30526</v>
          </cell>
          <cell r="D833">
            <v>2586.54</v>
          </cell>
          <cell r="E833">
            <v>2585.6799999999998</v>
          </cell>
          <cell r="F833">
            <v>2584.71</v>
          </cell>
          <cell r="G833">
            <v>2583.98</v>
          </cell>
          <cell r="H833">
            <v>0</v>
          </cell>
          <cell r="I833">
            <v>0.45</v>
          </cell>
          <cell r="J833">
            <v>1.01</v>
          </cell>
          <cell r="K833">
            <v>832</v>
          </cell>
        </row>
        <row r="834">
          <cell r="B834">
            <v>30166</v>
          </cell>
          <cell r="C834">
            <v>30526</v>
          </cell>
          <cell r="D834">
            <v>2585.5300000000002</v>
          </cell>
          <cell r="E834">
            <v>2585.6799999999998</v>
          </cell>
          <cell r="F834">
            <v>2584.37</v>
          </cell>
          <cell r="G834">
            <v>2583.69</v>
          </cell>
          <cell r="H834">
            <v>0</v>
          </cell>
          <cell r="I834">
            <v>0.35</v>
          </cell>
          <cell r="J834">
            <v>0.51</v>
          </cell>
          <cell r="K834">
            <v>833</v>
          </cell>
        </row>
        <row r="835">
          <cell r="B835">
            <v>29953</v>
          </cell>
          <cell r="C835">
            <v>29676</v>
          </cell>
          <cell r="D835">
            <v>2582.15</v>
          </cell>
          <cell r="E835">
            <v>2582.12</v>
          </cell>
          <cell r="F835">
            <v>2580.87</v>
          </cell>
          <cell r="G835">
            <v>2580.06</v>
          </cell>
          <cell r="H835">
            <v>0</v>
          </cell>
          <cell r="I835">
            <v>0.3</v>
          </cell>
          <cell r="J835">
            <v>0.7</v>
          </cell>
          <cell r="K835">
            <v>834</v>
          </cell>
        </row>
        <row r="836">
          <cell r="B836">
            <v>30094</v>
          </cell>
          <cell r="C836">
            <v>30445</v>
          </cell>
          <cell r="D836">
            <v>2585.4</v>
          </cell>
          <cell r="E836">
            <v>2585.46</v>
          </cell>
          <cell r="F836">
            <v>2584.0300000000002</v>
          </cell>
          <cell r="G836">
            <v>2583.36</v>
          </cell>
          <cell r="H836">
            <v>0</v>
          </cell>
          <cell r="I836">
            <v>0.35</v>
          </cell>
          <cell r="J836">
            <v>0.5</v>
          </cell>
          <cell r="K836">
            <v>835</v>
          </cell>
        </row>
        <row r="837">
          <cell r="B837">
            <v>27379</v>
          </cell>
          <cell r="C837" t="str">
            <v>33I</v>
          </cell>
          <cell r="D837">
            <v>2578.84</v>
          </cell>
          <cell r="E837">
            <v>2578.9</v>
          </cell>
          <cell r="F837">
            <v>2577.69</v>
          </cell>
          <cell r="G837">
            <v>2577.4899999999998</v>
          </cell>
          <cell r="H837">
            <v>0</v>
          </cell>
          <cell r="I837">
            <v>1.5</v>
          </cell>
          <cell r="J837">
            <v>0.2</v>
          </cell>
          <cell r="K837">
            <v>836</v>
          </cell>
        </row>
        <row r="838">
          <cell r="B838">
            <v>29655</v>
          </cell>
          <cell r="C838">
            <v>29556</v>
          </cell>
          <cell r="D838">
            <v>2582.17</v>
          </cell>
          <cell r="E838">
            <v>2580.35</v>
          </cell>
          <cell r="F838">
            <v>2580.66</v>
          </cell>
          <cell r="G838">
            <v>2579.6799999999998</v>
          </cell>
          <cell r="H838">
            <v>0</v>
          </cell>
          <cell r="I838">
            <v>0.3</v>
          </cell>
          <cell r="J838">
            <v>1.5</v>
          </cell>
          <cell r="K838">
            <v>837</v>
          </cell>
        </row>
        <row r="839">
          <cell r="B839">
            <v>29676</v>
          </cell>
          <cell r="C839">
            <v>33</v>
          </cell>
          <cell r="D839">
            <v>2582.12</v>
          </cell>
          <cell r="E839">
            <v>2580.9</v>
          </cell>
          <cell r="F839">
            <v>2580.06</v>
          </cell>
          <cell r="G839">
            <v>2579.34</v>
          </cell>
          <cell r="H839">
            <v>0</v>
          </cell>
          <cell r="I839">
            <v>0.45</v>
          </cell>
          <cell r="J839">
            <v>1.1000000000000001</v>
          </cell>
          <cell r="K839">
            <v>838</v>
          </cell>
        </row>
        <row r="840">
          <cell r="B840">
            <v>28962</v>
          </cell>
          <cell r="C840">
            <v>28558</v>
          </cell>
          <cell r="D840">
            <v>2579.71</v>
          </cell>
          <cell r="E840">
            <v>2579.79</v>
          </cell>
          <cell r="F840">
            <v>2578.5700000000002</v>
          </cell>
          <cell r="G840">
            <v>2578.31</v>
          </cell>
          <cell r="H840">
            <v>0</v>
          </cell>
          <cell r="I840">
            <v>0.83</v>
          </cell>
          <cell r="J840">
            <v>0.3</v>
          </cell>
          <cell r="K840">
            <v>839</v>
          </cell>
        </row>
        <row r="841">
          <cell r="B841">
            <v>29454</v>
          </cell>
          <cell r="C841">
            <v>29181</v>
          </cell>
          <cell r="D841">
            <v>2580.77</v>
          </cell>
          <cell r="E841">
            <v>2579.9499999999998</v>
          </cell>
          <cell r="F841">
            <v>2579.15</v>
          </cell>
          <cell r="G841">
            <v>2578.81</v>
          </cell>
          <cell r="H841">
            <v>0</v>
          </cell>
          <cell r="I841">
            <v>0.3</v>
          </cell>
          <cell r="J841">
            <v>0.4</v>
          </cell>
          <cell r="K841">
            <v>840</v>
          </cell>
        </row>
        <row r="842">
          <cell r="B842">
            <v>29181</v>
          </cell>
          <cell r="C842">
            <v>37</v>
          </cell>
          <cell r="D842">
            <v>2579.9499999999998</v>
          </cell>
          <cell r="E842">
            <v>2579.73</v>
          </cell>
          <cell r="F842">
            <v>2578.81</v>
          </cell>
          <cell r="G842">
            <v>2578.6799999999998</v>
          </cell>
          <cell r="H842">
            <v>0</v>
          </cell>
          <cell r="I842">
            <v>0.38</v>
          </cell>
          <cell r="J842">
            <v>0.2</v>
          </cell>
          <cell r="K842">
            <v>841</v>
          </cell>
        </row>
        <row r="843">
          <cell r="B843">
            <v>28483</v>
          </cell>
          <cell r="C843">
            <v>42</v>
          </cell>
          <cell r="D843">
            <v>2579.81</v>
          </cell>
          <cell r="E843">
            <v>2579.48</v>
          </cell>
          <cell r="F843">
            <v>2578.2600000000002</v>
          </cell>
          <cell r="G843">
            <v>2578.14</v>
          </cell>
          <cell r="H843">
            <v>0</v>
          </cell>
          <cell r="I843">
            <v>0.53</v>
          </cell>
          <cell r="J843">
            <v>0.2</v>
          </cell>
          <cell r="K843">
            <v>842</v>
          </cell>
        </row>
        <row r="844">
          <cell r="B844">
            <v>27735</v>
          </cell>
          <cell r="C844" t="str">
            <v>30I</v>
          </cell>
          <cell r="D844">
            <v>2579.1999999999998</v>
          </cell>
          <cell r="E844">
            <v>2578.84</v>
          </cell>
          <cell r="F844">
            <v>2577.64</v>
          </cell>
          <cell r="G844">
            <v>2577.4</v>
          </cell>
          <cell r="H844">
            <v>0</v>
          </cell>
          <cell r="I844">
            <v>0.53</v>
          </cell>
          <cell r="J844">
            <v>0.2</v>
          </cell>
          <cell r="K844">
            <v>843</v>
          </cell>
        </row>
        <row r="845">
          <cell r="B845">
            <v>27786</v>
          </cell>
          <cell r="C845">
            <v>27735</v>
          </cell>
          <cell r="D845">
            <v>2579.1</v>
          </cell>
          <cell r="E845">
            <v>2579.1999999999998</v>
          </cell>
          <cell r="F845">
            <v>2577.84</v>
          </cell>
          <cell r="G845">
            <v>2577.64</v>
          </cell>
          <cell r="H845">
            <v>0</v>
          </cell>
          <cell r="I845">
            <v>0.25</v>
          </cell>
          <cell r="J845">
            <v>0.6</v>
          </cell>
          <cell r="K845">
            <v>844</v>
          </cell>
        </row>
        <row r="846">
          <cell r="B846">
            <v>30682</v>
          </cell>
          <cell r="C846">
            <v>30288</v>
          </cell>
          <cell r="D846">
            <v>2585.92</v>
          </cell>
          <cell r="E846">
            <v>2584.7800000000002</v>
          </cell>
          <cell r="F846">
            <v>2584.59</v>
          </cell>
          <cell r="G846">
            <v>2583.64</v>
          </cell>
          <cell r="H846">
            <v>0</v>
          </cell>
          <cell r="I846">
            <v>1.4</v>
          </cell>
          <cell r="J846">
            <v>0.68</v>
          </cell>
          <cell r="K846">
            <v>845</v>
          </cell>
        </row>
        <row r="847">
          <cell r="B847">
            <v>30759</v>
          </cell>
          <cell r="C847">
            <v>30682</v>
          </cell>
          <cell r="D847">
            <v>2586.5</v>
          </cell>
          <cell r="E847">
            <v>2585.92</v>
          </cell>
          <cell r="F847">
            <v>2584.9</v>
          </cell>
          <cell r="G847">
            <v>2584.62</v>
          </cell>
          <cell r="H847">
            <v>0</v>
          </cell>
          <cell r="I847">
            <v>1.4</v>
          </cell>
          <cell r="J847">
            <v>0.73</v>
          </cell>
          <cell r="K847">
            <v>846</v>
          </cell>
        </row>
        <row r="848">
          <cell r="B848">
            <v>30884</v>
          </cell>
          <cell r="C848">
            <v>30759</v>
          </cell>
          <cell r="D848">
            <v>2587.34</v>
          </cell>
          <cell r="E848">
            <v>2586.5</v>
          </cell>
          <cell r="F848">
            <v>2585.5700000000002</v>
          </cell>
          <cell r="G848">
            <v>2585.17</v>
          </cell>
          <cell r="H848">
            <v>0</v>
          </cell>
          <cell r="I848">
            <v>1.4</v>
          </cell>
          <cell r="J848">
            <v>0.69</v>
          </cell>
          <cell r="K848">
            <v>847</v>
          </cell>
        </row>
        <row r="849">
          <cell r="B849">
            <v>27527</v>
          </cell>
          <cell r="C849">
            <v>27482</v>
          </cell>
          <cell r="D849">
            <v>2580.92</v>
          </cell>
          <cell r="E849">
            <v>2580.88</v>
          </cell>
          <cell r="F849">
            <v>2579.04</v>
          </cell>
          <cell r="G849">
            <v>2578.96</v>
          </cell>
          <cell r="H849">
            <v>0</v>
          </cell>
          <cell r="I849">
            <v>1.1000000000000001</v>
          </cell>
          <cell r="J849">
            <v>0.53</v>
          </cell>
          <cell r="K849">
            <v>848</v>
          </cell>
        </row>
        <row r="850">
          <cell r="B850">
            <v>27482</v>
          </cell>
          <cell r="C850">
            <v>27280</v>
          </cell>
          <cell r="D850">
            <v>2580.88</v>
          </cell>
          <cell r="E850">
            <v>2580.71</v>
          </cell>
          <cell r="F850">
            <v>2578.9899999999998</v>
          </cell>
          <cell r="G850">
            <v>2578.7600000000002</v>
          </cell>
          <cell r="H850">
            <v>0</v>
          </cell>
          <cell r="I850">
            <v>1.1499999999999999</v>
          </cell>
          <cell r="J850">
            <v>0.47</v>
          </cell>
          <cell r="K850">
            <v>849</v>
          </cell>
        </row>
        <row r="851">
          <cell r="B851">
            <v>28047</v>
          </cell>
          <cell r="C851">
            <v>28051</v>
          </cell>
          <cell r="D851">
            <v>2580.9299999999998</v>
          </cell>
          <cell r="E851">
            <v>2581</v>
          </cell>
          <cell r="F851">
            <v>2579.7800000000002</v>
          </cell>
          <cell r="G851">
            <v>2579.75</v>
          </cell>
          <cell r="H851">
            <v>0</v>
          </cell>
          <cell r="I851">
            <v>0.9</v>
          </cell>
          <cell r="J851">
            <v>0.31</v>
          </cell>
          <cell r="K851">
            <v>850</v>
          </cell>
        </row>
        <row r="852">
          <cell r="B852">
            <v>28078</v>
          </cell>
          <cell r="C852">
            <v>28051</v>
          </cell>
          <cell r="D852">
            <v>2581.0100000000002</v>
          </cell>
          <cell r="E852">
            <v>2581</v>
          </cell>
          <cell r="F852">
            <v>2579.7600000000002</v>
          </cell>
          <cell r="G852">
            <v>2579.7399999999998</v>
          </cell>
          <cell r="H852">
            <v>0</v>
          </cell>
          <cell r="I852">
            <v>0.75</v>
          </cell>
          <cell r="J852">
            <v>0.24</v>
          </cell>
          <cell r="K852">
            <v>851</v>
          </cell>
        </row>
        <row r="853">
          <cell r="B853">
            <v>28379</v>
          </cell>
          <cell r="C853">
            <v>28157</v>
          </cell>
          <cell r="D853">
            <v>2581.2199999999998</v>
          </cell>
          <cell r="E853">
            <v>2581.0300000000002</v>
          </cell>
          <cell r="F853">
            <v>2580.0500000000002</v>
          </cell>
          <cell r="G853">
            <v>2579.87</v>
          </cell>
          <cell r="H853">
            <v>0</v>
          </cell>
          <cell r="I853">
            <v>0.9</v>
          </cell>
          <cell r="J853">
            <v>0.28000000000000003</v>
          </cell>
          <cell r="K853">
            <v>852</v>
          </cell>
        </row>
        <row r="854">
          <cell r="B854">
            <v>28492</v>
          </cell>
          <cell r="C854">
            <v>28379</v>
          </cell>
          <cell r="D854">
            <v>2581.46</v>
          </cell>
          <cell r="E854">
            <v>2581.2199999999998</v>
          </cell>
          <cell r="F854">
            <v>2580.14</v>
          </cell>
          <cell r="G854">
            <v>2580.0500000000002</v>
          </cell>
          <cell r="H854">
            <v>0</v>
          </cell>
          <cell r="I854">
            <v>0.9</v>
          </cell>
          <cell r="J854">
            <v>0.28000000000000003</v>
          </cell>
          <cell r="K854">
            <v>853</v>
          </cell>
        </row>
        <row r="855">
          <cell r="B855">
            <v>28353</v>
          </cell>
          <cell r="C855">
            <v>28152</v>
          </cell>
          <cell r="D855">
            <v>2581.12</v>
          </cell>
          <cell r="E855">
            <v>2581.0500000000002</v>
          </cell>
          <cell r="F855">
            <v>2579.9299999999998</v>
          </cell>
          <cell r="G855">
            <v>2579.83</v>
          </cell>
          <cell r="H855">
            <v>0</v>
          </cell>
          <cell r="I855">
            <v>0.68</v>
          </cell>
          <cell r="J855">
            <v>0.18</v>
          </cell>
          <cell r="K855">
            <v>854</v>
          </cell>
        </row>
        <row r="856">
          <cell r="B856">
            <v>28157</v>
          </cell>
          <cell r="C856">
            <v>28047</v>
          </cell>
          <cell r="D856">
            <v>2581.0300000000002</v>
          </cell>
          <cell r="E856">
            <v>2580.9299999999998</v>
          </cell>
          <cell r="F856">
            <v>2579.87</v>
          </cell>
          <cell r="G856">
            <v>2579.86</v>
          </cell>
          <cell r="H856">
            <v>0</v>
          </cell>
          <cell r="I856">
            <v>0.9</v>
          </cell>
          <cell r="J856">
            <v>0.02</v>
          </cell>
          <cell r="K856">
            <v>855</v>
          </cell>
        </row>
        <row r="857">
          <cell r="B857">
            <v>28152</v>
          </cell>
          <cell r="C857">
            <v>28078</v>
          </cell>
          <cell r="D857">
            <v>2581.0500000000002</v>
          </cell>
          <cell r="E857">
            <v>2581.0100000000002</v>
          </cell>
          <cell r="F857">
            <v>2579.87</v>
          </cell>
          <cell r="G857">
            <v>2579.79</v>
          </cell>
          <cell r="H857">
            <v>0</v>
          </cell>
          <cell r="I857">
            <v>0.75</v>
          </cell>
          <cell r="J857">
            <v>0.39</v>
          </cell>
          <cell r="K857">
            <v>856</v>
          </cell>
        </row>
        <row r="858">
          <cell r="B858">
            <v>28051</v>
          </cell>
          <cell r="C858">
            <v>27790</v>
          </cell>
          <cell r="D858">
            <v>2581</v>
          </cell>
          <cell r="E858">
            <v>2580.64</v>
          </cell>
          <cell r="F858">
            <v>2579.8000000000002</v>
          </cell>
          <cell r="G858">
            <v>2579.4</v>
          </cell>
          <cell r="H858">
            <v>0</v>
          </cell>
          <cell r="I858">
            <v>1</v>
          </cell>
          <cell r="J858">
            <v>0.56000000000000005</v>
          </cell>
          <cell r="K858">
            <v>857</v>
          </cell>
        </row>
        <row r="859">
          <cell r="B859">
            <v>28724</v>
          </cell>
          <cell r="C859">
            <v>28492</v>
          </cell>
          <cell r="D859">
            <v>2581.56</v>
          </cell>
          <cell r="E859">
            <v>2581.46</v>
          </cell>
          <cell r="F859">
            <v>2580.2800000000002</v>
          </cell>
          <cell r="G859">
            <v>2580.0700000000002</v>
          </cell>
          <cell r="H859">
            <v>0</v>
          </cell>
          <cell r="I859">
            <v>0.83</v>
          </cell>
          <cell r="J859">
            <v>0.3</v>
          </cell>
          <cell r="K859">
            <v>858</v>
          </cell>
        </row>
        <row r="860">
          <cell r="B860">
            <v>28725</v>
          </cell>
          <cell r="C860">
            <v>28353</v>
          </cell>
          <cell r="D860">
            <v>2581.56</v>
          </cell>
          <cell r="E860">
            <v>2581.12</v>
          </cell>
          <cell r="F860">
            <v>2580.31</v>
          </cell>
          <cell r="G860">
            <v>2580.0100000000002</v>
          </cell>
          <cell r="H860">
            <v>0</v>
          </cell>
          <cell r="I860">
            <v>0.68</v>
          </cell>
          <cell r="J860">
            <v>0.27</v>
          </cell>
          <cell r="K860">
            <v>859</v>
          </cell>
        </row>
        <row r="861">
          <cell r="B861">
            <v>27790</v>
          </cell>
          <cell r="C861">
            <v>27527</v>
          </cell>
          <cell r="D861">
            <v>2580.64</v>
          </cell>
          <cell r="E861">
            <v>2580.92</v>
          </cell>
          <cell r="F861">
            <v>2579.44</v>
          </cell>
          <cell r="G861">
            <v>2579.04</v>
          </cell>
          <cell r="H861">
            <v>0</v>
          </cell>
          <cell r="I861">
            <v>1.1000000000000001</v>
          </cell>
          <cell r="J861">
            <v>0.5</v>
          </cell>
          <cell r="K861">
            <v>860</v>
          </cell>
        </row>
        <row r="862">
          <cell r="B862">
            <v>30942</v>
          </cell>
          <cell r="C862">
            <v>30884</v>
          </cell>
          <cell r="D862">
            <v>2587.58</v>
          </cell>
          <cell r="E862">
            <v>2587.34</v>
          </cell>
          <cell r="F862">
            <v>2585.81</v>
          </cell>
          <cell r="G862">
            <v>2585.5700000000002</v>
          </cell>
          <cell r="H862">
            <v>0</v>
          </cell>
          <cell r="I862">
            <v>1.4</v>
          </cell>
          <cell r="J862">
            <v>0.8</v>
          </cell>
          <cell r="K862">
            <v>861</v>
          </cell>
        </row>
        <row r="863">
          <cell r="B863">
            <v>27481</v>
          </cell>
          <cell r="C863">
            <v>27333</v>
          </cell>
          <cell r="D863">
            <v>2580.1</v>
          </cell>
          <cell r="E863">
            <v>2580.0500000000002</v>
          </cell>
          <cell r="F863">
            <v>2578.12</v>
          </cell>
          <cell r="G863">
            <v>2577.7600000000002</v>
          </cell>
          <cell r="H863">
            <v>0</v>
          </cell>
          <cell r="I863">
            <v>0.53</v>
          </cell>
          <cell r="J863">
            <v>0.4</v>
          </cell>
          <cell r="K863">
            <v>862</v>
          </cell>
        </row>
        <row r="864">
          <cell r="B864">
            <v>30558</v>
          </cell>
          <cell r="C864">
            <v>30477</v>
          </cell>
          <cell r="D864">
            <v>2588</v>
          </cell>
          <cell r="E864">
            <v>2587.15</v>
          </cell>
          <cell r="F864">
            <v>2586.64</v>
          </cell>
          <cell r="G864">
            <v>2585.96</v>
          </cell>
          <cell r="H864">
            <v>0</v>
          </cell>
          <cell r="I864">
            <v>1.05</v>
          </cell>
          <cell r="J864">
            <v>1.4</v>
          </cell>
          <cell r="K864">
            <v>863</v>
          </cell>
        </row>
        <row r="865">
          <cell r="B865">
            <v>30832</v>
          </cell>
          <cell r="C865">
            <v>30661</v>
          </cell>
          <cell r="D865">
            <v>2589.33</v>
          </cell>
          <cell r="E865">
            <v>2588.8000000000002</v>
          </cell>
          <cell r="F865">
            <v>2588.09</v>
          </cell>
          <cell r="G865">
            <v>2587.19</v>
          </cell>
          <cell r="H865">
            <v>0</v>
          </cell>
          <cell r="I865">
            <v>0.9</v>
          </cell>
          <cell r="J865">
            <v>1</v>
          </cell>
          <cell r="K865">
            <v>864</v>
          </cell>
        </row>
        <row r="866">
          <cell r="B866">
            <v>30477</v>
          </cell>
          <cell r="C866">
            <v>30453</v>
          </cell>
          <cell r="D866">
            <v>2587.15</v>
          </cell>
          <cell r="E866">
            <v>2586.58</v>
          </cell>
          <cell r="F866">
            <v>2585.9499999999998</v>
          </cell>
          <cell r="G866">
            <v>2585.64</v>
          </cell>
          <cell r="H866">
            <v>0</v>
          </cell>
          <cell r="I866">
            <v>1.05</v>
          </cell>
          <cell r="J866">
            <v>1.38</v>
          </cell>
          <cell r="K866">
            <v>865</v>
          </cell>
        </row>
        <row r="867">
          <cell r="B867">
            <v>29287</v>
          </cell>
          <cell r="C867">
            <v>28646</v>
          </cell>
          <cell r="D867">
            <v>2583.1</v>
          </cell>
          <cell r="E867">
            <v>2582.2800000000002</v>
          </cell>
          <cell r="F867">
            <v>2581.61</v>
          </cell>
          <cell r="G867">
            <v>2581.02</v>
          </cell>
          <cell r="H867">
            <v>2.5</v>
          </cell>
          <cell r="I867">
            <v>1.6</v>
          </cell>
          <cell r="J867">
            <v>0.3</v>
          </cell>
          <cell r="K867">
            <v>866</v>
          </cell>
        </row>
        <row r="868">
          <cell r="B868">
            <v>30019</v>
          </cell>
          <cell r="C868">
            <v>29970</v>
          </cell>
          <cell r="D868">
            <v>2584.98</v>
          </cell>
          <cell r="E868">
            <v>2584.9499999999998</v>
          </cell>
          <cell r="F868">
            <v>2583.12</v>
          </cell>
          <cell r="G868">
            <v>2582.88</v>
          </cell>
          <cell r="H868">
            <v>0</v>
          </cell>
          <cell r="I868">
            <v>1.1499999999999999</v>
          </cell>
          <cell r="J868">
            <v>1.42</v>
          </cell>
          <cell r="K868">
            <v>867</v>
          </cell>
        </row>
        <row r="869">
          <cell r="B869">
            <v>29371</v>
          </cell>
          <cell r="C869">
            <v>29288</v>
          </cell>
          <cell r="D869">
            <v>2582.7600000000002</v>
          </cell>
          <cell r="E869">
            <v>2582.5500000000002</v>
          </cell>
          <cell r="F869">
            <v>2581.4499999999998</v>
          </cell>
          <cell r="G869">
            <v>2581.16</v>
          </cell>
          <cell r="H869">
            <v>0</v>
          </cell>
          <cell r="I869">
            <v>0.68</v>
          </cell>
          <cell r="J869">
            <v>0.56000000000000005</v>
          </cell>
          <cell r="K869">
            <v>868</v>
          </cell>
        </row>
        <row r="870">
          <cell r="B870">
            <v>29288</v>
          </cell>
          <cell r="C870">
            <v>29287</v>
          </cell>
          <cell r="D870">
            <v>2582.5500000000002</v>
          </cell>
          <cell r="E870">
            <v>2583.1</v>
          </cell>
          <cell r="F870">
            <v>2581.16</v>
          </cell>
          <cell r="G870">
            <v>2581.12</v>
          </cell>
          <cell r="H870">
            <v>0</v>
          </cell>
          <cell r="I870">
            <v>0.68</v>
          </cell>
          <cell r="J870">
            <v>0.5</v>
          </cell>
          <cell r="K870">
            <v>869</v>
          </cell>
        </row>
        <row r="871">
          <cell r="B871">
            <v>29984</v>
          </cell>
          <cell r="C871">
            <v>29970</v>
          </cell>
          <cell r="D871">
            <v>2584.3000000000002</v>
          </cell>
          <cell r="E871">
            <v>2584.9499999999998</v>
          </cell>
          <cell r="F871">
            <v>2582.94</v>
          </cell>
          <cell r="G871">
            <v>2582.92</v>
          </cell>
          <cell r="H871">
            <v>1.9</v>
          </cell>
          <cell r="I871">
            <v>1.7</v>
          </cell>
          <cell r="J871">
            <v>0.2</v>
          </cell>
          <cell r="K871">
            <v>870</v>
          </cell>
        </row>
        <row r="872">
          <cell r="B872">
            <v>30118</v>
          </cell>
          <cell r="C872">
            <v>29993</v>
          </cell>
          <cell r="D872">
            <v>2584.89</v>
          </cell>
          <cell r="E872">
            <v>0</v>
          </cell>
          <cell r="F872">
            <v>2583.5700000000002</v>
          </cell>
          <cell r="G872">
            <v>0</v>
          </cell>
          <cell r="H872">
            <v>0</v>
          </cell>
          <cell r="I872">
            <v>1.75</v>
          </cell>
          <cell r="J872">
            <v>0</v>
          </cell>
          <cell r="K872">
            <v>871</v>
          </cell>
        </row>
        <row r="873">
          <cell r="B873">
            <v>30623</v>
          </cell>
          <cell r="C873">
            <v>30558</v>
          </cell>
          <cell r="D873">
            <v>2588.4299999999998</v>
          </cell>
          <cell r="E873">
            <v>2588</v>
          </cell>
          <cell r="F873">
            <v>2587.04</v>
          </cell>
          <cell r="G873">
            <v>2586.64</v>
          </cell>
          <cell r="H873">
            <v>0</v>
          </cell>
          <cell r="I873">
            <v>1.05</v>
          </cell>
          <cell r="J873">
            <v>1.01</v>
          </cell>
          <cell r="K873">
            <v>872</v>
          </cell>
        </row>
        <row r="874">
          <cell r="B874">
            <v>30678</v>
          </cell>
          <cell r="C874">
            <v>30623</v>
          </cell>
          <cell r="D874">
            <v>2588.85</v>
          </cell>
          <cell r="E874">
            <v>2588.4299999999998</v>
          </cell>
          <cell r="F874">
            <v>2587.42</v>
          </cell>
          <cell r="G874">
            <v>2587.04</v>
          </cell>
          <cell r="H874">
            <v>0</v>
          </cell>
          <cell r="I874">
            <v>0.75</v>
          </cell>
          <cell r="J874">
            <v>1.0900000000000001</v>
          </cell>
          <cell r="K874">
            <v>873</v>
          </cell>
        </row>
        <row r="875">
          <cell r="B875">
            <v>30661</v>
          </cell>
          <cell r="C875">
            <v>30623</v>
          </cell>
          <cell r="D875">
            <v>2588.8000000000002</v>
          </cell>
          <cell r="E875">
            <v>2588.4299999999998</v>
          </cell>
          <cell r="F875">
            <v>2587.19</v>
          </cell>
          <cell r="G875">
            <v>2587.04</v>
          </cell>
          <cell r="H875">
            <v>0</v>
          </cell>
          <cell r="I875">
            <v>0.9</v>
          </cell>
          <cell r="J875">
            <v>1</v>
          </cell>
          <cell r="K875">
            <v>874</v>
          </cell>
        </row>
        <row r="876">
          <cell r="B876">
            <v>28663</v>
          </cell>
          <cell r="C876">
            <v>28602</v>
          </cell>
          <cell r="D876">
            <v>2582.31</v>
          </cell>
          <cell r="E876">
            <v>2582.25</v>
          </cell>
          <cell r="F876">
            <v>2580.89</v>
          </cell>
          <cell r="G876">
            <v>2580.83</v>
          </cell>
          <cell r="H876">
            <v>0</v>
          </cell>
          <cell r="I876">
            <v>0.83</v>
          </cell>
          <cell r="J876">
            <v>0.75</v>
          </cell>
          <cell r="K876">
            <v>875</v>
          </cell>
        </row>
        <row r="877">
          <cell r="B877">
            <v>28646</v>
          </cell>
          <cell r="C877">
            <v>28602</v>
          </cell>
          <cell r="D877">
            <v>2582.2800000000002</v>
          </cell>
          <cell r="E877">
            <v>2582.25</v>
          </cell>
          <cell r="F877">
            <v>2581</v>
          </cell>
          <cell r="G877">
            <v>2581.02</v>
          </cell>
          <cell r="H877">
            <v>2.7</v>
          </cell>
          <cell r="I877">
            <v>1.6</v>
          </cell>
          <cell r="J877">
            <v>0.33</v>
          </cell>
          <cell r="K877">
            <v>876</v>
          </cell>
        </row>
        <row r="878">
          <cell r="B878">
            <v>27968</v>
          </cell>
          <cell r="C878">
            <v>27846</v>
          </cell>
          <cell r="D878">
            <v>2580.89</v>
          </cell>
          <cell r="E878">
            <v>2580.2800000000002</v>
          </cell>
          <cell r="F878">
            <v>2578.6</v>
          </cell>
          <cell r="G878">
            <v>2578.44</v>
          </cell>
          <cell r="H878">
            <v>0</v>
          </cell>
          <cell r="I878">
            <v>0.75</v>
          </cell>
          <cell r="J878">
            <v>0.4</v>
          </cell>
          <cell r="K878">
            <v>877</v>
          </cell>
        </row>
        <row r="879">
          <cell r="B879">
            <v>28558</v>
          </cell>
          <cell r="C879">
            <v>28469</v>
          </cell>
          <cell r="D879">
            <v>2579.79</v>
          </cell>
          <cell r="E879">
            <v>2579.5300000000002</v>
          </cell>
          <cell r="F879">
            <v>2578.31</v>
          </cell>
          <cell r="G879">
            <v>2578.1799999999998</v>
          </cell>
          <cell r="H879">
            <v>0</v>
          </cell>
          <cell r="I879">
            <v>1.1000000000000001</v>
          </cell>
          <cell r="J879">
            <v>0.2</v>
          </cell>
          <cell r="K879">
            <v>878</v>
          </cell>
        </row>
        <row r="880">
          <cell r="B880">
            <v>28388</v>
          </cell>
          <cell r="C880">
            <v>27977</v>
          </cell>
          <cell r="D880">
            <v>2579.48</v>
          </cell>
          <cell r="E880">
            <v>2579.11</v>
          </cell>
          <cell r="F880">
            <v>2578.14</v>
          </cell>
          <cell r="G880">
            <v>2577.9499999999998</v>
          </cell>
          <cell r="H880">
            <v>0</v>
          </cell>
          <cell r="I880">
            <v>1.3</v>
          </cell>
          <cell r="J880">
            <v>0.15</v>
          </cell>
          <cell r="K880">
            <v>879</v>
          </cell>
        </row>
        <row r="881">
          <cell r="B881">
            <v>27172</v>
          </cell>
          <cell r="C881" t="str">
            <v>33I</v>
          </cell>
          <cell r="D881">
            <v>2578.9</v>
          </cell>
          <cell r="E881">
            <v>2578.91</v>
          </cell>
          <cell r="F881">
            <v>2577.4699999999998</v>
          </cell>
          <cell r="G881">
            <v>2577.44</v>
          </cell>
          <cell r="H881">
            <v>0</v>
          </cell>
          <cell r="I881">
            <v>1.6</v>
          </cell>
          <cell r="J881">
            <v>0.33</v>
          </cell>
          <cell r="K881">
            <v>880</v>
          </cell>
        </row>
        <row r="882">
          <cell r="B882">
            <v>27561</v>
          </cell>
          <cell r="C882">
            <v>27227</v>
          </cell>
          <cell r="D882">
            <v>2579.15</v>
          </cell>
          <cell r="E882">
            <v>2578.73</v>
          </cell>
          <cell r="F882">
            <v>2578.1999999999998</v>
          </cell>
          <cell r="G882">
            <v>2577.7800000000002</v>
          </cell>
          <cell r="H882">
            <v>0</v>
          </cell>
          <cell r="I882">
            <v>1.6</v>
          </cell>
          <cell r="J882">
            <v>0.42</v>
          </cell>
          <cell r="K882">
            <v>881</v>
          </cell>
        </row>
        <row r="883">
          <cell r="B883">
            <v>28469</v>
          </cell>
          <cell r="C883">
            <v>28388</v>
          </cell>
          <cell r="D883">
            <v>2579.5300000000002</v>
          </cell>
          <cell r="E883">
            <v>2579.48</v>
          </cell>
          <cell r="F883">
            <v>2578.1799999999998</v>
          </cell>
          <cell r="G883">
            <v>2578.14</v>
          </cell>
          <cell r="H883">
            <v>0</v>
          </cell>
          <cell r="I883">
            <v>1.2</v>
          </cell>
          <cell r="J883">
            <v>0.13</v>
          </cell>
          <cell r="K883">
            <v>882</v>
          </cell>
        </row>
        <row r="884">
          <cell r="B884">
            <v>30374</v>
          </cell>
          <cell r="C884">
            <v>30341</v>
          </cell>
          <cell r="D884">
            <v>2586.1799999999998</v>
          </cell>
          <cell r="E884">
            <v>2586.0500000000002</v>
          </cell>
          <cell r="F884">
            <v>2585.3200000000002</v>
          </cell>
          <cell r="G884">
            <v>2585.1799999999998</v>
          </cell>
          <cell r="H884">
            <v>0</v>
          </cell>
          <cell r="I884">
            <v>1.05</v>
          </cell>
          <cell r="J884">
            <v>1.44</v>
          </cell>
          <cell r="K884">
            <v>883</v>
          </cell>
        </row>
        <row r="885">
          <cell r="B885">
            <v>29868</v>
          </cell>
          <cell r="C885">
            <v>29799</v>
          </cell>
          <cell r="D885">
            <v>2583.46</v>
          </cell>
          <cell r="E885">
            <v>2583.7399999999998</v>
          </cell>
          <cell r="F885">
            <v>2581.25</v>
          </cell>
          <cell r="G885">
            <v>2581.1999999999998</v>
          </cell>
          <cell r="H885">
            <v>0</v>
          </cell>
          <cell r="I885">
            <v>0.53</v>
          </cell>
          <cell r="J885">
            <v>0.42</v>
          </cell>
          <cell r="K885">
            <v>884</v>
          </cell>
        </row>
        <row r="886">
          <cell r="B886">
            <v>29839</v>
          </cell>
          <cell r="C886">
            <v>29799</v>
          </cell>
          <cell r="D886">
            <v>2583.6</v>
          </cell>
          <cell r="E886">
            <v>2583.7399999999998</v>
          </cell>
          <cell r="F886">
            <v>2582.37</v>
          </cell>
          <cell r="G886">
            <v>2582.35</v>
          </cell>
          <cell r="H886">
            <v>1.9</v>
          </cell>
          <cell r="I886">
            <v>1.7</v>
          </cell>
          <cell r="J886">
            <v>0.2</v>
          </cell>
          <cell r="K886">
            <v>885</v>
          </cell>
        </row>
        <row r="887">
          <cell r="B887">
            <v>29876</v>
          </cell>
          <cell r="C887">
            <v>29860</v>
          </cell>
          <cell r="D887">
            <v>2583.4899999999998</v>
          </cell>
          <cell r="E887">
            <v>2583.7399999999998</v>
          </cell>
          <cell r="F887">
            <v>2582.36</v>
          </cell>
          <cell r="G887">
            <v>2582.35</v>
          </cell>
          <cell r="H887">
            <v>0</v>
          </cell>
          <cell r="I887">
            <v>0</v>
          </cell>
          <cell r="J887">
            <v>0</v>
          </cell>
          <cell r="K887">
            <v>886</v>
          </cell>
        </row>
        <row r="888">
          <cell r="B888">
            <v>30422</v>
          </cell>
          <cell r="C888">
            <v>30374</v>
          </cell>
          <cell r="D888">
            <v>2586.17</v>
          </cell>
          <cell r="E888">
            <v>2586.1799999999998</v>
          </cell>
          <cell r="F888">
            <v>2585.42</v>
          </cell>
          <cell r="G888">
            <v>2585.3200000000002</v>
          </cell>
          <cell r="H888">
            <v>0</v>
          </cell>
          <cell r="I888">
            <v>1.05</v>
          </cell>
          <cell r="J888">
            <v>1.42</v>
          </cell>
          <cell r="K888">
            <v>887</v>
          </cell>
        </row>
        <row r="889">
          <cell r="B889">
            <v>27478</v>
          </cell>
          <cell r="C889">
            <v>27454</v>
          </cell>
          <cell r="D889">
            <v>2578.9</v>
          </cell>
          <cell r="E889">
            <v>2578.96</v>
          </cell>
          <cell r="F889">
            <v>2577.7199999999998</v>
          </cell>
          <cell r="G889">
            <v>2577.69</v>
          </cell>
          <cell r="H889">
            <v>0</v>
          </cell>
          <cell r="I889">
            <v>1.3</v>
          </cell>
          <cell r="J889">
            <v>0.15</v>
          </cell>
          <cell r="K889">
            <v>888</v>
          </cell>
        </row>
        <row r="890">
          <cell r="B890">
            <v>27977</v>
          </cell>
          <cell r="C890">
            <v>27827</v>
          </cell>
          <cell r="D890">
            <v>2579.11</v>
          </cell>
          <cell r="E890">
            <v>2579</v>
          </cell>
          <cell r="F890">
            <v>2578.94</v>
          </cell>
          <cell r="G890">
            <v>2577.88</v>
          </cell>
          <cell r="H890">
            <v>0</v>
          </cell>
          <cell r="I890">
            <v>1.3</v>
          </cell>
          <cell r="J890">
            <v>2.65</v>
          </cell>
          <cell r="K890">
            <v>889</v>
          </cell>
        </row>
        <row r="891">
          <cell r="B891">
            <v>27827</v>
          </cell>
          <cell r="C891">
            <v>27478</v>
          </cell>
          <cell r="D891">
            <v>2579</v>
          </cell>
          <cell r="E891">
            <v>2578.9</v>
          </cell>
          <cell r="F891">
            <v>2577.88</v>
          </cell>
          <cell r="G891">
            <v>2577.7199999999998</v>
          </cell>
          <cell r="H891">
            <v>0</v>
          </cell>
          <cell r="I891">
            <v>1.3</v>
          </cell>
          <cell r="J891">
            <v>0.15</v>
          </cell>
          <cell r="K891">
            <v>890</v>
          </cell>
        </row>
        <row r="892">
          <cell r="B892">
            <v>29860</v>
          </cell>
          <cell r="C892">
            <v>29839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891</v>
          </cell>
        </row>
        <row r="893">
          <cell r="B893">
            <v>29257</v>
          </cell>
          <cell r="C893">
            <v>28932</v>
          </cell>
          <cell r="D893">
            <v>2582.4</v>
          </cell>
          <cell r="E893">
            <v>2581.4</v>
          </cell>
          <cell r="F893">
            <v>2580.94</v>
          </cell>
          <cell r="G893">
            <v>2580.5500000000002</v>
          </cell>
          <cell r="H893">
            <v>0</v>
          </cell>
          <cell r="I893">
            <v>1.5</v>
          </cell>
          <cell r="J893">
            <v>0.41</v>
          </cell>
          <cell r="K893">
            <v>892</v>
          </cell>
        </row>
        <row r="894">
          <cell r="B894">
            <v>29596</v>
          </cell>
          <cell r="C894">
            <v>29484</v>
          </cell>
          <cell r="D894">
            <v>2582.6799999999998</v>
          </cell>
          <cell r="E894">
            <v>2582.58</v>
          </cell>
          <cell r="F894">
            <v>2581.6</v>
          </cell>
          <cell r="G894">
            <v>2581.33</v>
          </cell>
          <cell r="H894">
            <v>0</v>
          </cell>
          <cell r="I894">
            <v>1.4</v>
          </cell>
          <cell r="J894">
            <v>0.79</v>
          </cell>
          <cell r="K894">
            <v>893</v>
          </cell>
        </row>
        <row r="895">
          <cell r="B895">
            <v>29779</v>
          </cell>
          <cell r="C895">
            <v>29596</v>
          </cell>
          <cell r="D895">
            <v>2582.96</v>
          </cell>
          <cell r="E895">
            <v>2582.6799999999998</v>
          </cell>
          <cell r="F895">
            <v>2582.3000000000002</v>
          </cell>
          <cell r="G895">
            <v>2581.6</v>
          </cell>
          <cell r="H895">
            <v>0</v>
          </cell>
          <cell r="I895">
            <v>1.4</v>
          </cell>
          <cell r="J895">
            <v>0.73</v>
          </cell>
          <cell r="K895">
            <v>894</v>
          </cell>
        </row>
        <row r="896">
          <cell r="B896">
            <v>29862</v>
          </cell>
          <cell r="C896">
            <v>29779</v>
          </cell>
          <cell r="D896">
            <v>2583.06</v>
          </cell>
          <cell r="E896">
            <v>2582.96</v>
          </cell>
          <cell r="F896">
            <v>2582.41</v>
          </cell>
          <cell r="G896">
            <v>2582.3000000000002</v>
          </cell>
          <cell r="H896">
            <v>0</v>
          </cell>
          <cell r="I896">
            <v>1.4</v>
          </cell>
          <cell r="J896">
            <v>0.34</v>
          </cell>
          <cell r="K896">
            <v>895</v>
          </cell>
        </row>
        <row r="897">
          <cell r="B897">
            <v>29484</v>
          </cell>
          <cell r="C897">
            <v>29257</v>
          </cell>
          <cell r="D897">
            <v>2582.58</v>
          </cell>
          <cell r="E897">
            <v>2582.4</v>
          </cell>
          <cell r="F897">
            <v>2581.33</v>
          </cell>
          <cell r="G897">
            <v>2580.84</v>
          </cell>
          <cell r="H897">
            <v>0</v>
          </cell>
          <cell r="I897">
            <v>1.4</v>
          </cell>
          <cell r="J897">
            <v>0.8</v>
          </cell>
          <cell r="K897">
            <v>896</v>
          </cell>
        </row>
        <row r="898">
          <cell r="B898">
            <v>29922</v>
          </cell>
          <cell r="C898">
            <v>29859</v>
          </cell>
          <cell r="D898">
            <v>2583.1999999999998</v>
          </cell>
          <cell r="E898">
            <v>2583.08</v>
          </cell>
          <cell r="F898">
            <v>2582.36</v>
          </cell>
          <cell r="G898">
            <v>2582.25</v>
          </cell>
          <cell r="H898">
            <v>0</v>
          </cell>
          <cell r="I898">
            <v>1</v>
          </cell>
          <cell r="J898">
            <v>0.26</v>
          </cell>
          <cell r="K898">
            <v>897</v>
          </cell>
        </row>
        <row r="899">
          <cell r="B899">
            <v>30211</v>
          </cell>
          <cell r="C899">
            <v>310</v>
          </cell>
          <cell r="D899">
            <v>2583.56</v>
          </cell>
          <cell r="E899">
            <v>2583.1999999999998</v>
          </cell>
          <cell r="F899">
            <v>2582.7800000000002</v>
          </cell>
          <cell r="G899">
            <v>2582.46</v>
          </cell>
          <cell r="H899">
            <v>0</v>
          </cell>
          <cell r="I899">
            <v>1</v>
          </cell>
          <cell r="J899">
            <v>0.28999999999999998</v>
          </cell>
          <cell r="K899">
            <v>898</v>
          </cell>
        </row>
        <row r="900">
          <cell r="B900">
            <v>29859</v>
          </cell>
          <cell r="C900">
            <v>29862</v>
          </cell>
          <cell r="D900">
            <v>2583.08</v>
          </cell>
          <cell r="E900">
            <v>2583.06</v>
          </cell>
          <cell r="F900">
            <v>2582.52</v>
          </cell>
          <cell r="G900">
            <v>2582.41</v>
          </cell>
          <cell r="H900">
            <v>0</v>
          </cell>
          <cell r="I900">
            <v>1.4</v>
          </cell>
          <cell r="J900">
            <v>1.57</v>
          </cell>
          <cell r="K900">
            <v>899</v>
          </cell>
        </row>
        <row r="901">
          <cell r="B901">
            <v>29913</v>
          </cell>
          <cell r="C901">
            <v>29859</v>
          </cell>
          <cell r="D901">
            <v>2583.39</v>
          </cell>
          <cell r="E901">
            <v>2583.08</v>
          </cell>
          <cell r="F901">
            <v>2582.5300000000002</v>
          </cell>
          <cell r="G901">
            <v>2582.52</v>
          </cell>
          <cell r="H901">
            <v>0</v>
          </cell>
          <cell r="I901">
            <v>1.4</v>
          </cell>
          <cell r="J901">
            <v>0.03</v>
          </cell>
          <cell r="K901">
            <v>900</v>
          </cell>
        </row>
        <row r="902">
          <cell r="B902">
            <v>30288</v>
          </cell>
          <cell r="C902">
            <v>29913</v>
          </cell>
          <cell r="D902">
            <v>2584.7800000000002</v>
          </cell>
          <cell r="E902">
            <v>2583.39</v>
          </cell>
          <cell r="F902">
            <v>2583.64</v>
          </cell>
          <cell r="G902">
            <v>2582.52</v>
          </cell>
          <cell r="H902">
            <v>0</v>
          </cell>
          <cell r="I902">
            <v>1.4</v>
          </cell>
          <cell r="J902">
            <v>0.8</v>
          </cell>
          <cell r="K902">
            <v>901</v>
          </cell>
        </row>
        <row r="903">
          <cell r="B903">
            <v>28799</v>
          </cell>
          <cell r="C903">
            <v>28437</v>
          </cell>
          <cell r="D903">
            <v>2581.2600000000002</v>
          </cell>
          <cell r="E903">
            <v>2580.33</v>
          </cell>
          <cell r="F903">
            <v>2578.64</v>
          </cell>
          <cell r="G903">
            <v>2578.44</v>
          </cell>
          <cell r="H903">
            <v>0</v>
          </cell>
          <cell r="I903">
            <v>0.83</v>
          </cell>
          <cell r="J903">
            <v>0.19</v>
          </cell>
          <cell r="K903">
            <v>902</v>
          </cell>
        </row>
        <row r="904">
          <cell r="B904">
            <v>28437</v>
          </cell>
          <cell r="C904">
            <v>28208</v>
          </cell>
          <cell r="D904">
            <v>2580.33</v>
          </cell>
          <cell r="E904">
            <v>2579.5500000000002</v>
          </cell>
          <cell r="F904">
            <v>2578.5</v>
          </cell>
          <cell r="G904">
            <v>2578.39</v>
          </cell>
          <cell r="H904">
            <v>0</v>
          </cell>
          <cell r="I904">
            <v>0.93</v>
          </cell>
          <cell r="J904">
            <v>0.17</v>
          </cell>
          <cell r="K904">
            <v>903</v>
          </cell>
        </row>
        <row r="905">
          <cell r="B905">
            <v>28932</v>
          </cell>
          <cell r="C905">
            <v>28584</v>
          </cell>
          <cell r="D905">
            <v>2581.4</v>
          </cell>
          <cell r="E905">
            <v>2580.4</v>
          </cell>
          <cell r="F905">
            <v>2580.5500000000002</v>
          </cell>
          <cell r="G905">
            <v>2579.88</v>
          </cell>
          <cell r="H905">
            <v>0</v>
          </cell>
          <cell r="I905">
            <v>1.5</v>
          </cell>
          <cell r="J905">
            <v>0.7</v>
          </cell>
          <cell r="K905">
            <v>904</v>
          </cell>
        </row>
        <row r="906">
          <cell r="B906">
            <v>28584</v>
          </cell>
          <cell r="C906">
            <v>28266</v>
          </cell>
          <cell r="D906">
            <v>2580.4</v>
          </cell>
          <cell r="E906">
            <v>2579.9899999999998</v>
          </cell>
          <cell r="F906">
            <v>2579.88</v>
          </cell>
          <cell r="G906">
            <v>2579.21</v>
          </cell>
          <cell r="H906">
            <v>0</v>
          </cell>
          <cell r="I906">
            <v>1.5</v>
          </cell>
          <cell r="J906">
            <v>0.7</v>
          </cell>
          <cell r="K906">
            <v>905</v>
          </cell>
        </row>
        <row r="907">
          <cell r="B907">
            <v>28266</v>
          </cell>
          <cell r="C907">
            <v>27902</v>
          </cell>
          <cell r="D907">
            <v>2579.9899999999998</v>
          </cell>
          <cell r="E907">
            <v>2579.5700000000002</v>
          </cell>
          <cell r="F907">
            <v>2579.21</v>
          </cell>
          <cell r="G907">
            <v>2578.62</v>
          </cell>
          <cell r="H907">
            <v>0</v>
          </cell>
          <cell r="I907">
            <v>1.6</v>
          </cell>
          <cell r="J907">
            <v>0.6</v>
          </cell>
          <cell r="K907">
            <v>906</v>
          </cell>
        </row>
        <row r="908">
          <cell r="B908">
            <v>28208</v>
          </cell>
          <cell r="C908">
            <v>27863</v>
          </cell>
          <cell r="D908">
            <v>2579.5500000000002</v>
          </cell>
          <cell r="E908">
            <v>2579.62</v>
          </cell>
          <cell r="F908">
            <v>2578.39</v>
          </cell>
          <cell r="G908">
            <v>2578.23</v>
          </cell>
          <cell r="H908">
            <v>0</v>
          </cell>
          <cell r="I908">
            <v>0.93</v>
          </cell>
          <cell r="J908">
            <v>0.17</v>
          </cell>
          <cell r="K908">
            <v>907</v>
          </cell>
        </row>
        <row r="909">
          <cell r="B909">
            <v>27863</v>
          </cell>
          <cell r="C909">
            <v>27679</v>
          </cell>
          <cell r="D909">
            <v>2579.62</v>
          </cell>
          <cell r="E909">
            <v>2579.6999999999998</v>
          </cell>
          <cell r="F909">
            <v>2578.1999999999998</v>
          </cell>
          <cell r="G909">
            <v>2578.09</v>
          </cell>
          <cell r="H909">
            <v>0</v>
          </cell>
          <cell r="I909">
            <v>1</v>
          </cell>
          <cell r="J909">
            <v>0.2</v>
          </cell>
          <cell r="K909">
            <v>908</v>
          </cell>
        </row>
        <row r="910">
          <cell r="B910">
            <v>27679</v>
          </cell>
          <cell r="C910">
            <v>27286</v>
          </cell>
          <cell r="D910">
            <v>2579.6999999999998</v>
          </cell>
          <cell r="E910">
            <v>2579.39</v>
          </cell>
          <cell r="F910">
            <v>2578.0700000000002</v>
          </cell>
          <cell r="G910">
            <v>2577.85</v>
          </cell>
          <cell r="H910">
            <v>0</v>
          </cell>
          <cell r="I910">
            <v>1</v>
          </cell>
          <cell r="J910">
            <v>0.19</v>
          </cell>
          <cell r="K910">
            <v>909</v>
          </cell>
        </row>
        <row r="911">
          <cell r="B911">
            <v>27902</v>
          </cell>
          <cell r="C911">
            <v>27561</v>
          </cell>
          <cell r="D911">
            <v>2579.5700000000002</v>
          </cell>
          <cell r="E911">
            <v>2579.15</v>
          </cell>
          <cell r="F911">
            <v>2578.6</v>
          </cell>
          <cell r="G911">
            <v>2578.1999999999998</v>
          </cell>
          <cell r="H911">
            <v>0</v>
          </cell>
          <cell r="I911">
            <v>1.6</v>
          </cell>
          <cell r="J911">
            <v>0.4</v>
          </cell>
          <cell r="K911">
            <v>910</v>
          </cell>
        </row>
        <row r="912">
          <cell r="B912">
            <v>29799</v>
          </cell>
          <cell r="C912">
            <v>29287</v>
          </cell>
          <cell r="D912">
            <v>2583.7399999999998</v>
          </cell>
          <cell r="E912">
            <v>2583.1</v>
          </cell>
          <cell r="F912">
            <v>2582.25</v>
          </cell>
          <cell r="G912">
            <v>2581.61</v>
          </cell>
          <cell r="H912">
            <v>2.2000000000000002</v>
          </cell>
          <cell r="I912">
            <v>1.6</v>
          </cell>
          <cell r="J912">
            <v>0.35</v>
          </cell>
          <cell r="K912">
            <v>911</v>
          </cell>
        </row>
        <row r="913">
          <cell r="B913">
            <v>29970</v>
          </cell>
          <cell r="C913">
            <v>29876</v>
          </cell>
          <cell r="D913">
            <v>2584.9499999999998</v>
          </cell>
          <cell r="E913">
            <v>2583.4899999999998</v>
          </cell>
          <cell r="F913">
            <v>2582.91</v>
          </cell>
          <cell r="G913">
            <v>2582.39</v>
          </cell>
          <cell r="H913">
            <v>1.9</v>
          </cell>
          <cell r="I913">
            <v>1.7</v>
          </cell>
          <cell r="J913">
            <v>0.7</v>
          </cell>
          <cell r="K913">
            <v>912</v>
          </cell>
        </row>
        <row r="914">
          <cell r="B914">
            <v>30341</v>
          </cell>
          <cell r="C914">
            <v>30194</v>
          </cell>
          <cell r="D914">
            <v>2586.0500000000002</v>
          </cell>
          <cell r="E914">
            <v>2585.14</v>
          </cell>
          <cell r="F914">
            <v>2585.13</v>
          </cell>
          <cell r="G914">
            <v>2584.2399999999998</v>
          </cell>
          <cell r="H914">
            <v>0</v>
          </cell>
          <cell r="I914">
            <v>1.1499999999999999</v>
          </cell>
          <cell r="J914">
            <v>1.25</v>
          </cell>
          <cell r="K914">
            <v>913</v>
          </cell>
        </row>
        <row r="915">
          <cell r="B915">
            <v>30453</v>
          </cell>
          <cell r="C915">
            <v>30422</v>
          </cell>
          <cell r="D915">
            <v>2586.58</v>
          </cell>
          <cell r="E915">
            <v>2586.17</v>
          </cell>
          <cell r="F915">
            <v>2585.64</v>
          </cell>
          <cell r="G915">
            <v>2585.42</v>
          </cell>
          <cell r="H915">
            <v>0</v>
          </cell>
          <cell r="I915">
            <v>1.05</v>
          </cell>
          <cell r="J915">
            <v>1.38</v>
          </cell>
          <cell r="K915">
            <v>914</v>
          </cell>
        </row>
        <row r="916">
          <cell r="B916">
            <v>27333</v>
          </cell>
          <cell r="C916">
            <v>27163</v>
          </cell>
          <cell r="D916">
            <v>2580.0500000000002</v>
          </cell>
          <cell r="E916">
            <v>2579.2600000000002</v>
          </cell>
          <cell r="F916">
            <v>2577.9499999999998</v>
          </cell>
          <cell r="G916">
            <v>2577.7600000000002</v>
          </cell>
          <cell r="H916">
            <v>0</v>
          </cell>
          <cell r="I916">
            <v>0.75</v>
          </cell>
          <cell r="J916">
            <v>0.2</v>
          </cell>
          <cell r="K916">
            <v>915</v>
          </cell>
        </row>
        <row r="917">
          <cell r="B917">
            <v>30611</v>
          </cell>
          <cell r="C917">
            <v>30461</v>
          </cell>
          <cell r="D917">
            <v>2585.8200000000002</v>
          </cell>
          <cell r="E917">
            <v>2585.36</v>
          </cell>
          <cell r="F917">
            <v>2583.62</v>
          </cell>
          <cell r="G917">
            <v>2583.2800000000002</v>
          </cell>
          <cell r="H917">
            <v>0</v>
          </cell>
          <cell r="I917">
            <v>0.6</v>
          </cell>
          <cell r="J917">
            <v>0.54</v>
          </cell>
          <cell r="K917">
            <v>916</v>
          </cell>
        </row>
        <row r="918">
          <cell r="B918">
            <v>30461</v>
          </cell>
          <cell r="C918">
            <v>30263</v>
          </cell>
          <cell r="D918">
            <v>2585.36</v>
          </cell>
          <cell r="E918">
            <v>2584.91</v>
          </cell>
          <cell r="F918">
            <v>2583.1999999999998</v>
          </cell>
          <cell r="G918">
            <v>2582.98</v>
          </cell>
          <cell r="H918">
            <v>0</v>
          </cell>
          <cell r="I918">
            <v>0.68</v>
          </cell>
          <cell r="J918">
            <v>0.35</v>
          </cell>
          <cell r="K918">
            <v>917</v>
          </cell>
        </row>
        <row r="919">
          <cell r="B919">
            <v>30263</v>
          </cell>
          <cell r="C919">
            <v>30044</v>
          </cell>
          <cell r="D919">
            <v>2584.91</v>
          </cell>
          <cell r="E919">
            <v>2584.71</v>
          </cell>
          <cell r="F919">
            <v>2582.9699999999998</v>
          </cell>
          <cell r="G919">
            <v>2582.62</v>
          </cell>
          <cell r="H919">
            <v>0</v>
          </cell>
          <cell r="I919">
            <v>0.68</v>
          </cell>
          <cell r="J919">
            <v>0.35</v>
          </cell>
          <cell r="K919">
            <v>918</v>
          </cell>
        </row>
        <row r="920">
          <cell r="B920">
            <v>30044</v>
          </cell>
          <cell r="C920">
            <v>29830</v>
          </cell>
          <cell r="D920">
            <v>2584.71</v>
          </cell>
          <cell r="E920">
            <v>2584.5100000000002</v>
          </cell>
          <cell r="F920">
            <v>2582.62</v>
          </cell>
          <cell r="G920">
            <v>2582.27</v>
          </cell>
          <cell r="H920">
            <v>0</v>
          </cell>
          <cell r="I920">
            <v>0.68</v>
          </cell>
          <cell r="J920">
            <v>0.35</v>
          </cell>
          <cell r="K920">
            <v>919</v>
          </cell>
        </row>
        <row r="921">
          <cell r="B921">
            <v>29826</v>
          </cell>
          <cell r="C921">
            <v>29779</v>
          </cell>
          <cell r="D921">
            <v>0</v>
          </cell>
          <cell r="E921">
            <v>0</v>
          </cell>
          <cell r="F921">
            <v>2582.3200000000002</v>
          </cell>
          <cell r="G921">
            <v>0</v>
          </cell>
          <cell r="H921">
            <v>0</v>
          </cell>
          <cell r="I921">
            <v>0.55000000000000004</v>
          </cell>
          <cell r="J921">
            <v>0</v>
          </cell>
          <cell r="K921">
            <v>920</v>
          </cell>
        </row>
        <row r="922">
          <cell r="B922">
            <v>29656</v>
          </cell>
          <cell r="C922">
            <v>29622</v>
          </cell>
          <cell r="D922">
            <v>2581.42</v>
          </cell>
          <cell r="E922">
            <v>2581.7800000000002</v>
          </cell>
          <cell r="F922">
            <v>2580.3000000000002</v>
          </cell>
          <cell r="G922">
            <v>2580.1799999999998</v>
          </cell>
          <cell r="H922">
            <v>0</v>
          </cell>
          <cell r="I922">
            <v>0.25</v>
          </cell>
          <cell r="J922">
            <v>0.6</v>
          </cell>
          <cell r="K922">
            <v>921</v>
          </cell>
        </row>
        <row r="923">
          <cell r="B923">
            <v>29892</v>
          </cell>
          <cell r="C923">
            <v>29638</v>
          </cell>
          <cell r="D923">
            <v>2583.8000000000002</v>
          </cell>
          <cell r="E923">
            <v>0</v>
          </cell>
          <cell r="F923">
            <v>2582.09</v>
          </cell>
          <cell r="G923">
            <v>2581.69</v>
          </cell>
          <cell r="H923">
            <v>0</v>
          </cell>
          <cell r="I923">
            <v>0.3</v>
          </cell>
          <cell r="J923">
            <v>0.41</v>
          </cell>
          <cell r="K923">
            <v>922</v>
          </cell>
        </row>
        <row r="924">
          <cell r="B924">
            <v>29637</v>
          </cell>
          <cell r="C924">
            <v>29460</v>
          </cell>
          <cell r="D924">
            <v>2583.7399999999998</v>
          </cell>
          <cell r="E924">
            <v>0</v>
          </cell>
          <cell r="F924">
            <v>2582.19</v>
          </cell>
          <cell r="G924">
            <v>2581.52</v>
          </cell>
          <cell r="H924">
            <v>0</v>
          </cell>
          <cell r="I924">
            <v>0.25</v>
          </cell>
          <cell r="J924">
            <v>12</v>
          </cell>
          <cell r="K924">
            <v>923</v>
          </cell>
        </row>
        <row r="925">
          <cell r="B925">
            <v>29401</v>
          </cell>
          <cell r="C925">
            <v>29200</v>
          </cell>
          <cell r="D925">
            <v>0</v>
          </cell>
          <cell r="E925">
            <v>0</v>
          </cell>
          <cell r="F925">
            <v>2582.2800000000002</v>
          </cell>
          <cell r="G925">
            <v>2581.98</v>
          </cell>
          <cell r="H925">
            <v>0</v>
          </cell>
          <cell r="I925">
            <v>0.3</v>
          </cell>
          <cell r="J925">
            <v>0.55000000000000004</v>
          </cell>
          <cell r="K925">
            <v>924</v>
          </cell>
        </row>
        <row r="926">
          <cell r="B926">
            <v>29204</v>
          </cell>
          <cell r="C926">
            <v>29183</v>
          </cell>
          <cell r="D926">
            <v>0</v>
          </cell>
          <cell r="E926">
            <v>2582.8000000000002</v>
          </cell>
          <cell r="F926">
            <v>2581.67</v>
          </cell>
          <cell r="G926">
            <v>2581.33</v>
          </cell>
          <cell r="H926">
            <v>0</v>
          </cell>
          <cell r="I926">
            <v>0.38</v>
          </cell>
          <cell r="J926">
            <v>0.96</v>
          </cell>
          <cell r="K926">
            <v>925</v>
          </cell>
        </row>
        <row r="927">
          <cell r="B927">
            <v>29183</v>
          </cell>
          <cell r="C927">
            <v>29134</v>
          </cell>
          <cell r="D927">
            <v>2582.8000000000002</v>
          </cell>
          <cell r="E927">
            <v>0</v>
          </cell>
          <cell r="F927">
            <v>2581.41</v>
          </cell>
          <cell r="G927">
            <v>2581.16</v>
          </cell>
          <cell r="H927">
            <v>0</v>
          </cell>
          <cell r="I927">
            <v>0.4</v>
          </cell>
          <cell r="J927">
            <v>0.4</v>
          </cell>
          <cell r="K927">
            <v>926</v>
          </cell>
        </row>
        <row r="928">
          <cell r="B928">
            <v>29061</v>
          </cell>
          <cell r="C928">
            <v>29134</v>
          </cell>
          <cell r="D928">
            <v>0</v>
          </cell>
          <cell r="E928">
            <v>0</v>
          </cell>
          <cell r="F928">
            <v>2581.5</v>
          </cell>
          <cell r="G928">
            <v>2581.2800000000002</v>
          </cell>
          <cell r="H928">
            <v>0</v>
          </cell>
          <cell r="I928">
            <v>0.3</v>
          </cell>
          <cell r="J928">
            <v>0.97</v>
          </cell>
          <cell r="K928">
            <v>927</v>
          </cell>
        </row>
        <row r="929">
          <cell r="B929">
            <v>28914</v>
          </cell>
          <cell r="C929">
            <v>29061</v>
          </cell>
          <cell r="D929">
            <v>0</v>
          </cell>
          <cell r="E929">
            <v>0</v>
          </cell>
          <cell r="F929">
            <v>2581.96</v>
          </cell>
          <cell r="G929">
            <v>2581.5100000000002</v>
          </cell>
          <cell r="H929">
            <v>0</v>
          </cell>
          <cell r="I929">
            <v>0.3</v>
          </cell>
          <cell r="J929">
            <v>1</v>
          </cell>
          <cell r="K929">
            <v>928</v>
          </cell>
        </row>
        <row r="930">
          <cell r="B930">
            <v>29134</v>
          </cell>
          <cell r="C930">
            <v>29160</v>
          </cell>
          <cell r="D930">
            <v>0</v>
          </cell>
          <cell r="E930">
            <v>2582.54</v>
          </cell>
          <cell r="F930">
            <v>2581.5</v>
          </cell>
          <cell r="G930">
            <v>2581.41</v>
          </cell>
          <cell r="H930">
            <v>0</v>
          </cell>
          <cell r="I930">
            <v>0.6</v>
          </cell>
          <cell r="J930">
            <v>0.3</v>
          </cell>
          <cell r="K930">
            <v>929</v>
          </cell>
        </row>
        <row r="931">
          <cell r="B931">
            <v>29160</v>
          </cell>
          <cell r="C931">
            <v>29180</v>
          </cell>
          <cell r="D931">
            <v>2582.54</v>
          </cell>
          <cell r="E931">
            <v>2582.5700000000002</v>
          </cell>
          <cell r="F931">
            <v>2581.11</v>
          </cell>
          <cell r="G931">
            <v>2580.98</v>
          </cell>
          <cell r="H931">
            <v>0</v>
          </cell>
          <cell r="I931">
            <v>0.6</v>
          </cell>
          <cell r="J931">
            <v>0.3</v>
          </cell>
          <cell r="K931">
            <v>930</v>
          </cell>
        </row>
        <row r="932">
          <cell r="B932">
            <v>29227</v>
          </cell>
          <cell r="C932">
            <v>29160</v>
          </cell>
          <cell r="D932">
            <v>2582.59</v>
          </cell>
          <cell r="E932">
            <v>2582.54</v>
          </cell>
          <cell r="F932">
            <v>2581.2199999999998</v>
          </cell>
          <cell r="G932">
            <v>2580.96</v>
          </cell>
          <cell r="H932">
            <v>0</v>
          </cell>
          <cell r="I932">
            <v>0.2</v>
          </cell>
          <cell r="J932">
            <v>0.9</v>
          </cell>
          <cell r="K932">
            <v>931</v>
          </cell>
        </row>
        <row r="933">
          <cell r="B933">
            <v>29231</v>
          </cell>
          <cell r="C933">
            <v>29227</v>
          </cell>
          <cell r="D933">
            <v>2582.61</v>
          </cell>
          <cell r="E933">
            <v>2582.59</v>
          </cell>
          <cell r="F933">
            <v>2581.3000000000002</v>
          </cell>
          <cell r="G933">
            <v>2581.2199999999998</v>
          </cell>
          <cell r="H933">
            <v>0</v>
          </cell>
          <cell r="I933">
            <v>0.2</v>
          </cell>
          <cell r="J933">
            <v>0.9</v>
          </cell>
          <cell r="K933">
            <v>932</v>
          </cell>
        </row>
        <row r="934">
          <cell r="B934">
            <v>29378</v>
          </cell>
          <cell r="C934">
            <v>29332</v>
          </cell>
          <cell r="D934">
            <v>2582.59</v>
          </cell>
          <cell r="E934">
            <v>2582.6999999999998</v>
          </cell>
          <cell r="F934">
            <v>2581.4699999999998</v>
          </cell>
          <cell r="G934">
            <v>2581.39</v>
          </cell>
          <cell r="H934">
            <v>0</v>
          </cell>
          <cell r="I934">
            <v>0.2</v>
          </cell>
          <cell r="J934">
            <v>0.9</v>
          </cell>
          <cell r="K934">
            <v>933</v>
          </cell>
        </row>
        <row r="935">
          <cell r="B935">
            <v>29332</v>
          </cell>
          <cell r="C935">
            <v>29354</v>
          </cell>
          <cell r="D935">
            <v>2582.6999999999998</v>
          </cell>
          <cell r="E935">
            <v>2582.36</v>
          </cell>
          <cell r="F935">
            <v>2581.38</v>
          </cell>
          <cell r="G935">
            <v>2581.1799999999998</v>
          </cell>
          <cell r="H935">
            <v>0</v>
          </cell>
          <cell r="I935">
            <v>0.25</v>
          </cell>
          <cell r="J935">
            <v>0.6</v>
          </cell>
          <cell r="K935">
            <v>934</v>
          </cell>
        </row>
        <row r="936">
          <cell r="B936">
            <v>28354</v>
          </cell>
          <cell r="C936">
            <v>28379</v>
          </cell>
          <cell r="D936">
            <v>2581.84</v>
          </cell>
          <cell r="E936">
            <v>2581.2199999999998</v>
          </cell>
          <cell r="F936">
            <v>0</v>
          </cell>
          <cell r="G936">
            <v>2579.9299999999998</v>
          </cell>
          <cell r="H936">
            <v>0</v>
          </cell>
          <cell r="I936">
            <v>0.35</v>
          </cell>
          <cell r="J936">
            <v>1</v>
          </cell>
          <cell r="K936">
            <v>935</v>
          </cell>
        </row>
        <row r="937">
          <cell r="B937">
            <v>30317</v>
          </cell>
          <cell r="C937">
            <v>30231</v>
          </cell>
          <cell r="D937">
            <v>0</v>
          </cell>
          <cell r="E937">
            <v>2585.4899999999998</v>
          </cell>
          <cell r="F937">
            <v>0</v>
          </cell>
          <cell r="G937">
            <v>2585.0300000000002</v>
          </cell>
          <cell r="H937">
            <v>0</v>
          </cell>
          <cell r="I937">
            <v>0.53</v>
          </cell>
          <cell r="J937">
            <v>0</v>
          </cell>
          <cell r="K937">
            <v>936</v>
          </cell>
        </row>
        <row r="938">
          <cell r="B938">
            <v>28851</v>
          </cell>
          <cell r="C938">
            <v>28486</v>
          </cell>
          <cell r="D938">
            <v>2582.6</v>
          </cell>
          <cell r="E938">
            <v>0</v>
          </cell>
          <cell r="F938">
            <v>2581.0100000000002</v>
          </cell>
          <cell r="G938">
            <v>2580.48</v>
          </cell>
          <cell r="H938">
            <v>0</v>
          </cell>
          <cell r="I938">
            <v>0.3</v>
          </cell>
          <cell r="J938">
            <v>0.44</v>
          </cell>
          <cell r="K938">
            <v>937</v>
          </cell>
        </row>
        <row r="939">
          <cell r="B939">
            <v>29455</v>
          </cell>
          <cell r="C939">
            <v>29371</v>
          </cell>
          <cell r="D939">
            <v>2583.21</v>
          </cell>
          <cell r="E939">
            <v>2582.7600000000002</v>
          </cell>
          <cell r="F939">
            <v>2581.9</v>
          </cell>
          <cell r="G939">
            <v>2581.4499999999998</v>
          </cell>
          <cell r="H939">
            <v>0</v>
          </cell>
          <cell r="I939">
            <v>0.6</v>
          </cell>
          <cell r="J939">
            <v>0.8</v>
          </cell>
          <cell r="K939">
            <v>938</v>
          </cell>
        </row>
        <row r="940">
          <cell r="B940">
            <v>29455</v>
          </cell>
          <cell r="C940">
            <v>29734</v>
          </cell>
          <cell r="D940">
            <v>0</v>
          </cell>
          <cell r="E940">
            <v>2583.21</v>
          </cell>
          <cell r="F940">
            <v>2582.3000000000002</v>
          </cell>
          <cell r="G940">
            <v>2581.9</v>
          </cell>
          <cell r="H940">
            <v>0</v>
          </cell>
          <cell r="I940">
            <v>0.4</v>
          </cell>
          <cell r="J940">
            <v>0.4</v>
          </cell>
          <cell r="K940">
            <v>939</v>
          </cell>
        </row>
        <row r="941">
          <cell r="B941">
            <v>30766</v>
          </cell>
          <cell r="C941">
            <v>30678</v>
          </cell>
          <cell r="D941">
            <v>2589.42</v>
          </cell>
          <cell r="E941">
            <v>2588.85</v>
          </cell>
          <cell r="F941">
            <v>2588.1999999999998</v>
          </cell>
          <cell r="G941">
            <v>2587.42</v>
          </cell>
          <cell r="H941">
            <v>0</v>
          </cell>
          <cell r="I941">
            <v>0.75</v>
          </cell>
          <cell r="J941">
            <v>1.3</v>
          </cell>
          <cell r="K941">
            <v>940</v>
          </cell>
        </row>
        <row r="942">
          <cell r="B942">
            <v>30941</v>
          </cell>
          <cell r="C942">
            <v>30766</v>
          </cell>
          <cell r="D942">
            <v>2590.33</v>
          </cell>
          <cell r="E942">
            <v>2589.42</v>
          </cell>
          <cell r="F942">
            <v>2589.29</v>
          </cell>
          <cell r="G942">
            <v>2588.3000000000002</v>
          </cell>
          <cell r="H942">
            <v>0.5</v>
          </cell>
          <cell r="I942">
            <v>0.7</v>
          </cell>
          <cell r="J942">
            <v>1.03</v>
          </cell>
          <cell r="K942">
            <v>941</v>
          </cell>
        </row>
        <row r="943">
          <cell r="B943">
            <v>26535</v>
          </cell>
          <cell r="C943">
            <v>26357</v>
          </cell>
          <cell r="D943">
            <v>2579.91</v>
          </cell>
          <cell r="E943">
            <v>2578.9</v>
          </cell>
          <cell r="F943">
            <v>2578.4899999999998</v>
          </cell>
          <cell r="G943">
            <v>2577.37</v>
          </cell>
          <cell r="H943">
            <v>0</v>
          </cell>
          <cell r="I943">
            <v>0.3</v>
          </cell>
          <cell r="J943">
            <v>1.6</v>
          </cell>
          <cell r="K943">
            <v>942</v>
          </cell>
        </row>
        <row r="944">
          <cell r="B944">
            <v>26364</v>
          </cell>
          <cell r="C944">
            <v>26357</v>
          </cell>
          <cell r="D944">
            <v>2578.9899999999998</v>
          </cell>
          <cell r="E944">
            <v>2578.9</v>
          </cell>
          <cell r="F944">
            <v>2576.2399999999998</v>
          </cell>
          <cell r="G944">
            <v>2576.1799999999998</v>
          </cell>
          <cell r="H944">
            <v>0</v>
          </cell>
          <cell r="I944">
            <v>0.53</v>
          </cell>
          <cell r="J944">
            <v>0.6</v>
          </cell>
          <cell r="K944">
            <v>943</v>
          </cell>
        </row>
        <row r="945">
          <cell r="B945">
            <v>25052</v>
          </cell>
          <cell r="C945">
            <v>25467</v>
          </cell>
          <cell r="D945">
            <v>2578</v>
          </cell>
          <cell r="E945">
            <v>2577.54</v>
          </cell>
          <cell r="F945">
            <v>2576.88</v>
          </cell>
          <cell r="G945">
            <v>2576.42</v>
          </cell>
          <cell r="H945">
            <v>0</v>
          </cell>
          <cell r="I945">
            <v>0.45</v>
          </cell>
          <cell r="J945">
            <v>0.4</v>
          </cell>
          <cell r="K945">
            <v>944</v>
          </cell>
        </row>
        <row r="946">
          <cell r="B946">
            <v>22811</v>
          </cell>
          <cell r="C946">
            <v>23014</v>
          </cell>
          <cell r="D946">
            <v>0</v>
          </cell>
          <cell r="E946">
            <v>2579.15</v>
          </cell>
          <cell r="F946">
            <v>2577.84</v>
          </cell>
          <cell r="G946">
            <v>2577.5100000000002</v>
          </cell>
          <cell r="H946">
            <v>0</v>
          </cell>
          <cell r="I946">
            <v>0.2</v>
          </cell>
          <cell r="J946">
            <v>0.6</v>
          </cell>
          <cell r="K946">
            <v>945</v>
          </cell>
        </row>
        <row r="947">
          <cell r="B947">
            <v>25496</v>
          </cell>
          <cell r="C947">
            <v>25467</v>
          </cell>
          <cell r="D947">
            <v>2577.58</v>
          </cell>
          <cell r="E947">
            <v>2577.54</v>
          </cell>
          <cell r="F947">
            <v>2576.52</v>
          </cell>
          <cell r="G947">
            <v>2576.42</v>
          </cell>
          <cell r="H947">
            <v>0</v>
          </cell>
          <cell r="I947">
            <v>1.6</v>
          </cell>
          <cell r="J947">
            <v>0.17</v>
          </cell>
          <cell r="K947">
            <v>946</v>
          </cell>
        </row>
        <row r="948">
          <cell r="B948">
            <v>23516</v>
          </cell>
          <cell r="C948">
            <v>23341</v>
          </cell>
          <cell r="D948">
            <v>2579.6799999999998</v>
          </cell>
          <cell r="E948">
            <v>2577.31</v>
          </cell>
          <cell r="F948">
            <v>2578.36</v>
          </cell>
          <cell r="G948">
            <v>2576.7600000000002</v>
          </cell>
          <cell r="H948">
            <v>0</v>
          </cell>
          <cell r="I948">
            <v>0.3</v>
          </cell>
          <cell r="J948">
            <v>1.57</v>
          </cell>
          <cell r="K948">
            <v>947</v>
          </cell>
        </row>
        <row r="949">
          <cell r="B949">
            <v>26106</v>
          </cell>
          <cell r="C949">
            <v>26230</v>
          </cell>
          <cell r="D949">
            <v>2578.98</v>
          </cell>
          <cell r="E949">
            <v>2578.86</v>
          </cell>
          <cell r="F949">
            <v>2575.9899999999998</v>
          </cell>
          <cell r="G949">
            <v>2575.88</v>
          </cell>
          <cell r="H949">
            <v>0</v>
          </cell>
          <cell r="I949">
            <v>0.53</v>
          </cell>
          <cell r="J949">
            <v>0.21</v>
          </cell>
          <cell r="K949">
            <v>948</v>
          </cell>
        </row>
        <row r="950">
          <cell r="B950">
            <v>25741</v>
          </cell>
          <cell r="C950">
            <v>25711</v>
          </cell>
          <cell r="D950">
            <v>2577.63</v>
          </cell>
          <cell r="E950">
            <v>2577.3000000000002</v>
          </cell>
          <cell r="F950">
            <v>2575.5100000000002</v>
          </cell>
          <cell r="G950">
            <v>2575.4499999999998</v>
          </cell>
          <cell r="H950">
            <v>1.4</v>
          </cell>
          <cell r="I950">
            <v>1.3</v>
          </cell>
          <cell r="J950">
            <v>0.05</v>
          </cell>
          <cell r="K950">
            <v>949</v>
          </cell>
        </row>
        <row r="951">
          <cell r="B951">
            <v>24647</v>
          </cell>
          <cell r="C951">
            <v>24600</v>
          </cell>
          <cell r="D951">
            <v>2579.4</v>
          </cell>
          <cell r="E951">
            <v>2578.9</v>
          </cell>
          <cell r="F951">
            <v>2577.9299999999998</v>
          </cell>
          <cell r="G951">
            <v>2579.9899999999998</v>
          </cell>
          <cell r="H951">
            <v>0</v>
          </cell>
          <cell r="I951">
            <v>0.3</v>
          </cell>
          <cell r="J951">
            <v>1.5</v>
          </cell>
          <cell r="K951">
            <v>950</v>
          </cell>
        </row>
        <row r="952">
          <cell r="B952">
            <v>24165</v>
          </cell>
          <cell r="C952">
            <v>24349</v>
          </cell>
          <cell r="D952">
            <v>2580.1999999999998</v>
          </cell>
          <cell r="E952">
            <v>2580.09</v>
          </cell>
          <cell r="F952">
            <v>2578.94</v>
          </cell>
          <cell r="G952">
            <v>2578.42</v>
          </cell>
          <cell r="H952">
            <v>0</v>
          </cell>
          <cell r="I952">
            <v>0.2</v>
          </cell>
          <cell r="J952">
            <v>0.9</v>
          </cell>
          <cell r="K952">
            <v>951</v>
          </cell>
        </row>
        <row r="953">
          <cell r="B953">
            <v>23851</v>
          </cell>
          <cell r="C953">
            <v>23915</v>
          </cell>
          <cell r="D953">
            <v>2579.7399999999998</v>
          </cell>
          <cell r="E953">
            <v>2579</v>
          </cell>
          <cell r="F953">
            <v>2578.2800000000002</v>
          </cell>
          <cell r="G953">
            <v>2576.7600000000002</v>
          </cell>
          <cell r="H953">
            <v>0</v>
          </cell>
          <cell r="I953">
            <v>0.3</v>
          </cell>
          <cell r="J953">
            <v>1.8</v>
          </cell>
          <cell r="K953">
            <v>952</v>
          </cell>
        </row>
        <row r="954">
          <cell r="B954">
            <v>23700</v>
          </cell>
          <cell r="C954">
            <v>23649</v>
          </cell>
          <cell r="D954">
            <v>2580.21</v>
          </cell>
          <cell r="E954">
            <v>2578.04</v>
          </cell>
          <cell r="F954">
            <v>0</v>
          </cell>
          <cell r="G954">
            <v>2576.5100000000002</v>
          </cell>
          <cell r="H954">
            <v>0</v>
          </cell>
          <cell r="I954">
            <v>0.2</v>
          </cell>
          <cell r="J954">
            <v>2.5</v>
          </cell>
          <cell r="K954">
            <v>953</v>
          </cell>
        </row>
        <row r="955">
          <cell r="B955">
            <v>26935</v>
          </cell>
          <cell r="C955">
            <v>26776</v>
          </cell>
          <cell r="D955">
            <v>2580.52</v>
          </cell>
          <cell r="E955">
            <v>2580.5</v>
          </cell>
          <cell r="F955">
            <v>2578.71</v>
          </cell>
          <cell r="G955">
            <v>2578.31</v>
          </cell>
          <cell r="H955">
            <v>0</v>
          </cell>
          <cell r="I955">
            <v>0.35</v>
          </cell>
          <cell r="J955">
            <v>0.4</v>
          </cell>
          <cell r="K955">
            <v>954</v>
          </cell>
        </row>
        <row r="956">
          <cell r="B956">
            <v>23014</v>
          </cell>
          <cell r="C956">
            <v>22992</v>
          </cell>
          <cell r="D956">
            <v>2579.15</v>
          </cell>
          <cell r="E956">
            <v>2578.34</v>
          </cell>
          <cell r="F956">
            <v>2577.5700000000002</v>
          </cell>
          <cell r="G956">
            <v>2577.39</v>
          </cell>
          <cell r="H956">
            <v>0</v>
          </cell>
          <cell r="I956">
            <v>0.9</v>
          </cell>
          <cell r="J956">
            <v>0.5</v>
          </cell>
          <cell r="K956">
            <v>955</v>
          </cell>
        </row>
        <row r="957">
          <cell r="B957">
            <v>22640</v>
          </cell>
          <cell r="C957">
            <v>22985</v>
          </cell>
          <cell r="D957">
            <v>2580.34</v>
          </cell>
          <cell r="E957">
            <v>2579.21</v>
          </cell>
          <cell r="F957">
            <v>2578.1799999999998</v>
          </cell>
          <cell r="G957">
            <v>2577.81</v>
          </cell>
          <cell r="H957">
            <v>0</v>
          </cell>
          <cell r="I957">
            <v>0.95</v>
          </cell>
          <cell r="J957">
            <v>0.9</v>
          </cell>
          <cell r="K957">
            <v>956</v>
          </cell>
        </row>
        <row r="958">
          <cell r="B958">
            <v>22603</v>
          </cell>
          <cell r="C958">
            <v>22584</v>
          </cell>
          <cell r="D958">
            <v>2580.85</v>
          </cell>
          <cell r="E958">
            <v>2580.59</v>
          </cell>
          <cell r="F958">
            <v>2578.56</v>
          </cell>
          <cell r="G958">
            <v>2578.14</v>
          </cell>
          <cell r="H958">
            <v>0</v>
          </cell>
          <cell r="I958">
            <v>0.68</v>
          </cell>
          <cell r="J958">
            <v>0.38</v>
          </cell>
          <cell r="K958">
            <v>957</v>
          </cell>
        </row>
        <row r="959">
          <cell r="B959">
            <v>24295</v>
          </cell>
          <cell r="C959">
            <v>24600</v>
          </cell>
          <cell r="D959">
            <v>2579.1999999999998</v>
          </cell>
          <cell r="E959">
            <v>2578.19</v>
          </cell>
          <cell r="F959">
            <v>2577.39</v>
          </cell>
          <cell r="G959">
            <v>2577.0300000000002</v>
          </cell>
          <cell r="H959">
            <v>0</v>
          </cell>
          <cell r="I959">
            <v>1.1000000000000001</v>
          </cell>
          <cell r="J959">
            <v>0.4</v>
          </cell>
          <cell r="K959">
            <v>958</v>
          </cell>
        </row>
        <row r="960">
          <cell r="B960">
            <v>23631</v>
          </cell>
          <cell r="C960">
            <v>23478</v>
          </cell>
          <cell r="D960">
            <v>2576.91</v>
          </cell>
          <cell r="E960">
            <v>2575.5</v>
          </cell>
          <cell r="F960">
            <v>2574.64</v>
          </cell>
          <cell r="G960">
            <v>2574.5700000000002</v>
          </cell>
          <cell r="H960">
            <v>1.6</v>
          </cell>
          <cell r="I960">
            <v>1.4</v>
          </cell>
          <cell r="J960">
            <v>7.0000000000000007E-2</v>
          </cell>
          <cell r="K960">
            <v>959</v>
          </cell>
        </row>
        <row r="961">
          <cell r="B961">
            <v>23360</v>
          </cell>
          <cell r="C961">
            <v>23523</v>
          </cell>
          <cell r="D961">
            <v>2576.02</v>
          </cell>
          <cell r="E961">
            <v>2577.84</v>
          </cell>
          <cell r="F961">
            <v>2574.09</v>
          </cell>
          <cell r="G961">
            <v>2573.9899999999998</v>
          </cell>
          <cell r="H961">
            <v>0</v>
          </cell>
          <cell r="I961">
            <v>0.3</v>
          </cell>
          <cell r="J961">
            <v>0.2</v>
          </cell>
          <cell r="K961">
            <v>960</v>
          </cell>
        </row>
        <row r="962">
          <cell r="B962">
            <v>23375</v>
          </cell>
          <cell r="C962">
            <v>23538</v>
          </cell>
          <cell r="D962">
            <v>2576.0100000000002</v>
          </cell>
          <cell r="E962">
            <v>2575.89</v>
          </cell>
          <cell r="F962">
            <v>2574.21</v>
          </cell>
          <cell r="G962">
            <v>2574.12</v>
          </cell>
          <cell r="H962">
            <v>0</v>
          </cell>
          <cell r="I962">
            <v>0.3</v>
          </cell>
          <cell r="J962">
            <v>0.17</v>
          </cell>
          <cell r="K962">
            <v>961</v>
          </cell>
        </row>
        <row r="963">
          <cell r="B963">
            <v>23460</v>
          </cell>
          <cell r="C963">
            <v>23621</v>
          </cell>
          <cell r="D963">
            <v>2577.69</v>
          </cell>
          <cell r="E963">
            <v>2577.1</v>
          </cell>
          <cell r="F963">
            <v>2575.36</v>
          </cell>
          <cell r="G963">
            <v>2575.0700000000002</v>
          </cell>
          <cell r="H963">
            <v>0</v>
          </cell>
          <cell r="I963">
            <v>0.2</v>
          </cell>
          <cell r="J963">
            <v>0.5</v>
          </cell>
          <cell r="K963">
            <v>962</v>
          </cell>
        </row>
        <row r="964">
          <cell r="B964">
            <v>23542</v>
          </cell>
          <cell r="C964">
            <v>23461</v>
          </cell>
          <cell r="D964">
            <v>2577.02</v>
          </cell>
          <cell r="E964">
            <v>2576.3000000000002</v>
          </cell>
          <cell r="F964">
            <v>2575.35</v>
          </cell>
          <cell r="G964">
            <v>2574.58</v>
          </cell>
          <cell r="H964">
            <v>0</v>
          </cell>
          <cell r="I964">
            <v>0.2</v>
          </cell>
          <cell r="J964">
            <v>1.48</v>
          </cell>
          <cell r="K964">
            <v>963</v>
          </cell>
        </row>
        <row r="965">
          <cell r="B965">
            <v>23511</v>
          </cell>
          <cell r="C965">
            <v>23535</v>
          </cell>
          <cell r="D965">
            <v>0</v>
          </cell>
          <cell r="E965">
            <v>2578.96</v>
          </cell>
          <cell r="F965">
            <v>2577.62</v>
          </cell>
          <cell r="G965">
            <v>2577.23</v>
          </cell>
          <cell r="H965">
            <v>0</v>
          </cell>
          <cell r="I965">
            <v>0</v>
          </cell>
          <cell r="J965">
            <v>0</v>
          </cell>
          <cell r="K965">
            <v>964</v>
          </cell>
        </row>
        <row r="966">
          <cell r="B966">
            <v>23493</v>
          </cell>
          <cell r="C966">
            <v>23630</v>
          </cell>
          <cell r="D966">
            <v>2579.5100000000002</v>
          </cell>
          <cell r="E966">
            <v>2579.0100000000002</v>
          </cell>
          <cell r="F966">
            <v>2577.86</v>
          </cell>
          <cell r="G966">
            <v>2577.5300000000002</v>
          </cell>
          <cell r="H966">
            <v>0</v>
          </cell>
          <cell r="I966">
            <v>0.2</v>
          </cell>
          <cell r="J966">
            <v>0.6</v>
          </cell>
          <cell r="K966">
            <v>965</v>
          </cell>
        </row>
        <row r="967">
          <cell r="B967">
            <v>23616</v>
          </cell>
          <cell r="C967">
            <v>23443</v>
          </cell>
          <cell r="D967">
            <v>2578.06</v>
          </cell>
          <cell r="E967">
            <v>2577.9699999999998</v>
          </cell>
          <cell r="F967">
            <v>2576.63</v>
          </cell>
          <cell r="G967">
            <v>2576.2600000000002</v>
          </cell>
          <cell r="H967">
            <v>0</v>
          </cell>
          <cell r="I967">
            <v>0.2</v>
          </cell>
          <cell r="J967">
            <v>0.5</v>
          </cell>
          <cell r="K967">
            <v>966</v>
          </cell>
        </row>
        <row r="968">
          <cell r="B968">
            <v>23443</v>
          </cell>
          <cell r="C968">
            <v>23531</v>
          </cell>
          <cell r="D968">
            <v>2577.79</v>
          </cell>
          <cell r="E968">
            <v>2577.73</v>
          </cell>
          <cell r="F968">
            <v>2576.2600000000002</v>
          </cell>
          <cell r="G968">
            <v>2575.85</v>
          </cell>
          <cell r="H968">
            <v>0</v>
          </cell>
          <cell r="I968">
            <v>0.2</v>
          </cell>
          <cell r="J968">
            <v>1.24</v>
          </cell>
          <cell r="K968">
            <v>967</v>
          </cell>
        </row>
        <row r="969">
          <cell r="B969">
            <v>23395</v>
          </cell>
          <cell r="C969">
            <v>23573</v>
          </cell>
          <cell r="D969">
            <v>2577.8000000000002</v>
          </cell>
          <cell r="E969">
            <v>2578.4499999999998</v>
          </cell>
          <cell r="F969">
            <v>2575.02</v>
          </cell>
          <cell r="G969">
            <v>2574.79</v>
          </cell>
          <cell r="H969">
            <v>0</v>
          </cell>
          <cell r="I969">
            <v>0.4</v>
          </cell>
          <cell r="J969">
            <v>0.4</v>
          </cell>
          <cell r="K969">
            <v>968</v>
          </cell>
        </row>
        <row r="970">
          <cell r="B970">
            <v>23341</v>
          </cell>
          <cell r="C970">
            <v>23602</v>
          </cell>
          <cell r="D970">
            <v>2577.31</v>
          </cell>
          <cell r="E970">
            <v>0</v>
          </cell>
          <cell r="F970">
            <v>2576.9499999999998</v>
          </cell>
          <cell r="G970">
            <v>2576.73</v>
          </cell>
          <cell r="H970">
            <v>0</v>
          </cell>
          <cell r="I970">
            <v>1</v>
          </cell>
          <cell r="J970">
            <v>0.4</v>
          </cell>
          <cell r="K970">
            <v>969</v>
          </cell>
        </row>
        <row r="971">
          <cell r="B971">
            <v>23241</v>
          </cell>
          <cell r="C971">
            <v>23628</v>
          </cell>
          <cell r="D971">
            <v>2578.94</v>
          </cell>
          <cell r="E971">
            <v>2577.41</v>
          </cell>
          <cell r="F971">
            <v>2577.5</v>
          </cell>
          <cell r="G971">
            <v>2576.38</v>
          </cell>
          <cell r="H971">
            <v>0</v>
          </cell>
          <cell r="I971">
            <v>0.23</v>
          </cell>
          <cell r="J971">
            <v>1</v>
          </cell>
          <cell r="K971">
            <v>970</v>
          </cell>
        </row>
        <row r="972">
          <cell r="B972">
            <v>23326</v>
          </cell>
          <cell r="C972">
            <v>23581</v>
          </cell>
          <cell r="D972">
            <v>2579.6999999999998</v>
          </cell>
          <cell r="E972">
            <v>2578.3000000000002</v>
          </cell>
          <cell r="F972">
            <v>2577.59</v>
          </cell>
          <cell r="G972">
            <v>2576.5100000000002</v>
          </cell>
          <cell r="H972">
            <v>0</v>
          </cell>
          <cell r="I972">
            <v>0.3</v>
          </cell>
          <cell r="J972">
            <v>1.4</v>
          </cell>
          <cell r="K972">
            <v>971</v>
          </cell>
        </row>
        <row r="973">
          <cell r="B973">
            <v>23376</v>
          </cell>
          <cell r="C973">
            <v>23604</v>
          </cell>
          <cell r="D973">
            <v>2578.6999999999998</v>
          </cell>
          <cell r="E973">
            <v>0</v>
          </cell>
          <cell r="F973">
            <v>2576.86</v>
          </cell>
          <cell r="G973">
            <v>2576.1999999999998</v>
          </cell>
          <cell r="H973">
            <v>0</v>
          </cell>
          <cell r="I973">
            <v>0.45</v>
          </cell>
          <cell r="J973">
            <v>0.99</v>
          </cell>
          <cell r="K973">
            <v>972</v>
          </cell>
        </row>
        <row r="974">
          <cell r="B974">
            <v>23244</v>
          </cell>
          <cell r="C974">
            <v>23566</v>
          </cell>
          <cell r="D974">
            <v>0</v>
          </cell>
          <cell r="E974">
            <v>2578.58</v>
          </cell>
          <cell r="F974">
            <v>2576.9899999999998</v>
          </cell>
          <cell r="G974">
            <v>2576.31</v>
          </cell>
          <cell r="H974">
            <v>0</v>
          </cell>
          <cell r="I974">
            <v>0.68</v>
          </cell>
          <cell r="J974">
            <v>0.7</v>
          </cell>
          <cell r="K974">
            <v>973</v>
          </cell>
        </row>
        <row r="975">
          <cell r="B975">
            <v>23123</v>
          </cell>
          <cell r="C975">
            <v>23535</v>
          </cell>
          <cell r="D975">
            <v>2579.9</v>
          </cell>
          <cell r="E975">
            <v>2578.96</v>
          </cell>
          <cell r="F975">
            <v>2578.3200000000002</v>
          </cell>
          <cell r="G975">
            <v>2577.23</v>
          </cell>
          <cell r="H975">
            <v>0</v>
          </cell>
          <cell r="I975">
            <v>0.25</v>
          </cell>
          <cell r="J975">
            <v>0.9</v>
          </cell>
          <cell r="K975">
            <v>974</v>
          </cell>
        </row>
        <row r="976">
          <cell r="B976">
            <v>23585</v>
          </cell>
          <cell r="C976">
            <v>23461</v>
          </cell>
          <cell r="D976">
            <v>2576.4</v>
          </cell>
          <cell r="E976">
            <v>2576.3000000000002</v>
          </cell>
          <cell r="F976">
            <v>2574.73</v>
          </cell>
          <cell r="G976">
            <v>2574.44</v>
          </cell>
          <cell r="H976">
            <v>0</v>
          </cell>
          <cell r="I976">
            <v>0.2</v>
          </cell>
          <cell r="J976">
            <v>0.56000000000000005</v>
          </cell>
          <cell r="K976">
            <v>975</v>
          </cell>
        </row>
        <row r="977">
          <cell r="B977">
            <v>24854</v>
          </cell>
          <cell r="C977">
            <v>24634</v>
          </cell>
          <cell r="D977">
            <v>2576.33</v>
          </cell>
          <cell r="E977">
            <v>2576.08</v>
          </cell>
          <cell r="F977">
            <v>2572.54</v>
          </cell>
          <cell r="G977">
            <v>2572.13</v>
          </cell>
          <cell r="H977">
            <v>0</v>
          </cell>
          <cell r="I977">
            <v>0.75</v>
          </cell>
          <cell r="J977">
            <v>0.6</v>
          </cell>
          <cell r="K977">
            <v>976</v>
          </cell>
        </row>
        <row r="978">
          <cell r="B978">
            <v>24662</v>
          </cell>
          <cell r="C978">
            <v>24421</v>
          </cell>
          <cell r="D978">
            <v>2575.83</v>
          </cell>
          <cell r="E978">
            <v>2575.7600000000002</v>
          </cell>
          <cell r="F978">
            <v>2574.94</v>
          </cell>
          <cell r="G978">
            <v>2574.88</v>
          </cell>
          <cell r="H978">
            <v>1.5</v>
          </cell>
          <cell r="I978">
            <v>1.4</v>
          </cell>
          <cell r="J978">
            <v>7.0000000000000007E-2</v>
          </cell>
          <cell r="K978">
            <v>977</v>
          </cell>
        </row>
        <row r="979">
          <cell r="B979">
            <v>24284</v>
          </cell>
          <cell r="C979">
            <v>24240</v>
          </cell>
          <cell r="D979">
            <v>2576.2399999999998</v>
          </cell>
          <cell r="E979">
            <v>2576.06</v>
          </cell>
          <cell r="F979">
            <v>2575.3000000000002</v>
          </cell>
          <cell r="G979">
            <v>2574.69</v>
          </cell>
          <cell r="H979">
            <v>0</v>
          </cell>
          <cell r="I979">
            <v>0.25</v>
          </cell>
          <cell r="J979">
            <v>0.69</v>
          </cell>
          <cell r="K979">
            <v>978</v>
          </cell>
        </row>
        <row r="980">
          <cell r="B980">
            <v>24444</v>
          </cell>
          <cell r="C980">
            <v>24405</v>
          </cell>
          <cell r="D980">
            <v>2576.2199999999998</v>
          </cell>
          <cell r="E980">
            <v>2575</v>
          </cell>
          <cell r="F980">
            <v>2575.2800000000002</v>
          </cell>
          <cell r="G980">
            <v>2574.9899999999998</v>
          </cell>
          <cell r="H980">
            <v>0</v>
          </cell>
          <cell r="I980">
            <v>0.3</v>
          </cell>
          <cell r="J980">
            <v>0.4</v>
          </cell>
          <cell r="K980">
            <v>979</v>
          </cell>
        </row>
        <row r="981">
          <cell r="B981">
            <v>25871</v>
          </cell>
          <cell r="C981">
            <v>25819</v>
          </cell>
          <cell r="D981">
            <v>2579.8200000000002</v>
          </cell>
          <cell r="E981">
            <v>2579.1999999999998</v>
          </cell>
          <cell r="F981">
            <v>2578.3000000000002</v>
          </cell>
          <cell r="G981">
            <v>2577.2600000000002</v>
          </cell>
          <cell r="H981">
            <v>0</v>
          </cell>
          <cell r="I981">
            <v>0.3</v>
          </cell>
          <cell r="J981">
            <v>1</v>
          </cell>
          <cell r="K981">
            <v>980</v>
          </cell>
        </row>
        <row r="982">
          <cell r="B982">
            <v>26144</v>
          </cell>
          <cell r="C982">
            <v>25819</v>
          </cell>
          <cell r="D982">
            <v>0</v>
          </cell>
          <cell r="E982">
            <v>2579.1999999999998</v>
          </cell>
          <cell r="F982">
            <v>2577.46</v>
          </cell>
          <cell r="G982">
            <v>2577.2600000000002</v>
          </cell>
          <cell r="H982">
            <v>0</v>
          </cell>
          <cell r="I982">
            <v>0.65</v>
          </cell>
          <cell r="J982">
            <v>2</v>
          </cell>
          <cell r="K982">
            <v>981</v>
          </cell>
        </row>
        <row r="983">
          <cell r="B983">
            <v>25543</v>
          </cell>
          <cell r="C983">
            <v>25567</v>
          </cell>
          <cell r="D983">
            <v>2578.3000000000002</v>
          </cell>
          <cell r="E983">
            <v>2577.88</v>
          </cell>
          <cell r="F983">
            <v>2577.69</v>
          </cell>
          <cell r="G983">
            <v>0</v>
          </cell>
          <cell r="H983">
            <v>0</v>
          </cell>
          <cell r="I983">
            <v>0.23</v>
          </cell>
          <cell r="J983">
            <v>0.8</v>
          </cell>
          <cell r="K983">
            <v>982</v>
          </cell>
        </row>
        <row r="984">
          <cell r="B984">
            <v>23935</v>
          </cell>
          <cell r="C984">
            <v>24072</v>
          </cell>
          <cell r="D984">
            <v>2577.1</v>
          </cell>
          <cell r="E984">
            <v>2576.44</v>
          </cell>
          <cell r="F984">
            <v>2575.41</v>
          </cell>
          <cell r="G984">
            <v>2575.04</v>
          </cell>
          <cell r="H984">
            <v>0</v>
          </cell>
          <cell r="I984">
            <v>0.35</v>
          </cell>
          <cell r="J984">
            <v>0.68</v>
          </cell>
          <cell r="K984">
            <v>983</v>
          </cell>
        </row>
        <row r="985">
          <cell r="B985">
            <v>24125</v>
          </cell>
          <cell r="C985">
            <v>24072</v>
          </cell>
          <cell r="D985">
            <v>2577.59</v>
          </cell>
          <cell r="E985">
            <v>2576.44</v>
          </cell>
          <cell r="F985">
            <v>2576.3200000000002</v>
          </cell>
          <cell r="G985">
            <v>2575.0500000000002</v>
          </cell>
          <cell r="H985">
            <v>0</v>
          </cell>
          <cell r="I985">
            <v>0.25</v>
          </cell>
          <cell r="J985">
            <v>0.97</v>
          </cell>
          <cell r="K985">
            <v>984</v>
          </cell>
        </row>
        <row r="986">
          <cell r="B986">
            <v>23721</v>
          </cell>
          <cell r="C986">
            <v>23858</v>
          </cell>
          <cell r="D986">
            <v>2577.4</v>
          </cell>
          <cell r="E986">
            <v>2576.4299999999998</v>
          </cell>
          <cell r="F986">
            <v>2574.46</v>
          </cell>
          <cell r="G986">
            <v>2574.34</v>
          </cell>
          <cell r="H986">
            <v>0</v>
          </cell>
          <cell r="I986">
            <v>0.4</v>
          </cell>
          <cell r="J986">
            <v>0.53</v>
          </cell>
          <cell r="K986">
            <v>985</v>
          </cell>
        </row>
        <row r="987">
          <cell r="B987">
            <v>26443</v>
          </cell>
          <cell r="C987">
            <v>26144</v>
          </cell>
          <cell r="D987">
            <v>0</v>
          </cell>
          <cell r="E987">
            <v>0</v>
          </cell>
          <cell r="F987">
            <v>2577.6799999999998</v>
          </cell>
          <cell r="G987">
            <v>2577.46</v>
          </cell>
          <cell r="H987">
            <v>0</v>
          </cell>
          <cell r="I987">
            <v>0.6</v>
          </cell>
          <cell r="J987">
            <v>2</v>
          </cell>
          <cell r="K987">
            <v>986</v>
          </cell>
        </row>
        <row r="988">
          <cell r="B988">
            <v>26780</v>
          </cell>
          <cell r="C988">
            <v>26443</v>
          </cell>
          <cell r="D988">
            <v>2580.83</v>
          </cell>
          <cell r="E988">
            <v>0</v>
          </cell>
          <cell r="F988">
            <v>2577.9</v>
          </cell>
          <cell r="G988">
            <v>2577.6799999999998</v>
          </cell>
          <cell r="H988">
            <v>0</v>
          </cell>
          <cell r="I988">
            <v>0.45</v>
          </cell>
          <cell r="J988">
            <v>2</v>
          </cell>
          <cell r="K988">
            <v>987</v>
          </cell>
        </row>
        <row r="989">
          <cell r="B989">
            <v>26397</v>
          </cell>
          <cell r="C989">
            <v>26377</v>
          </cell>
          <cell r="D989">
            <v>2579.91</v>
          </cell>
          <cell r="E989">
            <v>2579</v>
          </cell>
          <cell r="F989">
            <v>2578.15</v>
          </cell>
          <cell r="G989">
            <v>2578.1</v>
          </cell>
          <cell r="H989">
            <v>0</v>
          </cell>
          <cell r="I989">
            <v>0.3</v>
          </cell>
          <cell r="J989">
            <v>0</v>
          </cell>
          <cell r="K989">
            <v>988</v>
          </cell>
        </row>
        <row r="990">
          <cell r="B990">
            <v>26260</v>
          </cell>
          <cell r="C990">
            <v>26377</v>
          </cell>
          <cell r="D990">
            <v>2579.25</v>
          </cell>
          <cell r="E990">
            <v>2579</v>
          </cell>
          <cell r="F990">
            <v>2578.4499999999998</v>
          </cell>
          <cell r="G990">
            <v>2578.1</v>
          </cell>
          <cell r="H990">
            <v>0</v>
          </cell>
          <cell r="I990">
            <v>0.23</v>
          </cell>
          <cell r="J990">
            <v>0.5</v>
          </cell>
          <cell r="K990">
            <v>989</v>
          </cell>
        </row>
        <row r="991">
          <cell r="B991">
            <v>26587</v>
          </cell>
          <cell r="C991">
            <v>26377</v>
          </cell>
          <cell r="D991">
            <v>2580.5</v>
          </cell>
          <cell r="E991">
            <v>2579</v>
          </cell>
          <cell r="F991">
            <v>2579.61</v>
          </cell>
          <cell r="G991">
            <v>2578.1</v>
          </cell>
          <cell r="H991">
            <v>0</v>
          </cell>
          <cell r="I991">
            <v>0.23</v>
          </cell>
          <cell r="J991">
            <v>1.3</v>
          </cell>
          <cell r="K991">
            <v>990</v>
          </cell>
        </row>
        <row r="992">
          <cell r="B992">
            <v>26780</v>
          </cell>
          <cell r="C992">
            <v>26587</v>
          </cell>
          <cell r="D992">
            <v>2580.83</v>
          </cell>
          <cell r="E992">
            <v>2580.5</v>
          </cell>
          <cell r="F992">
            <v>2580.16</v>
          </cell>
          <cell r="G992">
            <v>2579.61</v>
          </cell>
          <cell r="H992">
            <v>0</v>
          </cell>
          <cell r="I992">
            <v>0.23</v>
          </cell>
          <cell r="J992">
            <v>0.5</v>
          </cell>
          <cell r="K992">
            <v>991</v>
          </cell>
        </row>
        <row r="993">
          <cell r="B993">
            <v>26377</v>
          </cell>
          <cell r="C993">
            <v>26182</v>
          </cell>
          <cell r="D993">
            <v>2579</v>
          </cell>
          <cell r="E993">
            <v>2579</v>
          </cell>
          <cell r="F993">
            <v>2578.1</v>
          </cell>
          <cell r="G993">
            <v>2577.83</v>
          </cell>
          <cell r="H993">
            <v>0</v>
          </cell>
          <cell r="I993">
            <v>0.4</v>
          </cell>
          <cell r="J993">
            <v>0.3</v>
          </cell>
          <cell r="K993">
            <v>992</v>
          </cell>
        </row>
        <row r="994">
          <cell r="B994">
            <v>26530</v>
          </cell>
          <cell r="C994">
            <v>26397</v>
          </cell>
          <cell r="D994">
            <v>2580.1799999999998</v>
          </cell>
          <cell r="E994">
            <v>2579.91</v>
          </cell>
          <cell r="F994">
            <v>2578.38</v>
          </cell>
          <cell r="G994">
            <v>2578.16</v>
          </cell>
          <cell r="H994">
            <v>0</v>
          </cell>
          <cell r="I994">
            <v>0.3</v>
          </cell>
          <cell r="J994">
            <v>0.25</v>
          </cell>
          <cell r="K994">
            <v>993</v>
          </cell>
        </row>
        <row r="995">
          <cell r="B995">
            <v>26674</v>
          </cell>
          <cell r="C995">
            <v>26530</v>
          </cell>
          <cell r="D995">
            <v>2580.46</v>
          </cell>
          <cell r="E995">
            <v>2580.1799999999998</v>
          </cell>
          <cell r="F995">
            <v>2579.1</v>
          </cell>
          <cell r="G995">
            <v>2578.6799999999998</v>
          </cell>
          <cell r="H995">
            <v>0</v>
          </cell>
          <cell r="I995">
            <v>0.3</v>
          </cell>
          <cell r="J995">
            <v>0.3</v>
          </cell>
          <cell r="K995">
            <v>994</v>
          </cell>
        </row>
        <row r="996">
          <cell r="B996">
            <v>26817</v>
          </cell>
          <cell r="C996">
            <v>26674</v>
          </cell>
          <cell r="D996">
            <v>2580.16</v>
          </cell>
          <cell r="E996">
            <v>2580.46</v>
          </cell>
          <cell r="F996">
            <v>2579.3000000000002</v>
          </cell>
          <cell r="G996">
            <v>2579.1</v>
          </cell>
          <cell r="H996">
            <v>0</v>
          </cell>
          <cell r="I996">
            <v>0.3</v>
          </cell>
          <cell r="J996">
            <v>0.25</v>
          </cell>
          <cell r="K996">
            <v>995</v>
          </cell>
        </row>
        <row r="997">
          <cell r="B997">
            <v>23779</v>
          </cell>
          <cell r="C997">
            <v>23631</v>
          </cell>
          <cell r="D997">
            <v>2576.06</v>
          </cell>
          <cell r="E997">
            <v>2576.91</v>
          </cell>
          <cell r="F997">
            <v>2574.69</v>
          </cell>
          <cell r="G997">
            <v>2574.63</v>
          </cell>
          <cell r="H997">
            <v>1.6</v>
          </cell>
          <cell r="I997">
            <v>1.4</v>
          </cell>
          <cell r="J997">
            <v>7.0000000000000007E-2</v>
          </cell>
          <cell r="K997">
            <v>996</v>
          </cell>
        </row>
        <row r="998">
          <cell r="B998">
            <v>23523</v>
          </cell>
          <cell r="C998">
            <v>23631</v>
          </cell>
          <cell r="D998">
            <v>2577.84</v>
          </cell>
          <cell r="E998">
            <v>2576.91</v>
          </cell>
          <cell r="F998">
            <v>2573.9899999999998</v>
          </cell>
          <cell r="G998">
            <v>2573.9299999999998</v>
          </cell>
          <cell r="H998">
            <v>0</v>
          </cell>
          <cell r="I998">
            <v>0.3</v>
          </cell>
          <cell r="J998">
            <v>0.2</v>
          </cell>
          <cell r="K998">
            <v>997</v>
          </cell>
        </row>
        <row r="999">
          <cell r="B999">
            <v>23538</v>
          </cell>
          <cell r="C999">
            <v>23523</v>
          </cell>
          <cell r="D999">
            <v>2575.89</v>
          </cell>
          <cell r="E999">
            <v>2577.84</v>
          </cell>
          <cell r="F999">
            <v>2573.9899999999998</v>
          </cell>
          <cell r="G999">
            <v>2573.98</v>
          </cell>
          <cell r="H999">
            <v>0</v>
          </cell>
          <cell r="I999">
            <v>0.3</v>
          </cell>
          <cell r="J999">
            <v>0.14000000000000001</v>
          </cell>
          <cell r="K999">
            <v>998</v>
          </cell>
        </row>
        <row r="1000">
          <cell r="B1000">
            <v>26270</v>
          </cell>
          <cell r="C1000">
            <v>26397</v>
          </cell>
          <cell r="D1000">
            <v>2579.62</v>
          </cell>
          <cell r="E1000">
            <v>2579.91</v>
          </cell>
          <cell r="F1000">
            <v>2578.35</v>
          </cell>
          <cell r="G1000">
            <v>2578.16</v>
          </cell>
          <cell r="H1000">
            <v>0</v>
          </cell>
          <cell r="I1000">
            <v>0.3</v>
          </cell>
          <cell r="J1000">
            <v>0.25</v>
          </cell>
          <cell r="K1000">
            <v>999</v>
          </cell>
        </row>
        <row r="1001">
          <cell r="B1001">
            <v>26136</v>
          </cell>
          <cell r="C1001">
            <v>26270</v>
          </cell>
          <cell r="D1001">
            <v>2579.35</v>
          </cell>
          <cell r="E1001">
            <v>2579.62</v>
          </cell>
          <cell r="F1001">
            <v>2578.5300000000002</v>
          </cell>
          <cell r="G1001">
            <v>2578.36</v>
          </cell>
          <cell r="H1001">
            <v>0</v>
          </cell>
          <cell r="I1001">
            <v>0.3</v>
          </cell>
          <cell r="J1001">
            <v>0.22</v>
          </cell>
          <cell r="K1001">
            <v>1000</v>
          </cell>
        </row>
        <row r="1002">
          <cell r="B1002">
            <v>23744</v>
          </cell>
          <cell r="C1002">
            <v>23543</v>
          </cell>
          <cell r="D1002">
            <v>0</v>
          </cell>
          <cell r="E1002">
            <v>2575.73</v>
          </cell>
          <cell r="F1002">
            <v>0</v>
          </cell>
          <cell r="G1002">
            <v>2571.56</v>
          </cell>
          <cell r="H1002">
            <v>0</v>
          </cell>
          <cell r="I1002">
            <v>0.4</v>
          </cell>
          <cell r="J1002">
            <v>2.2000000000000002</v>
          </cell>
          <cell r="K1002">
            <v>1001</v>
          </cell>
        </row>
        <row r="1003">
          <cell r="B1003">
            <v>23564</v>
          </cell>
          <cell r="C1003">
            <v>23543</v>
          </cell>
          <cell r="D1003">
            <v>2576.08</v>
          </cell>
          <cell r="E1003">
            <v>2575.73</v>
          </cell>
          <cell r="F1003">
            <v>2571.62</v>
          </cell>
          <cell r="G1003">
            <v>2571.5700000000002</v>
          </cell>
          <cell r="H1003">
            <v>0</v>
          </cell>
          <cell r="I1003">
            <v>0.9</v>
          </cell>
          <cell r="J1003">
            <v>0.19</v>
          </cell>
          <cell r="K1003">
            <v>1002</v>
          </cell>
        </row>
        <row r="1004">
          <cell r="B1004">
            <v>23622</v>
          </cell>
          <cell r="C1004">
            <v>23564</v>
          </cell>
          <cell r="D1004">
            <v>2576.87</v>
          </cell>
          <cell r="E1004">
            <v>2576.08</v>
          </cell>
          <cell r="F1004">
            <v>2571.69</v>
          </cell>
          <cell r="G1004">
            <v>2571.64</v>
          </cell>
          <cell r="H1004">
            <v>0</v>
          </cell>
          <cell r="I1004">
            <v>0.9</v>
          </cell>
          <cell r="J1004">
            <v>0.08</v>
          </cell>
          <cell r="K1004">
            <v>1003</v>
          </cell>
        </row>
        <row r="1005">
          <cell r="B1005">
            <v>23677</v>
          </cell>
          <cell r="C1005">
            <v>23622</v>
          </cell>
          <cell r="D1005">
            <v>2576.5300000000002</v>
          </cell>
          <cell r="E1005">
            <v>2576.87</v>
          </cell>
          <cell r="F1005">
            <v>2571.73</v>
          </cell>
          <cell r="G1005">
            <v>2571.69</v>
          </cell>
          <cell r="H1005">
            <v>0</v>
          </cell>
          <cell r="I1005">
            <v>0.9</v>
          </cell>
          <cell r="J1005">
            <v>0.08</v>
          </cell>
          <cell r="K1005">
            <v>1004</v>
          </cell>
        </row>
        <row r="1006">
          <cell r="B1006">
            <v>24634</v>
          </cell>
          <cell r="C1006">
            <v>24329</v>
          </cell>
          <cell r="D1006">
            <v>2576.08</v>
          </cell>
          <cell r="E1006">
            <v>2576.14</v>
          </cell>
          <cell r="F1006">
            <v>2572.17</v>
          </cell>
          <cell r="G1006">
            <v>2572.08</v>
          </cell>
          <cell r="H1006">
            <v>0</v>
          </cell>
          <cell r="I1006">
            <v>0.9</v>
          </cell>
          <cell r="J1006">
            <v>0.08</v>
          </cell>
          <cell r="K1006">
            <v>1005</v>
          </cell>
        </row>
        <row r="1007">
          <cell r="B1007">
            <v>24721</v>
          </cell>
          <cell r="C1007">
            <v>24634</v>
          </cell>
          <cell r="D1007">
            <v>2576.12</v>
          </cell>
          <cell r="E1007">
            <v>2576.08</v>
          </cell>
          <cell r="F1007">
            <v>2573.2800000000002</v>
          </cell>
          <cell r="G1007">
            <v>2572.17</v>
          </cell>
          <cell r="H1007">
            <v>0</v>
          </cell>
          <cell r="I1007">
            <v>0.6</v>
          </cell>
          <cell r="J1007">
            <v>11.1</v>
          </cell>
          <cell r="K1007">
            <v>1006</v>
          </cell>
        </row>
        <row r="1008">
          <cell r="B1008">
            <v>24329</v>
          </cell>
          <cell r="C1008">
            <v>24061</v>
          </cell>
          <cell r="D1008">
            <v>2576.14</v>
          </cell>
          <cell r="E1008">
            <v>2575.81</v>
          </cell>
          <cell r="F1008">
            <v>2572.08</v>
          </cell>
          <cell r="G1008">
            <v>2571.83</v>
          </cell>
          <cell r="H1008">
            <v>0</v>
          </cell>
          <cell r="I1008">
            <v>0.9</v>
          </cell>
          <cell r="J1008">
            <v>0.22</v>
          </cell>
          <cell r="K1008">
            <v>1007</v>
          </cell>
        </row>
        <row r="1009">
          <cell r="B1009">
            <v>23888</v>
          </cell>
          <cell r="C1009">
            <v>23677</v>
          </cell>
          <cell r="D1009">
            <v>2576.0500000000002</v>
          </cell>
          <cell r="E1009">
            <v>2576.5300000000002</v>
          </cell>
          <cell r="F1009">
            <v>2571.8000000000002</v>
          </cell>
          <cell r="G1009">
            <v>2571.73</v>
          </cell>
          <cell r="H1009">
            <v>0</v>
          </cell>
          <cell r="I1009">
            <v>0.9</v>
          </cell>
          <cell r="J1009">
            <v>7.0000000000000007E-2</v>
          </cell>
          <cell r="K1009">
            <v>1008</v>
          </cell>
        </row>
        <row r="1010">
          <cell r="B1010">
            <v>24061</v>
          </cell>
          <cell r="C1010">
            <v>23888</v>
          </cell>
          <cell r="D1010">
            <v>2575.81</v>
          </cell>
          <cell r="E1010">
            <v>2576.0500000000002</v>
          </cell>
          <cell r="F1010">
            <v>2571.83</v>
          </cell>
          <cell r="G1010">
            <v>2571.8000000000002</v>
          </cell>
          <cell r="H1010">
            <v>0</v>
          </cell>
          <cell r="I1010">
            <v>0.9</v>
          </cell>
          <cell r="J1010">
            <v>0.04</v>
          </cell>
          <cell r="K1010">
            <v>1009</v>
          </cell>
        </row>
        <row r="1011">
          <cell r="B1011">
            <v>23903</v>
          </cell>
          <cell r="C1011">
            <v>23779</v>
          </cell>
          <cell r="D1011">
            <v>2576.27</v>
          </cell>
          <cell r="E1011">
            <v>2576.06</v>
          </cell>
          <cell r="F1011">
            <v>2574.48</v>
          </cell>
          <cell r="G1011">
            <v>2574.69</v>
          </cell>
          <cell r="H1011">
            <v>1.5</v>
          </cell>
          <cell r="I1011">
            <v>1.4</v>
          </cell>
          <cell r="J1011">
            <v>7.0000000000000007E-2</v>
          </cell>
          <cell r="K1011">
            <v>1010</v>
          </cell>
        </row>
        <row r="1012">
          <cell r="B1012">
            <v>24025</v>
          </cell>
          <cell r="C1012">
            <v>23903</v>
          </cell>
          <cell r="D1012">
            <v>2575.88</v>
          </cell>
          <cell r="E1012">
            <v>2576.27</v>
          </cell>
          <cell r="F1012">
            <v>2574.77</v>
          </cell>
          <cell r="G1012">
            <v>2574.48</v>
          </cell>
          <cell r="H1012">
            <v>1.5</v>
          </cell>
          <cell r="I1012">
            <v>1.4</v>
          </cell>
          <cell r="J1012">
            <v>7.0000000000000007E-2</v>
          </cell>
          <cell r="K1012">
            <v>1011</v>
          </cell>
        </row>
        <row r="1013">
          <cell r="B1013">
            <v>23903</v>
          </cell>
          <cell r="C1013">
            <v>23899</v>
          </cell>
          <cell r="D1013">
            <v>2576.27</v>
          </cell>
          <cell r="E1013">
            <v>0</v>
          </cell>
          <cell r="F1013">
            <v>2574.5</v>
          </cell>
          <cell r="G1013">
            <v>2574.48</v>
          </cell>
          <cell r="H1013">
            <v>0</v>
          </cell>
          <cell r="I1013">
            <v>0.2</v>
          </cell>
          <cell r="J1013">
            <v>1.5</v>
          </cell>
          <cell r="K1013">
            <v>1012</v>
          </cell>
        </row>
        <row r="1014">
          <cell r="B1014">
            <v>23766</v>
          </cell>
          <cell r="C1014">
            <v>23899</v>
          </cell>
          <cell r="D1014">
            <v>2576.65</v>
          </cell>
          <cell r="E1014">
            <v>2576.27</v>
          </cell>
          <cell r="F1014">
            <v>2574.84</v>
          </cell>
          <cell r="G1014">
            <v>2574.5700000000002</v>
          </cell>
          <cell r="H1014">
            <v>0</v>
          </cell>
          <cell r="I1014">
            <v>0.2</v>
          </cell>
          <cell r="J1014">
            <v>0.5</v>
          </cell>
          <cell r="K1014">
            <v>1013</v>
          </cell>
        </row>
        <row r="1015">
          <cell r="B1015">
            <v>23621</v>
          </cell>
          <cell r="C1015">
            <v>23766</v>
          </cell>
          <cell r="D1015">
            <v>2577.1</v>
          </cell>
          <cell r="E1015">
            <v>2576.65</v>
          </cell>
          <cell r="F1015">
            <v>2575.0700000000002</v>
          </cell>
          <cell r="G1015">
            <v>2574.84</v>
          </cell>
          <cell r="H1015">
            <v>0</v>
          </cell>
          <cell r="I1015">
            <v>0.2</v>
          </cell>
          <cell r="J1015">
            <v>0.48</v>
          </cell>
          <cell r="K1015">
            <v>1014</v>
          </cell>
        </row>
        <row r="1016">
          <cell r="B1016">
            <v>24294</v>
          </cell>
          <cell r="C1016">
            <v>24166</v>
          </cell>
          <cell r="D1016">
            <v>2575.88</v>
          </cell>
          <cell r="E1016">
            <v>2575.88</v>
          </cell>
          <cell r="F1016">
            <v>2574.85</v>
          </cell>
          <cell r="G1016">
            <v>2574.8200000000002</v>
          </cell>
          <cell r="H1016">
            <v>1.5</v>
          </cell>
          <cell r="I1016">
            <v>1.4</v>
          </cell>
          <cell r="J1016">
            <v>0.08</v>
          </cell>
          <cell r="K1016">
            <v>1015</v>
          </cell>
        </row>
        <row r="1017">
          <cell r="B1017">
            <v>24405</v>
          </cell>
          <cell r="C1017">
            <v>24276</v>
          </cell>
          <cell r="D1017">
            <v>2576</v>
          </cell>
          <cell r="E1017">
            <v>0</v>
          </cell>
          <cell r="F1017">
            <v>2574.6799999999998</v>
          </cell>
          <cell r="G1017">
            <v>2574.38</v>
          </cell>
          <cell r="H1017">
            <v>0</v>
          </cell>
          <cell r="I1017">
            <v>0.3</v>
          </cell>
          <cell r="J1017">
            <v>0.3</v>
          </cell>
          <cell r="K1017">
            <v>1016</v>
          </cell>
        </row>
        <row r="1018">
          <cell r="B1018">
            <v>24421</v>
          </cell>
          <cell r="C1018">
            <v>24294</v>
          </cell>
          <cell r="D1018">
            <v>2575.7600000000002</v>
          </cell>
          <cell r="E1018">
            <v>2575.88</v>
          </cell>
          <cell r="F1018">
            <v>2574.88</v>
          </cell>
          <cell r="G1018">
            <v>2574.85</v>
          </cell>
          <cell r="H1018">
            <v>1.5</v>
          </cell>
          <cell r="I1018">
            <v>1.4</v>
          </cell>
          <cell r="J1018">
            <v>7.0000000000000007E-2</v>
          </cell>
          <cell r="K1018">
            <v>1017</v>
          </cell>
        </row>
        <row r="1019">
          <cell r="B1019">
            <v>25513</v>
          </cell>
          <cell r="C1019">
            <v>25116</v>
          </cell>
          <cell r="D1019">
            <v>2579.9</v>
          </cell>
          <cell r="E1019">
            <v>2579.75</v>
          </cell>
          <cell r="F1019">
            <v>2579.1</v>
          </cell>
          <cell r="G1019">
            <v>2578.5300000000002</v>
          </cell>
          <cell r="H1019">
            <v>0</v>
          </cell>
          <cell r="I1019">
            <v>0.4</v>
          </cell>
          <cell r="J1019">
            <v>0.4</v>
          </cell>
          <cell r="K1019">
            <v>1018</v>
          </cell>
        </row>
        <row r="1020">
          <cell r="B1020">
            <v>23718</v>
          </cell>
          <cell r="C1020">
            <v>23677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1019</v>
          </cell>
        </row>
        <row r="1021">
          <cell r="B1021">
            <v>23981</v>
          </cell>
          <cell r="C1021">
            <v>23718</v>
          </cell>
          <cell r="D1021">
            <v>2577.6</v>
          </cell>
          <cell r="E1021">
            <v>2576.44</v>
          </cell>
          <cell r="F1021">
            <v>2576.5500000000002</v>
          </cell>
          <cell r="G1021">
            <v>2573.9899999999998</v>
          </cell>
          <cell r="H1021">
            <v>0</v>
          </cell>
          <cell r="I1021">
            <v>0.7</v>
          </cell>
          <cell r="J1021">
            <v>2.42</v>
          </cell>
          <cell r="K1021">
            <v>1020</v>
          </cell>
        </row>
        <row r="1022">
          <cell r="B1022">
            <v>24248</v>
          </cell>
          <cell r="C1022">
            <v>23981</v>
          </cell>
          <cell r="D1022">
            <v>2578.34</v>
          </cell>
          <cell r="E1022">
            <v>2577.6</v>
          </cell>
          <cell r="F1022">
            <v>2576.9899999999998</v>
          </cell>
          <cell r="G1022">
            <v>2576.5500000000002</v>
          </cell>
          <cell r="H1022">
            <v>0</v>
          </cell>
          <cell r="I1022">
            <v>0.65</v>
          </cell>
          <cell r="J1022">
            <v>0.56000000000000005</v>
          </cell>
          <cell r="K1022">
            <v>1021</v>
          </cell>
        </row>
        <row r="1023">
          <cell r="B1023">
            <v>24536</v>
          </cell>
          <cell r="C1023">
            <v>24248</v>
          </cell>
          <cell r="D1023">
            <v>2579.09</v>
          </cell>
          <cell r="E1023">
            <v>0</v>
          </cell>
          <cell r="F1023">
            <v>2577.23</v>
          </cell>
          <cell r="G1023">
            <v>2579.9899999999998</v>
          </cell>
          <cell r="H1023">
            <v>0</v>
          </cell>
          <cell r="I1023">
            <v>0.65</v>
          </cell>
          <cell r="J1023">
            <v>0.3</v>
          </cell>
          <cell r="K1023">
            <v>1022</v>
          </cell>
        </row>
        <row r="1024">
          <cell r="B1024">
            <v>24824</v>
          </cell>
          <cell r="C1024">
            <v>24536</v>
          </cell>
          <cell r="D1024">
            <v>2579</v>
          </cell>
          <cell r="E1024">
            <v>2579.09</v>
          </cell>
          <cell r="F1024">
            <v>2577.59</v>
          </cell>
          <cell r="G1024">
            <v>2577.23</v>
          </cell>
          <cell r="H1024">
            <v>0</v>
          </cell>
          <cell r="I1024">
            <v>0.5</v>
          </cell>
          <cell r="J1024">
            <v>0.6</v>
          </cell>
          <cell r="K1024">
            <v>1023</v>
          </cell>
        </row>
        <row r="1025">
          <cell r="B1025">
            <v>25116</v>
          </cell>
          <cell r="C1025">
            <v>24824</v>
          </cell>
          <cell r="D1025">
            <v>2579.75</v>
          </cell>
          <cell r="E1025">
            <v>2579</v>
          </cell>
          <cell r="F1025">
            <v>0</v>
          </cell>
          <cell r="G1025">
            <v>2577.79</v>
          </cell>
          <cell r="H1025">
            <v>0</v>
          </cell>
          <cell r="I1025">
            <v>0.45</v>
          </cell>
          <cell r="J1025">
            <v>0.8</v>
          </cell>
          <cell r="K1025">
            <v>1024</v>
          </cell>
        </row>
        <row r="1026">
          <cell r="B1026">
            <v>25116</v>
          </cell>
          <cell r="C1026">
            <v>25396</v>
          </cell>
          <cell r="D1026">
            <v>2579.75</v>
          </cell>
          <cell r="E1026">
            <v>2579.6999999999998</v>
          </cell>
          <cell r="F1026">
            <v>2578.92</v>
          </cell>
          <cell r="G1026">
            <v>2578.21</v>
          </cell>
          <cell r="H1026">
            <v>0</v>
          </cell>
          <cell r="I1026">
            <v>0.3</v>
          </cell>
          <cell r="J1026">
            <v>0.7</v>
          </cell>
          <cell r="K1026">
            <v>1025</v>
          </cell>
        </row>
        <row r="1027">
          <cell r="B1027">
            <v>25396</v>
          </cell>
          <cell r="C1027">
            <v>25667</v>
          </cell>
          <cell r="D1027">
            <v>2579.6999999999998</v>
          </cell>
          <cell r="E1027">
            <v>2578.8000000000002</v>
          </cell>
          <cell r="F1027">
            <v>2578.21</v>
          </cell>
          <cell r="G1027">
            <v>2577.21</v>
          </cell>
          <cell r="H1027">
            <v>0</v>
          </cell>
          <cell r="I1027">
            <v>0.3</v>
          </cell>
          <cell r="J1027">
            <v>1</v>
          </cell>
          <cell r="K1027">
            <v>1026</v>
          </cell>
        </row>
        <row r="1028">
          <cell r="B1028">
            <v>25986</v>
          </cell>
          <cell r="C1028">
            <v>25871</v>
          </cell>
          <cell r="D1028">
            <v>2580.25</v>
          </cell>
          <cell r="E1028">
            <v>2579.8200000000002</v>
          </cell>
          <cell r="F1028">
            <v>2579.29</v>
          </cell>
          <cell r="G1028">
            <v>2578.3000000000002</v>
          </cell>
          <cell r="H1028">
            <v>0</v>
          </cell>
          <cell r="I1028">
            <v>0.23</v>
          </cell>
          <cell r="J1028">
            <v>1</v>
          </cell>
          <cell r="K1028">
            <v>1027</v>
          </cell>
        </row>
        <row r="1029">
          <cell r="B1029">
            <v>26182</v>
          </cell>
          <cell r="C1029">
            <v>25986</v>
          </cell>
          <cell r="D1029">
            <v>2579</v>
          </cell>
          <cell r="E1029">
            <v>2580.25</v>
          </cell>
          <cell r="F1029">
            <v>2577.83</v>
          </cell>
          <cell r="G1029">
            <v>2577.5500000000002</v>
          </cell>
          <cell r="H1029">
            <v>0</v>
          </cell>
          <cell r="I1029">
            <v>0.4</v>
          </cell>
          <cell r="J1029">
            <v>0.3</v>
          </cell>
          <cell r="K1029">
            <v>1028</v>
          </cell>
        </row>
        <row r="1030">
          <cell r="B1030">
            <v>25961</v>
          </cell>
          <cell r="C1030">
            <v>26092</v>
          </cell>
          <cell r="D1030">
            <v>2578.85</v>
          </cell>
          <cell r="E1030">
            <v>2578.08</v>
          </cell>
          <cell r="F1030">
            <v>2577.77</v>
          </cell>
          <cell r="G1030">
            <v>2577.5700000000002</v>
          </cell>
          <cell r="H1030">
            <v>0</v>
          </cell>
          <cell r="I1030">
            <v>0.45</v>
          </cell>
          <cell r="J1030">
            <v>0.3</v>
          </cell>
          <cell r="K1030">
            <v>1029</v>
          </cell>
        </row>
        <row r="1031">
          <cell r="B1031">
            <v>25892</v>
          </cell>
          <cell r="C1031">
            <v>25722</v>
          </cell>
          <cell r="D1031">
            <v>0</v>
          </cell>
          <cell r="E1031">
            <v>2578.8000000000002</v>
          </cell>
          <cell r="F1031">
            <v>2577.41</v>
          </cell>
          <cell r="G1031">
            <v>2577.2399999999998</v>
          </cell>
          <cell r="H1031">
            <v>0</v>
          </cell>
          <cell r="I1031">
            <v>0.55000000000000004</v>
          </cell>
          <cell r="J1031">
            <v>0.12</v>
          </cell>
          <cell r="K1031">
            <v>1030</v>
          </cell>
        </row>
        <row r="1032">
          <cell r="B1032">
            <v>26092</v>
          </cell>
          <cell r="C1032">
            <v>25892</v>
          </cell>
          <cell r="D1032">
            <v>2578.09</v>
          </cell>
          <cell r="E1032">
            <v>0</v>
          </cell>
          <cell r="F1032">
            <v>2577.5700000000002</v>
          </cell>
          <cell r="G1032">
            <v>2577.41</v>
          </cell>
          <cell r="H1032">
            <v>0</v>
          </cell>
          <cell r="I1032">
            <v>0.5</v>
          </cell>
          <cell r="J1032">
            <v>0.2</v>
          </cell>
          <cell r="K1032">
            <v>1031</v>
          </cell>
        </row>
        <row r="1033">
          <cell r="B1033">
            <v>25949</v>
          </cell>
          <cell r="C1033">
            <v>26063</v>
          </cell>
          <cell r="D1033">
            <v>2578.7600000000002</v>
          </cell>
          <cell r="E1033">
            <v>2578.75</v>
          </cell>
          <cell r="F1033">
            <v>2578.09</v>
          </cell>
          <cell r="G1033">
            <v>2577.91</v>
          </cell>
          <cell r="H1033">
            <v>0</v>
          </cell>
          <cell r="I1033">
            <v>0.3</v>
          </cell>
          <cell r="J1033">
            <v>0.3</v>
          </cell>
          <cell r="K1033">
            <v>1032</v>
          </cell>
        </row>
        <row r="1034">
          <cell r="B1034">
            <v>26180</v>
          </cell>
          <cell r="C1034">
            <v>26092</v>
          </cell>
          <cell r="D1034">
            <v>2578.9</v>
          </cell>
          <cell r="E1034">
            <v>2578.09</v>
          </cell>
          <cell r="F1034">
            <v>2577.79</v>
          </cell>
          <cell r="G1034">
            <v>2577.5700000000002</v>
          </cell>
          <cell r="H1034">
            <v>0</v>
          </cell>
          <cell r="I1034">
            <v>0.23</v>
          </cell>
          <cell r="J1034">
            <v>0.6</v>
          </cell>
          <cell r="K1034">
            <v>1033</v>
          </cell>
        </row>
        <row r="1035">
          <cell r="B1035">
            <v>26260</v>
          </cell>
          <cell r="C1035">
            <v>26180</v>
          </cell>
          <cell r="D1035">
            <v>2579.25</v>
          </cell>
          <cell r="E1035">
            <v>2578.9</v>
          </cell>
          <cell r="F1035">
            <v>2577.9699999999998</v>
          </cell>
          <cell r="G1035">
            <v>2577.79</v>
          </cell>
          <cell r="H1035">
            <v>0</v>
          </cell>
          <cell r="I1035">
            <v>0.23</v>
          </cell>
          <cell r="J1035">
            <v>0.5</v>
          </cell>
          <cell r="K1035">
            <v>1034</v>
          </cell>
        </row>
        <row r="1036">
          <cell r="B1036">
            <v>26168</v>
          </cell>
          <cell r="C1036">
            <v>26260</v>
          </cell>
          <cell r="D1036">
            <v>2579.4</v>
          </cell>
          <cell r="E1036">
            <v>2579.25</v>
          </cell>
          <cell r="F1036">
            <v>0</v>
          </cell>
          <cell r="G1036">
            <v>2577.9699999999998</v>
          </cell>
          <cell r="H1036">
            <v>0</v>
          </cell>
          <cell r="I1036">
            <v>0.23</v>
          </cell>
          <cell r="J1036">
            <v>0.5</v>
          </cell>
          <cell r="K1036">
            <v>1035</v>
          </cell>
        </row>
        <row r="1037">
          <cell r="B1037">
            <v>26063</v>
          </cell>
          <cell r="C1037">
            <v>25961</v>
          </cell>
          <cell r="D1037">
            <v>2578.75</v>
          </cell>
          <cell r="E1037">
            <v>2578.85</v>
          </cell>
          <cell r="F1037">
            <v>2577.91</v>
          </cell>
          <cell r="G1037">
            <v>2577.77</v>
          </cell>
          <cell r="H1037">
            <v>0</v>
          </cell>
          <cell r="I1037">
            <v>0.3</v>
          </cell>
          <cell r="J1037">
            <v>0.3</v>
          </cell>
          <cell r="K1037">
            <v>1036</v>
          </cell>
        </row>
        <row r="1038">
          <cell r="B1038">
            <v>26168</v>
          </cell>
          <cell r="C1038">
            <v>26063</v>
          </cell>
          <cell r="D1038">
            <v>2579.4</v>
          </cell>
          <cell r="E1038">
            <v>2578.75</v>
          </cell>
          <cell r="F1038">
            <v>2578.2600000000002</v>
          </cell>
          <cell r="G1038">
            <v>2577.91</v>
          </cell>
          <cell r="H1038">
            <v>0</v>
          </cell>
          <cell r="I1038">
            <v>0.23</v>
          </cell>
          <cell r="J1038">
            <v>1</v>
          </cell>
          <cell r="K1038">
            <v>1037</v>
          </cell>
        </row>
        <row r="1039">
          <cell r="B1039">
            <v>26168</v>
          </cell>
          <cell r="C1039">
            <v>26053</v>
          </cell>
          <cell r="D1039">
            <v>2579.4</v>
          </cell>
          <cell r="E1039">
            <v>2578.86</v>
          </cell>
          <cell r="F1039">
            <v>2578.63</v>
          </cell>
          <cell r="G1039">
            <v>2578.1999999999998</v>
          </cell>
          <cell r="H1039">
            <v>0</v>
          </cell>
          <cell r="I1039">
            <v>0.23</v>
          </cell>
          <cell r="J1039">
            <v>0</v>
          </cell>
          <cell r="K1039">
            <v>1038</v>
          </cell>
        </row>
        <row r="1040">
          <cell r="B1040">
            <v>25830</v>
          </cell>
          <cell r="C1040">
            <v>25961</v>
          </cell>
          <cell r="D1040">
            <v>2579.5</v>
          </cell>
          <cell r="E1040">
            <v>2578.85</v>
          </cell>
          <cell r="F1040">
            <v>2578.13</v>
          </cell>
          <cell r="G1040">
            <v>2577.77</v>
          </cell>
          <cell r="H1040">
            <v>0</v>
          </cell>
          <cell r="I1040">
            <v>0.3</v>
          </cell>
          <cell r="J1040">
            <v>0.6</v>
          </cell>
          <cell r="K1040">
            <v>1039</v>
          </cell>
        </row>
        <row r="1041">
          <cell r="B1041">
            <v>25779</v>
          </cell>
          <cell r="C1041">
            <v>25830</v>
          </cell>
          <cell r="D1041">
            <v>0</v>
          </cell>
          <cell r="E1041">
            <v>2579.5</v>
          </cell>
          <cell r="F1041">
            <v>2578.23</v>
          </cell>
          <cell r="G1041">
            <v>2578.13</v>
          </cell>
          <cell r="H1041">
            <v>0</v>
          </cell>
          <cell r="I1041">
            <v>0.3</v>
          </cell>
          <cell r="J1041">
            <v>0.6</v>
          </cell>
          <cell r="K1041">
            <v>1040</v>
          </cell>
        </row>
        <row r="1042">
          <cell r="B1042">
            <v>25726</v>
          </cell>
          <cell r="C1042">
            <v>25779</v>
          </cell>
          <cell r="D1042">
            <v>2579.7800000000002</v>
          </cell>
          <cell r="E1042">
            <v>0</v>
          </cell>
          <cell r="F1042">
            <v>2578.23</v>
          </cell>
          <cell r="G1042">
            <v>0</v>
          </cell>
          <cell r="H1042">
            <v>0</v>
          </cell>
          <cell r="I1042">
            <v>0.3</v>
          </cell>
          <cell r="J1042">
            <v>0.4</v>
          </cell>
          <cell r="K1042">
            <v>1041</v>
          </cell>
        </row>
        <row r="1043">
          <cell r="B1043">
            <v>25926</v>
          </cell>
          <cell r="C1043">
            <v>25779</v>
          </cell>
          <cell r="D1043">
            <v>0</v>
          </cell>
          <cell r="E1043">
            <v>0</v>
          </cell>
          <cell r="F1043">
            <v>2578.88</v>
          </cell>
          <cell r="G1043">
            <v>2578.23</v>
          </cell>
          <cell r="H1043">
            <v>0</v>
          </cell>
          <cell r="I1043">
            <v>0.23</v>
          </cell>
          <cell r="J1043">
            <v>1</v>
          </cell>
          <cell r="K1043">
            <v>1042</v>
          </cell>
        </row>
        <row r="1044">
          <cell r="B1044">
            <v>26063</v>
          </cell>
          <cell r="C1044">
            <v>26180</v>
          </cell>
          <cell r="D1044">
            <v>2578.75</v>
          </cell>
          <cell r="E1044">
            <v>2578.9</v>
          </cell>
          <cell r="F1044">
            <v>2578.1</v>
          </cell>
          <cell r="G1044">
            <v>2577.79</v>
          </cell>
          <cell r="H1044">
            <v>0</v>
          </cell>
          <cell r="I1044">
            <v>0.23</v>
          </cell>
          <cell r="J1044">
            <v>0.5</v>
          </cell>
          <cell r="K1044">
            <v>1043</v>
          </cell>
        </row>
        <row r="1045">
          <cell r="B1045">
            <v>25830</v>
          </cell>
          <cell r="C1045">
            <v>25949</v>
          </cell>
          <cell r="D1045">
            <v>2579.5</v>
          </cell>
          <cell r="E1045">
            <v>2578.7600000000002</v>
          </cell>
          <cell r="F1045">
            <v>2578.4499999999998</v>
          </cell>
          <cell r="G1045">
            <v>2578.09</v>
          </cell>
          <cell r="H1045">
            <v>0</v>
          </cell>
          <cell r="I1045">
            <v>0.23</v>
          </cell>
          <cell r="J1045">
            <v>1</v>
          </cell>
          <cell r="K1045">
            <v>1044</v>
          </cell>
        </row>
        <row r="1046">
          <cell r="B1046">
            <v>26053</v>
          </cell>
          <cell r="C1046">
            <v>25949</v>
          </cell>
          <cell r="D1046">
            <v>2578.8000000000002</v>
          </cell>
          <cell r="E1046">
            <v>2578.7600000000002</v>
          </cell>
          <cell r="F1046">
            <v>2578.1999999999998</v>
          </cell>
          <cell r="G1046">
            <v>2578.09</v>
          </cell>
          <cell r="H1046">
            <v>0</v>
          </cell>
          <cell r="I1046">
            <v>0.3</v>
          </cell>
          <cell r="J1046">
            <v>0.3</v>
          </cell>
          <cell r="K1046">
            <v>1045</v>
          </cell>
        </row>
        <row r="1047">
          <cell r="B1047">
            <v>24993</v>
          </cell>
          <cell r="C1047">
            <v>24850</v>
          </cell>
          <cell r="D1047">
            <v>2576.6</v>
          </cell>
          <cell r="E1047">
            <v>2575.25</v>
          </cell>
          <cell r="F1047">
            <v>2575.7600000000002</v>
          </cell>
          <cell r="G1047">
            <v>2574.4299999999998</v>
          </cell>
          <cell r="H1047">
            <v>0</v>
          </cell>
          <cell r="I1047">
            <v>0.5</v>
          </cell>
          <cell r="J1047">
            <v>1.2</v>
          </cell>
          <cell r="K1047">
            <v>1046</v>
          </cell>
        </row>
        <row r="1048">
          <cell r="B1048">
            <v>25543</v>
          </cell>
          <cell r="C1048">
            <v>25360</v>
          </cell>
          <cell r="D1048">
            <v>2578.3000000000002</v>
          </cell>
          <cell r="E1048">
            <v>2577.5</v>
          </cell>
          <cell r="F1048">
            <v>0</v>
          </cell>
          <cell r="G1048">
            <v>2576.34</v>
          </cell>
          <cell r="H1048">
            <v>0</v>
          </cell>
          <cell r="I1048">
            <v>0.23</v>
          </cell>
          <cell r="J1048">
            <v>2.5</v>
          </cell>
          <cell r="K1048">
            <v>1047</v>
          </cell>
        </row>
        <row r="1049">
          <cell r="B1049">
            <v>25134</v>
          </cell>
          <cell r="C1049">
            <v>24850</v>
          </cell>
          <cell r="D1049">
            <v>2575.25</v>
          </cell>
          <cell r="E1049">
            <v>2575.25</v>
          </cell>
          <cell r="F1049">
            <v>2574.71</v>
          </cell>
          <cell r="G1049">
            <v>2574.4299999999998</v>
          </cell>
          <cell r="H1049">
            <v>0</v>
          </cell>
          <cell r="I1049">
            <v>0.3</v>
          </cell>
          <cell r="J1049">
            <v>4</v>
          </cell>
          <cell r="K1049">
            <v>1048</v>
          </cell>
        </row>
        <row r="1050">
          <cell r="B1050">
            <v>25139</v>
          </cell>
          <cell r="C1050">
            <v>25134</v>
          </cell>
          <cell r="D1050">
            <v>2575.4899999999998</v>
          </cell>
          <cell r="E1050">
            <v>2575.25</v>
          </cell>
          <cell r="F1050">
            <v>2574.94</v>
          </cell>
          <cell r="G1050">
            <v>2574.71</v>
          </cell>
          <cell r="H1050">
            <v>0</v>
          </cell>
          <cell r="I1050">
            <v>0.23</v>
          </cell>
          <cell r="J1050">
            <v>0.3</v>
          </cell>
          <cell r="K1050">
            <v>1049</v>
          </cell>
        </row>
        <row r="1051">
          <cell r="B1051">
            <v>25360</v>
          </cell>
          <cell r="C1051">
            <v>25134</v>
          </cell>
          <cell r="D1051">
            <v>2577.5</v>
          </cell>
          <cell r="E1051">
            <v>2575.25</v>
          </cell>
          <cell r="F1051">
            <v>2576.34</v>
          </cell>
          <cell r="G1051">
            <v>2574.71</v>
          </cell>
          <cell r="H1051">
            <v>0</v>
          </cell>
          <cell r="I1051">
            <v>0.23</v>
          </cell>
          <cell r="J1051">
            <v>2.5</v>
          </cell>
          <cell r="K1051">
            <v>1050</v>
          </cell>
        </row>
        <row r="1052">
          <cell r="B1052">
            <v>25323</v>
          </cell>
          <cell r="C1052">
            <v>24993</v>
          </cell>
          <cell r="D1052">
            <v>2577.5</v>
          </cell>
          <cell r="E1052">
            <v>2576.6</v>
          </cell>
          <cell r="F1052">
            <v>2576.8000000000002</v>
          </cell>
          <cell r="G1052">
            <v>2575.7600000000002</v>
          </cell>
          <cell r="H1052">
            <v>0</v>
          </cell>
          <cell r="I1052">
            <v>0.5</v>
          </cell>
          <cell r="J1052">
            <v>1.1499999999999999</v>
          </cell>
          <cell r="K1052">
            <v>1051</v>
          </cell>
        </row>
        <row r="1053">
          <cell r="B1053">
            <v>25577</v>
          </cell>
          <cell r="C1053">
            <v>25645</v>
          </cell>
          <cell r="D1053">
            <v>2579.5</v>
          </cell>
          <cell r="E1053">
            <v>0</v>
          </cell>
          <cell r="F1053">
            <v>2578.2800000000002</v>
          </cell>
          <cell r="G1053">
            <v>0</v>
          </cell>
          <cell r="H1053">
            <v>0</v>
          </cell>
          <cell r="I1053">
            <v>0.23</v>
          </cell>
          <cell r="J1053">
            <v>0</v>
          </cell>
          <cell r="K1053">
            <v>1052</v>
          </cell>
        </row>
        <row r="1054">
          <cell r="B1054">
            <v>25577</v>
          </cell>
          <cell r="C1054">
            <v>25543</v>
          </cell>
          <cell r="D1054">
            <v>2579.5</v>
          </cell>
          <cell r="E1054">
            <v>2578.3000000000002</v>
          </cell>
          <cell r="F1054">
            <v>2578.0700000000002</v>
          </cell>
          <cell r="G1054">
            <v>2577.69</v>
          </cell>
          <cell r="H1054">
            <v>0</v>
          </cell>
          <cell r="I1054">
            <v>0.23</v>
          </cell>
          <cell r="J1054">
            <v>0.8</v>
          </cell>
          <cell r="K1054">
            <v>1053</v>
          </cell>
        </row>
        <row r="1055">
          <cell r="B1055">
            <v>25645</v>
          </cell>
          <cell r="C1055">
            <v>25722</v>
          </cell>
          <cell r="D1055">
            <v>0</v>
          </cell>
          <cell r="E1055">
            <v>2578.8000000000002</v>
          </cell>
          <cell r="F1055">
            <v>0</v>
          </cell>
          <cell r="G1055">
            <v>2577.2399999999998</v>
          </cell>
          <cell r="H1055">
            <v>0</v>
          </cell>
          <cell r="I1055">
            <v>0.23</v>
          </cell>
          <cell r="J1055">
            <v>0</v>
          </cell>
          <cell r="K1055">
            <v>1054</v>
          </cell>
        </row>
        <row r="1056">
          <cell r="B1056">
            <v>25667</v>
          </cell>
          <cell r="C1056">
            <v>25323</v>
          </cell>
          <cell r="D1056">
            <v>2578.8000000000002</v>
          </cell>
          <cell r="E1056">
            <v>2577.5</v>
          </cell>
          <cell r="F1056">
            <v>2577.21</v>
          </cell>
          <cell r="G1056">
            <v>2577</v>
          </cell>
          <cell r="H1056">
            <v>0</v>
          </cell>
          <cell r="I1056">
            <v>0.7</v>
          </cell>
          <cell r="J1056">
            <v>0.2</v>
          </cell>
          <cell r="K1056">
            <v>1055</v>
          </cell>
        </row>
        <row r="1057">
          <cell r="B1057">
            <v>25722</v>
          </cell>
          <cell r="C1057">
            <v>25667</v>
          </cell>
          <cell r="D1057">
            <v>2578.8000000000002</v>
          </cell>
          <cell r="E1057">
            <v>2578.8000000000002</v>
          </cell>
          <cell r="F1057">
            <v>2577.2399999999998</v>
          </cell>
          <cell r="G1057">
            <v>2577.21</v>
          </cell>
          <cell r="H1057">
            <v>0</v>
          </cell>
          <cell r="I1057">
            <v>0</v>
          </cell>
          <cell r="J1057">
            <v>0.2</v>
          </cell>
          <cell r="K1057">
            <v>1056</v>
          </cell>
        </row>
        <row r="1058">
          <cell r="B1058">
            <v>23542</v>
          </cell>
          <cell r="C1058">
            <v>23621</v>
          </cell>
          <cell r="D1058">
            <v>2577.02</v>
          </cell>
          <cell r="E1058">
            <v>2577.1</v>
          </cell>
          <cell r="F1058">
            <v>2575.73</v>
          </cell>
          <cell r="G1058">
            <v>2575.4499999999998</v>
          </cell>
          <cell r="H1058">
            <v>0</v>
          </cell>
          <cell r="I1058">
            <v>0.2</v>
          </cell>
          <cell r="J1058">
            <v>0.55000000000000004</v>
          </cell>
          <cell r="K1058">
            <v>1057</v>
          </cell>
        </row>
        <row r="1059">
          <cell r="B1059">
            <v>23947</v>
          </cell>
          <cell r="C1059">
            <v>23816</v>
          </cell>
          <cell r="D1059">
            <v>2576.33</v>
          </cell>
          <cell r="E1059">
            <v>2576.41</v>
          </cell>
          <cell r="F1059">
            <v>2575.27</v>
          </cell>
          <cell r="G1059">
            <v>2574.96</v>
          </cell>
          <cell r="H1059">
            <v>0</v>
          </cell>
          <cell r="I1059">
            <v>0.2</v>
          </cell>
          <cell r="J1059">
            <v>0.57999999999999996</v>
          </cell>
          <cell r="K1059">
            <v>1058</v>
          </cell>
        </row>
        <row r="1060">
          <cell r="B1060">
            <v>24166</v>
          </cell>
          <cell r="C1060">
            <v>24025</v>
          </cell>
          <cell r="D1060">
            <v>2575.88</v>
          </cell>
          <cell r="E1060">
            <v>2575.88</v>
          </cell>
          <cell r="F1060">
            <v>2574.81</v>
          </cell>
          <cell r="G1060">
            <v>2574.77</v>
          </cell>
          <cell r="H1060">
            <v>1.5</v>
          </cell>
          <cell r="I1060">
            <v>1.4</v>
          </cell>
          <cell r="J1060">
            <v>0.06</v>
          </cell>
          <cell r="K1060">
            <v>1059</v>
          </cell>
        </row>
        <row r="1061">
          <cell r="B1061">
            <v>23816</v>
          </cell>
          <cell r="C1061">
            <v>24025</v>
          </cell>
          <cell r="D1061">
            <v>2576.41</v>
          </cell>
          <cell r="E1061">
            <v>2575.88</v>
          </cell>
          <cell r="F1061">
            <v>2574.96</v>
          </cell>
          <cell r="G1061">
            <v>2574.3000000000002</v>
          </cell>
          <cell r="H1061">
            <v>0</v>
          </cell>
          <cell r="I1061">
            <v>0.25</v>
          </cell>
          <cell r="J1061">
            <v>0.89</v>
          </cell>
          <cell r="K1061">
            <v>1060</v>
          </cell>
        </row>
        <row r="1062">
          <cell r="B1062">
            <v>23875</v>
          </cell>
          <cell r="C1062">
            <v>23736</v>
          </cell>
          <cell r="D1062">
            <v>2576.7199999999998</v>
          </cell>
          <cell r="E1062">
            <v>2576.87</v>
          </cell>
          <cell r="F1062">
            <v>2575.52</v>
          </cell>
          <cell r="G1062">
            <v>2575.21</v>
          </cell>
          <cell r="H1062">
            <v>0</v>
          </cell>
          <cell r="I1062">
            <v>0.2</v>
          </cell>
          <cell r="J1062">
            <v>0.53</v>
          </cell>
          <cell r="K1062">
            <v>1061</v>
          </cell>
        </row>
        <row r="1063">
          <cell r="B1063">
            <v>23783</v>
          </cell>
          <cell r="C1063">
            <v>23634</v>
          </cell>
          <cell r="D1063">
            <v>2577.5100000000002</v>
          </cell>
          <cell r="E1063">
            <v>2577.31</v>
          </cell>
          <cell r="F1063">
            <v>2575.8200000000002</v>
          </cell>
          <cell r="G1063">
            <v>2575.48</v>
          </cell>
          <cell r="H1063">
            <v>0</v>
          </cell>
          <cell r="I1063">
            <v>0.2</v>
          </cell>
          <cell r="J1063">
            <v>0.59</v>
          </cell>
          <cell r="K1063">
            <v>1062</v>
          </cell>
        </row>
        <row r="1064">
          <cell r="B1064">
            <v>23706</v>
          </cell>
          <cell r="C1064">
            <v>23531</v>
          </cell>
          <cell r="D1064">
            <v>2577.54</v>
          </cell>
          <cell r="E1064">
            <v>2577.73</v>
          </cell>
          <cell r="F1064">
            <v>2576.14</v>
          </cell>
          <cell r="G1064">
            <v>2575.79</v>
          </cell>
          <cell r="H1064">
            <v>0</v>
          </cell>
          <cell r="I1064">
            <v>0.2</v>
          </cell>
          <cell r="J1064">
            <v>0.53</v>
          </cell>
          <cell r="K1064">
            <v>1063</v>
          </cell>
        </row>
        <row r="1065">
          <cell r="B1065">
            <v>23736</v>
          </cell>
          <cell r="C1065">
            <v>23816</v>
          </cell>
          <cell r="D1065">
            <v>2576.87</v>
          </cell>
          <cell r="E1065">
            <v>2576.41</v>
          </cell>
          <cell r="F1065">
            <v>2575.21</v>
          </cell>
          <cell r="G1065">
            <v>2574.96</v>
          </cell>
          <cell r="H1065">
            <v>0</v>
          </cell>
          <cell r="I1065">
            <v>0.25</v>
          </cell>
          <cell r="J1065">
            <v>0.75</v>
          </cell>
          <cell r="K1065">
            <v>1064</v>
          </cell>
        </row>
        <row r="1066">
          <cell r="B1066">
            <v>23634</v>
          </cell>
          <cell r="C1066">
            <v>23736</v>
          </cell>
          <cell r="D1066">
            <v>2577.31</v>
          </cell>
          <cell r="E1066">
            <v>2576.87</v>
          </cell>
          <cell r="F1066">
            <v>2575.48</v>
          </cell>
          <cell r="G1066">
            <v>2575.21</v>
          </cell>
          <cell r="H1066">
            <v>0</v>
          </cell>
          <cell r="I1066">
            <v>0.25</v>
          </cell>
          <cell r="J1066">
            <v>0.8</v>
          </cell>
          <cell r="K1066">
            <v>1065</v>
          </cell>
        </row>
        <row r="1067">
          <cell r="B1067">
            <v>23531</v>
          </cell>
          <cell r="C1067">
            <v>23634</v>
          </cell>
          <cell r="D1067">
            <v>2577.73</v>
          </cell>
          <cell r="E1067">
            <v>2577.31</v>
          </cell>
          <cell r="F1067">
            <v>2575.79</v>
          </cell>
          <cell r="G1067">
            <v>2575.48</v>
          </cell>
          <cell r="H1067">
            <v>0</v>
          </cell>
          <cell r="I1067">
            <v>0.2</v>
          </cell>
          <cell r="J1067">
            <v>0.98</v>
          </cell>
          <cell r="K1067">
            <v>1066</v>
          </cell>
        </row>
        <row r="1068">
          <cell r="B1068">
            <v>24144</v>
          </cell>
          <cell r="C1068">
            <v>24166</v>
          </cell>
          <cell r="D1068">
            <v>2576.06</v>
          </cell>
          <cell r="E1068">
            <v>2575.88</v>
          </cell>
          <cell r="F1068">
            <v>2574.21</v>
          </cell>
          <cell r="G1068">
            <v>2574.1999999999998</v>
          </cell>
          <cell r="H1068">
            <v>0</v>
          </cell>
          <cell r="I1068">
            <v>0.53</v>
          </cell>
          <cell r="J1068">
            <v>0.14000000000000001</v>
          </cell>
          <cell r="K1068">
            <v>1067</v>
          </cell>
        </row>
        <row r="1069">
          <cell r="B1069">
            <v>24011</v>
          </cell>
          <cell r="C1069">
            <v>24144</v>
          </cell>
          <cell r="D1069">
            <v>2576.23</v>
          </cell>
          <cell r="E1069">
            <v>2576.06</v>
          </cell>
          <cell r="F1069">
            <v>2574.2600000000002</v>
          </cell>
          <cell r="G1069">
            <v>2574.21</v>
          </cell>
          <cell r="H1069">
            <v>0</v>
          </cell>
          <cell r="I1069">
            <v>0.53</v>
          </cell>
          <cell r="J1069">
            <v>0.1</v>
          </cell>
          <cell r="K1069">
            <v>1068</v>
          </cell>
        </row>
        <row r="1070">
          <cell r="B1070">
            <v>23858</v>
          </cell>
          <cell r="C1070">
            <v>24011</v>
          </cell>
          <cell r="D1070">
            <v>2576.4299999999998</v>
          </cell>
          <cell r="E1070">
            <v>2576.23</v>
          </cell>
          <cell r="F1070">
            <v>2574.46</v>
          </cell>
          <cell r="G1070">
            <v>2574.15</v>
          </cell>
          <cell r="H1070">
            <v>0</v>
          </cell>
          <cell r="I1070">
            <v>0.4</v>
          </cell>
          <cell r="J1070">
            <v>0.5</v>
          </cell>
          <cell r="K1070">
            <v>1069</v>
          </cell>
        </row>
        <row r="1071">
          <cell r="B1071">
            <v>26978</v>
          </cell>
          <cell r="C1071">
            <v>26929</v>
          </cell>
          <cell r="D1071">
            <v>2578.36</v>
          </cell>
          <cell r="E1071">
            <v>2581</v>
          </cell>
          <cell r="F1071">
            <v>2579.62</v>
          </cell>
          <cell r="G1071">
            <v>2579.5300000000002</v>
          </cell>
          <cell r="H1071">
            <v>0</v>
          </cell>
          <cell r="I1071">
            <v>0.3</v>
          </cell>
          <cell r="J1071">
            <v>0.3</v>
          </cell>
          <cell r="K1071">
            <v>1070</v>
          </cell>
        </row>
        <row r="1072">
          <cell r="B1072">
            <v>27019</v>
          </cell>
          <cell r="C1072">
            <v>26978</v>
          </cell>
          <cell r="D1072">
            <v>0</v>
          </cell>
          <cell r="E1072">
            <v>2578.36</v>
          </cell>
          <cell r="F1072">
            <v>2579.66</v>
          </cell>
          <cell r="G1072">
            <v>2579.62</v>
          </cell>
          <cell r="H1072">
            <v>0</v>
          </cell>
          <cell r="I1072">
            <v>0.3</v>
          </cell>
          <cell r="J1072">
            <v>0.3</v>
          </cell>
          <cell r="K1072">
            <v>1071</v>
          </cell>
        </row>
        <row r="1073">
          <cell r="B1073">
            <v>26889</v>
          </cell>
          <cell r="C1073">
            <v>26780</v>
          </cell>
          <cell r="D1073">
            <v>2581</v>
          </cell>
          <cell r="E1073">
            <v>2580.83</v>
          </cell>
          <cell r="F1073">
            <v>2579.5100000000002</v>
          </cell>
          <cell r="G1073">
            <v>2578.7800000000002</v>
          </cell>
          <cell r="H1073">
            <v>0</v>
          </cell>
          <cell r="I1073">
            <v>0.23</v>
          </cell>
          <cell r="J1073">
            <v>1.2</v>
          </cell>
          <cell r="K1073">
            <v>1072</v>
          </cell>
        </row>
        <row r="1074">
          <cell r="B1074">
            <v>26929</v>
          </cell>
          <cell r="C1074">
            <v>26817</v>
          </cell>
          <cell r="D1074">
            <v>2581</v>
          </cell>
          <cell r="E1074">
            <v>2580.16</v>
          </cell>
          <cell r="F1074">
            <v>2579.5100000000002</v>
          </cell>
          <cell r="G1074">
            <v>2579.3000000000002</v>
          </cell>
          <cell r="H1074">
            <v>0</v>
          </cell>
          <cell r="I1074">
            <v>0.3</v>
          </cell>
          <cell r="J1074">
            <v>0.35</v>
          </cell>
          <cell r="K1074">
            <v>1073</v>
          </cell>
        </row>
        <row r="1075">
          <cell r="B1075">
            <v>26335</v>
          </cell>
          <cell r="C1075">
            <v>26154</v>
          </cell>
          <cell r="D1075">
            <v>2579</v>
          </cell>
          <cell r="E1075">
            <v>2578</v>
          </cell>
          <cell r="F1075">
            <v>2578.12</v>
          </cell>
          <cell r="G1075">
            <v>2577.5700000000002</v>
          </cell>
          <cell r="H1075">
            <v>0</v>
          </cell>
          <cell r="I1075">
            <v>0.3</v>
          </cell>
          <cell r="J1075">
            <v>0.8</v>
          </cell>
          <cell r="K1075">
            <v>1074</v>
          </cell>
        </row>
        <row r="1076">
          <cell r="B1076">
            <v>26608</v>
          </cell>
          <cell r="C1076">
            <v>26335</v>
          </cell>
          <cell r="D1076">
            <v>2580</v>
          </cell>
          <cell r="E1076">
            <v>2579</v>
          </cell>
          <cell r="F1076">
            <v>2578.7199999999998</v>
          </cell>
          <cell r="G1076">
            <v>2578.12</v>
          </cell>
          <cell r="H1076">
            <v>0</v>
          </cell>
          <cell r="I1076">
            <v>0.3</v>
          </cell>
          <cell r="J1076">
            <v>0.6</v>
          </cell>
          <cell r="K1076">
            <v>1075</v>
          </cell>
        </row>
        <row r="1077">
          <cell r="B1077">
            <v>26803</v>
          </cell>
          <cell r="C1077">
            <v>26608</v>
          </cell>
          <cell r="D1077">
            <v>2580.38</v>
          </cell>
          <cell r="E1077">
            <v>2580</v>
          </cell>
          <cell r="F1077">
            <v>2579.63</v>
          </cell>
          <cell r="G1077">
            <v>2578.7199999999998</v>
          </cell>
          <cell r="H1077">
            <v>0</v>
          </cell>
          <cell r="I1077">
            <v>0.23</v>
          </cell>
          <cell r="J1077">
            <v>1.3</v>
          </cell>
          <cell r="K1077">
            <v>1076</v>
          </cell>
        </row>
        <row r="1078">
          <cell r="B1078">
            <v>26154</v>
          </cell>
          <cell r="C1078">
            <v>25959</v>
          </cell>
          <cell r="D1078">
            <v>2578</v>
          </cell>
          <cell r="E1078">
            <v>2577.5</v>
          </cell>
          <cell r="F1078">
            <v>2577.5700000000002</v>
          </cell>
          <cell r="G1078">
            <v>2576.7800000000002</v>
          </cell>
          <cell r="H1078">
            <v>0</v>
          </cell>
          <cell r="I1078">
            <v>0.3</v>
          </cell>
          <cell r="J1078">
            <v>1.1000000000000001</v>
          </cell>
          <cell r="K1078">
            <v>1077</v>
          </cell>
        </row>
        <row r="1079">
          <cell r="B1079">
            <v>26553</v>
          </cell>
          <cell r="C1079">
            <v>26354</v>
          </cell>
          <cell r="D1079">
            <v>2578.58</v>
          </cell>
          <cell r="E1079">
            <v>2578.0100000000002</v>
          </cell>
          <cell r="F1079">
            <v>2577.52</v>
          </cell>
          <cell r="G1079">
            <v>2576.56</v>
          </cell>
          <cell r="H1079">
            <v>0</v>
          </cell>
          <cell r="I1079">
            <v>0.23</v>
          </cell>
          <cell r="J1079">
            <v>1.5</v>
          </cell>
          <cell r="K1079">
            <v>1078</v>
          </cell>
        </row>
        <row r="1080">
          <cell r="B1080">
            <v>26239</v>
          </cell>
          <cell r="C1080">
            <v>26327</v>
          </cell>
          <cell r="D1080">
            <v>2577.52</v>
          </cell>
          <cell r="E1080">
            <v>2577.0500000000002</v>
          </cell>
          <cell r="F1080">
            <v>2576.0100000000002</v>
          </cell>
          <cell r="G1080">
            <v>2575.64</v>
          </cell>
          <cell r="H1080">
            <v>0</v>
          </cell>
          <cell r="I1080">
            <v>0.2</v>
          </cell>
          <cell r="J1080">
            <v>1</v>
          </cell>
          <cell r="K1080">
            <v>1079</v>
          </cell>
        </row>
        <row r="1081">
          <cell r="B1081">
            <v>26354</v>
          </cell>
          <cell r="C1081">
            <v>26080</v>
          </cell>
          <cell r="D1081">
            <v>2578.0100000000002</v>
          </cell>
          <cell r="E1081">
            <v>2577.08</v>
          </cell>
          <cell r="F1081">
            <v>2576.54</v>
          </cell>
          <cell r="G1081">
            <v>2575.94</v>
          </cell>
          <cell r="H1081">
            <v>0</v>
          </cell>
          <cell r="I1081">
            <v>0.3</v>
          </cell>
          <cell r="J1081">
            <v>0.6</v>
          </cell>
          <cell r="K1081">
            <v>1080</v>
          </cell>
        </row>
        <row r="1082">
          <cell r="B1082">
            <v>26727</v>
          </cell>
          <cell r="C1082">
            <v>26629</v>
          </cell>
          <cell r="D1082">
            <v>2579.3000000000002</v>
          </cell>
          <cell r="E1082">
            <v>2579.46</v>
          </cell>
          <cell r="F1082">
            <v>2577.4299999999998</v>
          </cell>
          <cell r="G1082">
            <v>2577.7600000000002</v>
          </cell>
          <cell r="H1082">
            <v>0</v>
          </cell>
          <cell r="I1082">
            <v>0.4</v>
          </cell>
          <cell r="J1082">
            <v>0.3</v>
          </cell>
          <cell r="K1082">
            <v>1081</v>
          </cell>
        </row>
        <row r="1083">
          <cell r="B1083">
            <v>26580</v>
          </cell>
          <cell r="C1083">
            <v>26457</v>
          </cell>
          <cell r="D1083">
            <v>2578.85</v>
          </cell>
          <cell r="E1083">
            <v>2578.62</v>
          </cell>
          <cell r="F1083">
            <v>2577.25</v>
          </cell>
          <cell r="G1083">
            <v>2576.89</v>
          </cell>
          <cell r="H1083">
            <v>0</v>
          </cell>
          <cell r="I1083">
            <v>0.35</v>
          </cell>
          <cell r="J1083">
            <v>0.7</v>
          </cell>
          <cell r="K1083">
            <v>1082</v>
          </cell>
        </row>
        <row r="1084">
          <cell r="B1084">
            <v>26698</v>
          </cell>
          <cell r="C1084">
            <v>26580</v>
          </cell>
          <cell r="D1084">
            <v>2579.02</v>
          </cell>
          <cell r="E1084">
            <v>2578.85</v>
          </cell>
          <cell r="F1084">
            <v>2577.66</v>
          </cell>
          <cell r="G1084">
            <v>2577.2399999999998</v>
          </cell>
          <cell r="H1084">
            <v>0</v>
          </cell>
          <cell r="I1084">
            <v>0.3</v>
          </cell>
          <cell r="J1084">
            <v>0.8</v>
          </cell>
          <cell r="K1084">
            <v>1083</v>
          </cell>
        </row>
        <row r="1085">
          <cell r="B1085">
            <v>26749</v>
          </cell>
          <cell r="C1085">
            <v>26698</v>
          </cell>
          <cell r="D1085">
            <v>2579.11</v>
          </cell>
          <cell r="E1085">
            <v>2579.02</v>
          </cell>
          <cell r="F1085">
            <v>2577.7199999999998</v>
          </cell>
          <cell r="G1085">
            <v>2577.66</v>
          </cell>
          <cell r="H1085">
            <v>0</v>
          </cell>
          <cell r="I1085">
            <v>0.3</v>
          </cell>
          <cell r="J1085">
            <v>0.4</v>
          </cell>
          <cell r="K1085">
            <v>1084</v>
          </cell>
        </row>
        <row r="1086">
          <cell r="B1086">
            <v>26818</v>
          </cell>
          <cell r="C1086">
            <v>26749</v>
          </cell>
          <cell r="D1086">
            <v>2579.41</v>
          </cell>
          <cell r="E1086">
            <v>2579.11</v>
          </cell>
          <cell r="F1086">
            <v>2577.91</v>
          </cell>
          <cell r="G1086">
            <v>2577.73</v>
          </cell>
          <cell r="H1086">
            <v>0</v>
          </cell>
          <cell r="I1086">
            <v>0.3</v>
          </cell>
          <cell r="J1086">
            <v>0.39</v>
          </cell>
          <cell r="K1086">
            <v>1085</v>
          </cell>
        </row>
        <row r="1087">
          <cell r="B1087">
            <v>26646</v>
          </cell>
          <cell r="C1087">
            <v>26766</v>
          </cell>
          <cell r="D1087">
            <v>2578.67</v>
          </cell>
          <cell r="E1087">
            <v>2578.63</v>
          </cell>
          <cell r="F1087">
            <v>2577.13</v>
          </cell>
          <cell r="G1087">
            <v>2577.09</v>
          </cell>
          <cell r="H1087">
            <v>0</v>
          </cell>
          <cell r="I1087">
            <v>0.3</v>
          </cell>
          <cell r="J1087">
            <v>1</v>
          </cell>
          <cell r="K1087">
            <v>1086</v>
          </cell>
        </row>
        <row r="1088">
          <cell r="B1088">
            <v>26642</v>
          </cell>
          <cell r="C1088">
            <v>26548</v>
          </cell>
          <cell r="D1088">
            <v>2578.6799999999998</v>
          </cell>
          <cell r="E1088">
            <v>2577.02</v>
          </cell>
          <cell r="F1088">
            <v>2577.1799999999998</v>
          </cell>
          <cell r="G1088">
            <v>2576.1999999999998</v>
          </cell>
          <cell r="H1088">
            <v>0</v>
          </cell>
          <cell r="I1088">
            <v>0.23</v>
          </cell>
          <cell r="J1088">
            <v>1.97</v>
          </cell>
          <cell r="K1088">
            <v>1087</v>
          </cell>
        </row>
        <row r="1089">
          <cell r="B1089">
            <v>26510</v>
          </cell>
          <cell r="C1089">
            <v>26415</v>
          </cell>
          <cell r="D1089">
            <v>2578.4</v>
          </cell>
          <cell r="E1089">
            <v>2577.5500000000002</v>
          </cell>
          <cell r="F1089">
            <v>2576.75</v>
          </cell>
          <cell r="G1089">
            <v>2575.83</v>
          </cell>
          <cell r="H1089">
            <v>0</v>
          </cell>
          <cell r="I1089">
            <v>0.23</v>
          </cell>
          <cell r="J1089">
            <v>1.52</v>
          </cell>
          <cell r="K1089">
            <v>1088</v>
          </cell>
        </row>
        <row r="1090">
          <cell r="B1090">
            <v>26415</v>
          </cell>
          <cell r="C1090">
            <v>26327</v>
          </cell>
          <cell r="D1090">
            <v>2577.5500000000002</v>
          </cell>
          <cell r="E1090">
            <v>2577.0500000000002</v>
          </cell>
          <cell r="F1090">
            <v>2576.13</v>
          </cell>
          <cell r="G1090">
            <v>2575.5100000000002</v>
          </cell>
          <cell r="H1090">
            <v>0</v>
          </cell>
          <cell r="I1090">
            <v>0.2</v>
          </cell>
          <cell r="J1090">
            <v>1.03</v>
          </cell>
          <cell r="K1090">
            <v>1089</v>
          </cell>
        </row>
        <row r="1091">
          <cell r="B1091">
            <v>26415</v>
          </cell>
          <cell r="C1091">
            <v>26293</v>
          </cell>
          <cell r="D1091">
            <v>2577.5500000000002</v>
          </cell>
          <cell r="E1091">
            <v>2577.34</v>
          </cell>
          <cell r="F1091">
            <v>2575.83</v>
          </cell>
          <cell r="G1091">
            <v>2575.4299999999998</v>
          </cell>
          <cell r="H1091">
            <v>0</v>
          </cell>
          <cell r="I1091">
            <v>0.4</v>
          </cell>
          <cell r="J1091">
            <v>0.8</v>
          </cell>
          <cell r="K1091">
            <v>1090</v>
          </cell>
        </row>
        <row r="1092">
          <cell r="B1092">
            <v>26548</v>
          </cell>
          <cell r="C1092">
            <v>26415</v>
          </cell>
          <cell r="D1092">
            <v>2577.02</v>
          </cell>
          <cell r="E1092">
            <v>2577.5500000000002</v>
          </cell>
          <cell r="F1092">
            <v>2576.1799999999998</v>
          </cell>
          <cell r="G1092">
            <v>2575.8000000000002</v>
          </cell>
          <cell r="H1092">
            <v>0</v>
          </cell>
          <cell r="I1092">
            <v>0.35</v>
          </cell>
          <cell r="J1092">
            <v>0.75</v>
          </cell>
          <cell r="K1092">
            <v>1091</v>
          </cell>
        </row>
        <row r="1093">
          <cell r="B1093">
            <v>26327</v>
          </cell>
          <cell r="C1093">
            <v>26195</v>
          </cell>
          <cell r="D1093">
            <v>2577.0500000000002</v>
          </cell>
          <cell r="E1093">
            <v>2578.85</v>
          </cell>
          <cell r="F1093">
            <v>2575.5100000000002</v>
          </cell>
          <cell r="G1093">
            <v>2575.36</v>
          </cell>
          <cell r="H1093">
            <v>0</v>
          </cell>
          <cell r="I1093">
            <v>0.45</v>
          </cell>
          <cell r="J1093">
            <v>0.3</v>
          </cell>
          <cell r="K1093">
            <v>1092</v>
          </cell>
        </row>
        <row r="1094">
          <cell r="B1094">
            <v>26293</v>
          </cell>
          <cell r="C1094">
            <v>26195</v>
          </cell>
          <cell r="D1094">
            <v>2577.34</v>
          </cell>
          <cell r="E1094">
            <v>2578.85</v>
          </cell>
          <cell r="F1094">
            <v>2575.09</v>
          </cell>
          <cell r="G1094">
            <v>2575.08</v>
          </cell>
          <cell r="H1094">
            <v>0</v>
          </cell>
          <cell r="I1094">
            <v>0.2</v>
          </cell>
          <cell r="J1094">
            <v>0.87</v>
          </cell>
          <cell r="K1094">
            <v>1093</v>
          </cell>
        </row>
        <row r="1095">
          <cell r="B1095">
            <v>26398</v>
          </cell>
          <cell r="C1095">
            <v>26293</v>
          </cell>
          <cell r="D1095">
            <v>2578.09</v>
          </cell>
          <cell r="E1095">
            <v>2577.34</v>
          </cell>
          <cell r="F1095">
            <v>2576.54</v>
          </cell>
          <cell r="G1095">
            <v>2575.4299999999998</v>
          </cell>
          <cell r="H1095">
            <v>0</v>
          </cell>
          <cell r="I1095">
            <v>0.23</v>
          </cell>
          <cell r="J1095">
            <v>1.6</v>
          </cell>
          <cell r="K1095">
            <v>1094</v>
          </cell>
        </row>
        <row r="1096">
          <cell r="B1096">
            <v>26351</v>
          </cell>
          <cell r="C1096">
            <v>26230</v>
          </cell>
          <cell r="D1096">
            <v>2578.7199999999998</v>
          </cell>
          <cell r="E1096">
            <v>2578.86</v>
          </cell>
          <cell r="F1096">
            <v>2576.5100000000002</v>
          </cell>
          <cell r="G1096">
            <v>2576.16</v>
          </cell>
          <cell r="H1096">
            <v>0</v>
          </cell>
          <cell r="I1096">
            <v>0.53</v>
          </cell>
          <cell r="J1096">
            <v>0.56000000000000005</v>
          </cell>
          <cell r="K1096">
            <v>1095</v>
          </cell>
        </row>
        <row r="1097">
          <cell r="B1097">
            <v>26457</v>
          </cell>
          <cell r="C1097">
            <v>26351</v>
          </cell>
          <cell r="D1097">
            <v>2578.62</v>
          </cell>
          <cell r="E1097">
            <v>2578.7199999999998</v>
          </cell>
          <cell r="F1097">
            <v>2576.9</v>
          </cell>
          <cell r="G1097">
            <v>2576.48</v>
          </cell>
          <cell r="H1097">
            <v>0</v>
          </cell>
          <cell r="I1097">
            <v>0.35</v>
          </cell>
          <cell r="J1097">
            <v>0.8</v>
          </cell>
          <cell r="K1097">
            <v>1096</v>
          </cell>
        </row>
        <row r="1098">
          <cell r="B1098">
            <v>26293</v>
          </cell>
          <cell r="C1098">
            <v>26153</v>
          </cell>
          <cell r="D1098">
            <v>2577.34</v>
          </cell>
          <cell r="E1098">
            <v>2575.79</v>
          </cell>
          <cell r="F1098">
            <v>2575.42</v>
          </cell>
          <cell r="G1098">
            <v>2575.23</v>
          </cell>
          <cell r="H1098">
            <v>0</v>
          </cell>
          <cell r="I1098">
            <v>0.53</v>
          </cell>
          <cell r="J1098">
            <v>0.8</v>
          </cell>
          <cell r="K1098">
            <v>1097</v>
          </cell>
        </row>
        <row r="1099">
          <cell r="B1099">
            <v>26297</v>
          </cell>
          <cell r="C1099">
            <v>26153</v>
          </cell>
          <cell r="D1099">
            <v>2577.2199999999998</v>
          </cell>
          <cell r="E1099">
            <v>2577.79</v>
          </cell>
          <cell r="F1099">
            <v>2576.08</v>
          </cell>
          <cell r="G1099">
            <v>2575.06</v>
          </cell>
          <cell r="H1099">
            <v>0</v>
          </cell>
          <cell r="I1099">
            <v>0.23</v>
          </cell>
          <cell r="J1099">
            <v>1</v>
          </cell>
          <cell r="K1099">
            <v>1098</v>
          </cell>
        </row>
        <row r="1100">
          <cell r="B1100">
            <v>25730</v>
          </cell>
          <cell r="C1100">
            <v>25678</v>
          </cell>
          <cell r="D1100">
            <v>2576.83</v>
          </cell>
          <cell r="E1100">
            <v>2576.81</v>
          </cell>
          <cell r="F1100">
            <v>0</v>
          </cell>
          <cell r="G1100">
            <v>2575.16</v>
          </cell>
          <cell r="H1100">
            <v>0</v>
          </cell>
          <cell r="I1100">
            <v>1.5</v>
          </cell>
          <cell r="J1100">
            <v>0</v>
          </cell>
          <cell r="K1100">
            <v>1099</v>
          </cell>
        </row>
        <row r="1101">
          <cell r="B1101">
            <v>25778</v>
          </cell>
          <cell r="C1101">
            <v>25766</v>
          </cell>
          <cell r="D1101">
            <v>2575.5700000000002</v>
          </cell>
          <cell r="E1101">
            <v>2575.65</v>
          </cell>
          <cell r="F1101">
            <v>2573.1</v>
          </cell>
          <cell r="G1101">
            <v>2572.77</v>
          </cell>
          <cell r="H1101">
            <v>0</v>
          </cell>
          <cell r="I1101">
            <v>0.35</v>
          </cell>
          <cell r="J1101">
            <v>5.5</v>
          </cell>
          <cell r="K1101">
            <v>1100</v>
          </cell>
        </row>
        <row r="1102">
          <cell r="B1102">
            <v>25899</v>
          </cell>
          <cell r="C1102">
            <v>25730</v>
          </cell>
          <cell r="D1102">
            <v>2577.14</v>
          </cell>
          <cell r="E1102">
            <v>2576.83</v>
          </cell>
          <cell r="F1102">
            <v>2575.5</v>
          </cell>
          <cell r="G1102">
            <v>2575.21</v>
          </cell>
          <cell r="H1102">
            <v>0</v>
          </cell>
          <cell r="I1102">
            <v>1.5</v>
          </cell>
          <cell r="J1102">
            <v>0.57999999999999996</v>
          </cell>
          <cell r="K1102">
            <v>1101</v>
          </cell>
        </row>
        <row r="1103">
          <cell r="B1103">
            <v>26805</v>
          </cell>
          <cell r="C1103">
            <v>26704</v>
          </cell>
          <cell r="D1103">
            <v>2579.8000000000002</v>
          </cell>
          <cell r="E1103">
            <v>2579.89</v>
          </cell>
          <cell r="F1103">
            <v>2578.1799999999998</v>
          </cell>
          <cell r="G1103">
            <v>2578</v>
          </cell>
          <cell r="H1103">
            <v>0</v>
          </cell>
          <cell r="I1103">
            <v>0.38</v>
          </cell>
          <cell r="J1103">
            <v>0.3</v>
          </cell>
          <cell r="K1103">
            <v>1102</v>
          </cell>
        </row>
        <row r="1104">
          <cell r="B1104">
            <v>26704</v>
          </cell>
          <cell r="C1104">
            <v>26553</v>
          </cell>
          <cell r="D1104">
            <v>2579.89</v>
          </cell>
          <cell r="E1104">
            <v>2578.58</v>
          </cell>
          <cell r="F1104">
            <v>2578</v>
          </cell>
          <cell r="G1104">
            <v>2577.17</v>
          </cell>
          <cell r="H1104">
            <v>0</v>
          </cell>
          <cell r="I1104">
            <v>0.38</v>
          </cell>
          <cell r="J1104">
            <v>1.5</v>
          </cell>
          <cell r="K1104">
            <v>1103</v>
          </cell>
        </row>
        <row r="1105">
          <cell r="B1105">
            <v>26635</v>
          </cell>
          <cell r="C1105">
            <v>26669</v>
          </cell>
          <cell r="D1105">
            <v>2578.65</v>
          </cell>
          <cell r="E1105">
            <v>2578.6999999999998</v>
          </cell>
          <cell r="F1105">
            <v>2576.9</v>
          </cell>
          <cell r="G1105">
            <v>2576.8000000000002</v>
          </cell>
          <cell r="H1105">
            <v>0</v>
          </cell>
          <cell r="I1105">
            <v>0.3</v>
          </cell>
          <cell r="J1105">
            <v>0.8</v>
          </cell>
          <cell r="K1105">
            <v>1104</v>
          </cell>
        </row>
        <row r="1106">
          <cell r="B1106">
            <v>26675</v>
          </cell>
          <cell r="C1106">
            <v>26635</v>
          </cell>
          <cell r="D1106">
            <v>2578.35</v>
          </cell>
          <cell r="E1106">
            <v>2578.65</v>
          </cell>
          <cell r="F1106">
            <v>2577.0500000000002</v>
          </cell>
          <cell r="G1106">
            <v>2576.9</v>
          </cell>
          <cell r="H1106">
            <v>0</v>
          </cell>
          <cell r="I1106">
            <v>0.3</v>
          </cell>
          <cell r="J1106">
            <v>0.55000000000000004</v>
          </cell>
          <cell r="K1106">
            <v>1105</v>
          </cell>
        </row>
        <row r="1107">
          <cell r="B1107">
            <v>26646</v>
          </cell>
          <cell r="C1107">
            <v>26548</v>
          </cell>
          <cell r="D1107">
            <v>2578.67</v>
          </cell>
          <cell r="E1107">
            <v>2577.02</v>
          </cell>
          <cell r="F1107">
            <v>2577.13</v>
          </cell>
          <cell r="G1107">
            <v>0</v>
          </cell>
          <cell r="H1107">
            <v>0</v>
          </cell>
          <cell r="I1107">
            <v>0.2</v>
          </cell>
          <cell r="J1107">
            <v>2.8</v>
          </cell>
          <cell r="K1107">
            <v>1106</v>
          </cell>
        </row>
        <row r="1108">
          <cell r="B1108">
            <v>26448</v>
          </cell>
          <cell r="C1108">
            <v>26327</v>
          </cell>
          <cell r="D1108">
            <v>2577.36</v>
          </cell>
          <cell r="E1108">
            <v>2577.0500000000002</v>
          </cell>
          <cell r="F1108">
            <v>2575.66</v>
          </cell>
          <cell r="G1108">
            <v>2575.5100000000002</v>
          </cell>
          <cell r="H1108">
            <v>0</v>
          </cell>
          <cell r="I1108">
            <v>0.38</v>
          </cell>
          <cell r="J1108">
            <v>0.3</v>
          </cell>
          <cell r="K1108">
            <v>1107</v>
          </cell>
        </row>
        <row r="1109">
          <cell r="B1109">
            <v>26548</v>
          </cell>
          <cell r="C1109">
            <v>26448</v>
          </cell>
          <cell r="D1109">
            <v>2577.02</v>
          </cell>
          <cell r="E1109">
            <v>2577.36</v>
          </cell>
          <cell r="F1109">
            <v>2576.4299999999998</v>
          </cell>
          <cell r="G1109">
            <v>0</v>
          </cell>
          <cell r="H1109">
            <v>0</v>
          </cell>
          <cell r="I1109">
            <v>0.2</v>
          </cell>
          <cell r="J1109">
            <v>1.3</v>
          </cell>
          <cell r="K1109">
            <v>1108</v>
          </cell>
        </row>
        <row r="1110">
          <cell r="B1110">
            <v>26578</v>
          </cell>
          <cell r="C1110">
            <v>26448</v>
          </cell>
          <cell r="D1110">
            <v>2578.7800000000002</v>
          </cell>
          <cell r="E1110">
            <v>2577.36</v>
          </cell>
          <cell r="F1110">
            <v>2577.0100000000002</v>
          </cell>
          <cell r="G1110">
            <v>2575.65</v>
          </cell>
          <cell r="H1110">
            <v>0</v>
          </cell>
          <cell r="I1110">
            <v>0.2</v>
          </cell>
          <cell r="J1110">
            <v>0.3</v>
          </cell>
          <cell r="K1110">
            <v>1109</v>
          </cell>
        </row>
        <row r="1111">
          <cell r="B1111">
            <v>26375</v>
          </cell>
          <cell r="C1111">
            <v>26448</v>
          </cell>
          <cell r="D1111">
            <v>2577.81</v>
          </cell>
          <cell r="E1111">
            <v>2577.36</v>
          </cell>
          <cell r="F1111">
            <v>2576.4</v>
          </cell>
          <cell r="G1111">
            <v>2575.64</v>
          </cell>
          <cell r="H1111">
            <v>0</v>
          </cell>
          <cell r="I1111">
            <v>0.2</v>
          </cell>
          <cell r="J1111">
            <v>1.56</v>
          </cell>
          <cell r="K1111">
            <v>1110</v>
          </cell>
        </row>
        <row r="1112">
          <cell r="B1112">
            <v>26629</v>
          </cell>
          <cell r="C1112">
            <v>26351</v>
          </cell>
          <cell r="D1112">
            <v>2579.46</v>
          </cell>
          <cell r="E1112">
            <v>2578.7199999999998</v>
          </cell>
          <cell r="F1112">
            <v>2577.27</v>
          </cell>
          <cell r="G1112">
            <v>2576.87</v>
          </cell>
          <cell r="H1112">
            <v>0</v>
          </cell>
          <cell r="I1112">
            <v>0.45</v>
          </cell>
          <cell r="J1112">
            <v>0.4</v>
          </cell>
          <cell r="K1112">
            <v>1111</v>
          </cell>
        </row>
        <row r="1113">
          <cell r="B1113">
            <v>24349</v>
          </cell>
          <cell r="C1113">
            <v>24720</v>
          </cell>
          <cell r="D1113">
            <v>2580.09</v>
          </cell>
          <cell r="E1113">
            <v>2578.7199999999998</v>
          </cell>
          <cell r="F1113">
            <v>2578.54</v>
          </cell>
          <cell r="G1113">
            <v>2577.1799999999998</v>
          </cell>
          <cell r="H1113">
            <v>0</v>
          </cell>
          <cell r="I1113">
            <v>0.2</v>
          </cell>
          <cell r="J1113">
            <v>1.59</v>
          </cell>
          <cell r="K1113">
            <v>1112</v>
          </cell>
        </row>
        <row r="1114">
          <cell r="B1114">
            <v>24989</v>
          </cell>
          <cell r="C1114">
            <v>24854</v>
          </cell>
          <cell r="D1114">
            <v>2576.4</v>
          </cell>
          <cell r="E1114">
            <v>2576.33</v>
          </cell>
          <cell r="F1114">
            <v>2572.7800000000002</v>
          </cell>
          <cell r="G1114">
            <v>2572.58</v>
          </cell>
          <cell r="H1114">
            <v>0</v>
          </cell>
          <cell r="I1114">
            <v>0.75</v>
          </cell>
          <cell r="J1114">
            <v>0.5</v>
          </cell>
          <cell r="K1114">
            <v>1113</v>
          </cell>
        </row>
        <row r="1115">
          <cell r="B1115">
            <v>25336</v>
          </cell>
          <cell r="C1115">
            <v>24989</v>
          </cell>
          <cell r="D1115">
            <v>2576.5</v>
          </cell>
          <cell r="E1115">
            <v>2576.4</v>
          </cell>
          <cell r="F1115">
            <v>2573.09</v>
          </cell>
          <cell r="G1115">
            <v>2572.98</v>
          </cell>
          <cell r="H1115">
            <v>0</v>
          </cell>
          <cell r="I1115">
            <v>0.75</v>
          </cell>
          <cell r="J1115">
            <v>0.09</v>
          </cell>
          <cell r="K1115">
            <v>1114</v>
          </cell>
        </row>
        <row r="1116">
          <cell r="B1116">
            <v>25446</v>
          </cell>
          <cell r="C1116">
            <v>25336</v>
          </cell>
          <cell r="D1116">
            <v>2576.62</v>
          </cell>
          <cell r="E1116">
            <v>2576.5</v>
          </cell>
          <cell r="F1116">
            <v>2573.1999999999998</v>
          </cell>
          <cell r="G1116">
            <v>2573.09</v>
          </cell>
          <cell r="H1116">
            <v>0</v>
          </cell>
          <cell r="I1116">
            <v>0.75</v>
          </cell>
          <cell r="J1116">
            <v>0.24</v>
          </cell>
          <cell r="K1116">
            <v>1115</v>
          </cell>
        </row>
        <row r="1117">
          <cell r="B1117">
            <v>25468</v>
          </cell>
          <cell r="C1117">
            <v>25446</v>
          </cell>
          <cell r="D1117">
            <v>0</v>
          </cell>
          <cell r="E1117">
            <v>2576.52</v>
          </cell>
          <cell r="F1117">
            <v>2574.56</v>
          </cell>
          <cell r="G1117">
            <v>2573.1999999999998</v>
          </cell>
          <cell r="H1117">
            <v>0</v>
          </cell>
          <cell r="I1117">
            <v>0</v>
          </cell>
          <cell r="J1117">
            <v>0</v>
          </cell>
          <cell r="K1117">
            <v>1116</v>
          </cell>
        </row>
        <row r="1118">
          <cell r="B1118">
            <v>25507</v>
          </cell>
          <cell r="C1118">
            <v>25446</v>
          </cell>
          <cell r="D1118">
            <v>2576.6999999999998</v>
          </cell>
          <cell r="E1118">
            <v>2576.62</v>
          </cell>
          <cell r="F1118">
            <v>2573.25</v>
          </cell>
          <cell r="G1118">
            <v>2573.21</v>
          </cell>
          <cell r="H1118">
            <v>0</v>
          </cell>
          <cell r="I1118">
            <v>0.75</v>
          </cell>
          <cell r="J1118">
            <v>0.09</v>
          </cell>
          <cell r="K1118">
            <v>1117</v>
          </cell>
        </row>
        <row r="1119">
          <cell r="B1119">
            <v>25571</v>
          </cell>
          <cell r="C1119">
            <v>25507</v>
          </cell>
          <cell r="D1119">
            <v>2576.7600000000002</v>
          </cell>
          <cell r="E1119">
            <v>2576.6999999999998</v>
          </cell>
          <cell r="F1119">
            <v>2573.35</v>
          </cell>
          <cell r="G1119">
            <v>2573.25</v>
          </cell>
          <cell r="H1119">
            <v>0</v>
          </cell>
          <cell r="I1119">
            <v>0.75</v>
          </cell>
          <cell r="J1119">
            <v>0.24</v>
          </cell>
          <cell r="K1119">
            <v>1118</v>
          </cell>
        </row>
        <row r="1120">
          <cell r="B1120">
            <v>25643</v>
          </cell>
          <cell r="C1120">
            <v>25634</v>
          </cell>
          <cell r="D1120">
            <v>2576.71</v>
          </cell>
          <cell r="E1120">
            <v>2576.79</v>
          </cell>
          <cell r="F1120">
            <v>2573.4</v>
          </cell>
          <cell r="G1120">
            <v>2573.39</v>
          </cell>
          <cell r="H1120">
            <v>0</v>
          </cell>
          <cell r="I1120">
            <v>0.5</v>
          </cell>
          <cell r="J1120">
            <v>0.17</v>
          </cell>
          <cell r="K1120">
            <v>1119</v>
          </cell>
        </row>
        <row r="1121">
          <cell r="B1121">
            <v>25634</v>
          </cell>
          <cell r="C1121">
            <v>25571</v>
          </cell>
          <cell r="D1121">
            <v>2576.79</v>
          </cell>
          <cell r="E1121">
            <v>2576.7600000000002</v>
          </cell>
          <cell r="F1121">
            <v>2573.39</v>
          </cell>
          <cell r="G1121">
            <v>2573.36</v>
          </cell>
          <cell r="H1121">
            <v>0</v>
          </cell>
          <cell r="I1121">
            <v>0.75</v>
          </cell>
          <cell r="J1121">
            <v>7.0000000000000007E-2</v>
          </cell>
          <cell r="K1121">
            <v>1120</v>
          </cell>
        </row>
        <row r="1122">
          <cell r="B1122">
            <v>25913</v>
          </cell>
          <cell r="C1122">
            <v>25883</v>
          </cell>
          <cell r="D1122">
            <v>2576.5100000000002</v>
          </cell>
          <cell r="E1122">
            <v>2575.58</v>
          </cell>
          <cell r="F1122">
            <v>2575.1799999999998</v>
          </cell>
          <cell r="G1122">
            <v>0</v>
          </cell>
          <cell r="H1122">
            <v>0</v>
          </cell>
          <cell r="I1122">
            <v>1.05</v>
          </cell>
          <cell r="J1122">
            <v>0</v>
          </cell>
          <cell r="K1122">
            <v>1121</v>
          </cell>
        </row>
        <row r="1123">
          <cell r="B1123">
            <v>25888</v>
          </cell>
          <cell r="C1123">
            <v>25883</v>
          </cell>
          <cell r="D1123">
            <v>2576.5500000000002</v>
          </cell>
          <cell r="E1123">
            <v>0</v>
          </cell>
          <cell r="F1123">
            <v>2575.06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1122</v>
          </cell>
        </row>
        <row r="1124">
          <cell r="B1124">
            <v>24696</v>
          </cell>
          <cell r="C1124">
            <v>24662</v>
          </cell>
          <cell r="D1124">
            <v>2575.75</v>
          </cell>
          <cell r="E1124">
            <v>2575.83</v>
          </cell>
          <cell r="F1124">
            <v>2573.91</v>
          </cell>
          <cell r="G1124">
            <v>2573.89</v>
          </cell>
          <cell r="H1124">
            <v>0</v>
          </cell>
          <cell r="I1124">
            <v>0.45</v>
          </cell>
          <cell r="J1124">
            <v>1.1000000000000001</v>
          </cell>
          <cell r="K1124">
            <v>1123</v>
          </cell>
        </row>
        <row r="1125">
          <cell r="B1125">
            <v>24992</v>
          </cell>
          <cell r="C1125">
            <v>24662</v>
          </cell>
          <cell r="D1125">
            <v>2576.25</v>
          </cell>
          <cell r="E1125">
            <v>2575.83</v>
          </cell>
          <cell r="F1125">
            <v>2575.0100000000002</v>
          </cell>
          <cell r="G1125">
            <v>2574.94</v>
          </cell>
          <cell r="H1125">
            <v>1.5</v>
          </cell>
          <cell r="I1125">
            <v>1.4</v>
          </cell>
          <cell r="J1125">
            <v>7.0000000000000007E-2</v>
          </cell>
          <cell r="K1125">
            <v>1124</v>
          </cell>
        </row>
        <row r="1126">
          <cell r="B1126">
            <v>25247</v>
          </cell>
          <cell r="C1126">
            <v>24992</v>
          </cell>
          <cell r="D1126">
            <v>2576.5</v>
          </cell>
          <cell r="E1126">
            <v>2576.25</v>
          </cell>
          <cell r="F1126">
            <v>2575.08</v>
          </cell>
          <cell r="G1126">
            <v>2575.0100000000002</v>
          </cell>
          <cell r="H1126">
            <v>1.4</v>
          </cell>
          <cell r="I1126">
            <v>1.4</v>
          </cell>
          <cell r="J1126">
            <v>7.0000000000000007E-2</v>
          </cell>
          <cell r="K1126">
            <v>1125</v>
          </cell>
        </row>
        <row r="1127">
          <cell r="B1127">
            <v>25462</v>
          </cell>
          <cell r="C1127">
            <v>25247</v>
          </cell>
          <cell r="D1127">
            <v>2576.7800000000002</v>
          </cell>
          <cell r="E1127">
            <v>2576.5</v>
          </cell>
          <cell r="F1127">
            <v>2575.15</v>
          </cell>
          <cell r="G1127">
            <v>2575.08</v>
          </cell>
          <cell r="H1127">
            <v>1.4</v>
          </cell>
          <cell r="I1127">
            <v>1.4</v>
          </cell>
          <cell r="J1127">
            <v>7.0000000000000007E-2</v>
          </cell>
          <cell r="K1127">
            <v>1126</v>
          </cell>
        </row>
        <row r="1128">
          <cell r="B1128">
            <v>25529</v>
          </cell>
          <cell r="C1128">
            <v>25462</v>
          </cell>
          <cell r="D1128">
            <v>2576.2600000000002</v>
          </cell>
          <cell r="E1128">
            <v>2576.7800000000002</v>
          </cell>
          <cell r="F1128">
            <v>2575.02</v>
          </cell>
          <cell r="G1128">
            <v>2575</v>
          </cell>
          <cell r="H1128">
            <v>1.4</v>
          </cell>
          <cell r="I1128">
            <v>1.4</v>
          </cell>
          <cell r="J1128">
            <v>0.06</v>
          </cell>
          <cell r="K1128">
            <v>1127</v>
          </cell>
        </row>
        <row r="1129">
          <cell r="B1129">
            <v>25595</v>
          </cell>
          <cell r="C1129">
            <v>25529</v>
          </cell>
          <cell r="D1129">
            <v>2576.8200000000002</v>
          </cell>
          <cell r="E1129">
            <v>2576.2600000000002</v>
          </cell>
          <cell r="F1129">
            <v>2575.0500000000002</v>
          </cell>
          <cell r="G1129">
            <v>2575.02</v>
          </cell>
          <cell r="H1129">
            <v>1.4</v>
          </cell>
          <cell r="I1129">
            <v>1.4</v>
          </cell>
          <cell r="J1129">
            <v>0.05</v>
          </cell>
          <cell r="K1129">
            <v>1128</v>
          </cell>
        </row>
        <row r="1130">
          <cell r="B1130">
            <v>25664</v>
          </cell>
          <cell r="C1130">
            <v>25595</v>
          </cell>
          <cell r="D1130">
            <v>2577.15</v>
          </cell>
          <cell r="E1130">
            <v>2576.8200000000002</v>
          </cell>
          <cell r="F1130">
            <v>2575.19</v>
          </cell>
          <cell r="G1130">
            <v>2574.9499999999998</v>
          </cell>
          <cell r="H1130">
            <v>1.4</v>
          </cell>
          <cell r="I1130">
            <v>1.3</v>
          </cell>
          <cell r="J1130">
            <v>0.72</v>
          </cell>
          <cell r="K1130">
            <v>1129</v>
          </cell>
        </row>
        <row r="1131">
          <cell r="B1131">
            <v>25711</v>
          </cell>
          <cell r="C1131">
            <v>25664</v>
          </cell>
          <cell r="D1131">
            <v>2577.3000000000002</v>
          </cell>
          <cell r="E1131">
            <v>2577.15</v>
          </cell>
          <cell r="F1131">
            <v>2575.25</v>
          </cell>
          <cell r="G1131">
            <v>2575.19</v>
          </cell>
          <cell r="H1131">
            <v>1.4</v>
          </cell>
          <cell r="I1131">
            <v>1.3</v>
          </cell>
          <cell r="J1131">
            <v>0.05</v>
          </cell>
          <cell r="K1131">
            <v>1130</v>
          </cell>
        </row>
        <row r="1132">
          <cell r="B1132">
            <v>24316</v>
          </cell>
          <cell r="C1132">
            <v>24284</v>
          </cell>
          <cell r="D1132">
            <v>2576.88</v>
          </cell>
          <cell r="E1132">
            <v>2576.2399999999998</v>
          </cell>
          <cell r="F1132">
            <v>2575.66</v>
          </cell>
          <cell r="G1132">
            <v>2575.29</v>
          </cell>
          <cell r="H1132">
            <v>0</v>
          </cell>
          <cell r="I1132">
            <v>0.25</v>
          </cell>
          <cell r="J1132">
            <v>0.47</v>
          </cell>
          <cell r="K1132">
            <v>1131</v>
          </cell>
        </row>
        <row r="1133">
          <cell r="B1133">
            <v>24487</v>
          </cell>
          <cell r="C1133">
            <v>24444</v>
          </cell>
          <cell r="D1133">
            <v>2576.42</v>
          </cell>
          <cell r="E1133">
            <v>2576.2199999999998</v>
          </cell>
          <cell r="F1133">
            <v>2575.2800000000002</v>
          </cell>
          <cell r="G1133">
            <v>2574.9899999999998</v>
          </cell>
          <cell r="H1133">
            <v>0</v>
          </cell>
          <cell r="I1133">
            <v>0.3</v>
          </cell>
          <cell r="J1133">
            <v>0.4</v>
          </cell>
          <cell r="K1133">
            <v>1132</v>
          </cell>
        </row>
        <row r="1134">
          <cell r="B1134">
            <v>24880</v>
          </cell>
          <cell r="C1134">
            <v>24696</v>
          </cell>
          <cell r="D1134">
            <v>2575.89</v>
          </cell>
          <cell r="E1134">
            <v>2575.75</v>
          </cell>
          <cell r="F1134">
            <v>2574.7800000000002</v>
          </cell>
          <cell r="G1134">
            <v>2574.71</v>
          </cell>
          <cell r="H1134">
            <v>0</v>
          </cell>
          <cell r="I1134">
            <v>0.75</v>
          </cell>
          <cell r="J1134">
            <v>0.12</v>
          </cell>
          <cell r="K1134">
            <v>1133</v>
          </cell>
        </row>
        <row r="1135">
          <cell r="B1135">
            <v>24872</v>
          </cell>
          <cell r="C1135">
            <v>24770</v>
          </cell>
          <cell r="D1135">
            <v>2576.0300000000002</v>
          </cell>
          <cell r="E1135">
            <v>2576.0500000000002</v>
          </cell>
          <cell r="F1135">
            <v>2574.7800000000002</v>
          </cell>
          <cell r="G1135">
            <v>2574.73</v>
          </cell>
          <cell r="H1135">
            <v>0</v>
          </cell>
          <cell r="I1135">
            <v>0.53</v>
          </cell>
          <cell r="J1135">
            <v>0.2</v>
          </cell>
          <cell r="K1135">
            <v>1134</v>
          </cell>
        </row>
        <row r="1136">
          <cell r="B1136">
            <v>25013</v>
          </cell>
          <cell r="C1136">
            <v>24880</v>
          </cell>
          <cell r="D1136">
            <v>2575.9899999999998</v>
          </cell>
          <cell r="E1136">
            <v>2575.89</v>
          </cell>
          <cell r="F1136">
            <v>0</v>
          </cell>
          <cell r="G1136">
            <v>2574.7800000000002</v>
          </cell>
          <cell r="H1136">
            <v>0</v>
          </cell>
          <cell r="I1136">
            <v>0.75</v>
          </cell>
          <cell r="J1136">
            <v>0.12</v>
          </cell>
          <cell r="K1136">
            <v>1135</v>
          </cell>
        </row>
        <row r="1137">
          <cell r="B1137">
            <v>24898</v>
          </cell>
          <cell r="C1137">
            <v>25013</v>
          </cell>
          <cell r="D1137">
            <v>2576.14</v>
          </cell>
          <cell r="E1137">
            <v>2575.9899999999998</v>
          </cell>
          <cell r="F1137">
            <v>2574.77</v>
          </cell>
          <cell r="G1137">
            <v>2574.6999999999998</v>
          </cell>
          <cell r="H1137">
            <v>0</v>
          </cell>
          <cell r="I1137">
            <v>0</v>
          </cell>
          <cell r="J1137">
            <v>0.17</v>
          </cell>
          <cell r="K1137">
            <v>1136</v>
          </cell>
        </row>
        <row r="1138">
          <cell r="B1138">
            <v>25237</v>
          </cell>
          <cell r="C1138">
            <v>25013</v>
          </cell>
          <cell r="D1138">
            <v>2576.2199999999998</v>
          </cell>
          <cell r="E1138">
            <v>2575.9899999999998</v>
          </cell>
          <cell r="F1138">
            <v>2574.8200000000002</v>
          </cell>
          <cell r="G1138">
            <v>2574.7199999999998</v>
          </cell>
          <cell r="H1138">
            <v>0</v>
          </cell>
          <cell r="I1138">
            <v>1.25</v>
          </cell>
          <cell r="J1138">
            <v>0.1</v>
          </cell>
          <cell r="K1138">
            <v>1137</v>
          </cell>
        </row>
        <row r="1139">
          <cell r="B1139">
            <v>25318</v>
          </cell>
          <cell r="C1139">
            <v>25237</v>
          </cell>
          <cell r="D1139">
            <v>2576.2199999999998</v>
          </cell>
          <cell r="E1139">
            <v>2575.9899999999998</v>
          </cell>
          <cell r="F1139">
            <v>2574.8200000000002</v>
          </cell>
          <cell r="G1139">
            <v>2574.7199999999998</v>
          </cell>
          <cell r="H1139">
            <v>0</v>
          </cell>
          <cell r="I1139">
            <v>1.25</v>
          </cell>
          <cell r="J1139">
            <v>0.1</v>
          </cell>
          <cell r="K1139">
            <v>1138</v>
          </cell>
        </row>
        <row r="1140">
          <cell r="B1140">
            <v>25410</v>
          </cell>
          <cell r="C1140">
            <v>25318</v>
          </cell>
          <cell r="D1140">
            <v>2576.35</v>
          </cell>
          <cell r="E1140">
            <v>2576.2199999999998</v>
          </cell>
          <cell r="F1140">
            <v>0</v>
          </cell>
          <cell r="G1140">
            <v>2574.8200000000002</v>
          </cell>
          <cell r="H1140">
            <v>0</v>
          </cell>
          <cell r="I1140">
            <v>1.25</v>
          </cell>
          <cell r="J1140">
            <v>0.08</v>
          </cell>
          <cell r="K1140">
            <v>1139</v>
          </cell>
        </row>
        <row r="1141">
          <cell r="B1141">
            <v>25328</v>
          </cell>
          <cell r="C1141">
            <v>25545</v>
          </cell>
          <cell r="D1141">
            <v>2576.5</v>
          </cell>
          <cell r="E1141">
            <v>2576.1</v>
          </cell>
          <cell r="F1141">
            <v>2575.81</v>
          </cell>
          <cell r="G1141">
            <v>2575.27</v>
          </cell>
          <cell r="H1141">
            <v>0</v>
          </cell>
          <cell r="I1141">
            <v>0</v>
          </cell>
          <cell r="J1141">
            <v>0.8</v>
          </cell>
          <cell r="K1141">
            <v>1140</v>
          </cell>
        </row>
        <row r="1142">
          <cell r="B1142">
            <v>25328</v>
          </cell>
          <cell r="C1142">
            <v>25084</v>
          </cell>
          <cell r="D1142">
            <v>2576.5</v>
          </cell>
          <cell r="E1142">
            <v>2575.9</v>
          </cell>
          <cell r="F1142">
            <v>2575.79</v>
          </cell>
          <cell r="G1142">
            <v>2575.12</v>
          </cell>
          <cell r="H1142">
            <v>0</v>
          </cell>
          <cell r="I1142">
            <v>0.23</v>
          </cell>
          <cell r="J1142">
            <v>0.7</v>
          </cell>
          <cell r="K1142">
            <v>1141</v>
          </cell>
        </row>
        <row r="1143">
          <cell r="B1143">
            <v>25567</v>
          </cell>
          <cell r="C1143">
            <v>25588</v>
          </cell>
          <cell r="D1143">
            <v>2577.88</v>
          </cell>
          <cell r="E1143">
            <v>2577</v>
          </cell>
          <cell r="F1143">
            <v>2577.02</v>
          </cell>
          <cell r="G1143">
            <v>2576.25</v>
          </cell>
          <cell r="H1143">
            <v>0</v>
          </cell>
          <cell r="I1143">
            <v>0.23</v>
          </cell>
          <cell r="J1143">
            <v>1.2</v>
          </cell>
          <cell r="K1143">
            <v>1142</v>
          </cell>
        </row>
        <row r="1144">
          <cell r="B1144">
            <v>25545</v>
          </cell>
          <cell r="C1144">
            <v>25468</v>
          </cell>
          <cell r="D1144">
            <v>2576.1</v>
          </cell>
          <cell r="E1144">
            <v>0</v>
          </cell>
          <cell r="F1144">
            <v>2575.27</v>
          </cell>
          <cell r="G1144">
            <v>2574.56</v>
          </cell>
          <cell r="H1144">
            <v>0</v>
          </cell>
          <cell r="I1144">
            <v>0.45</v>
          </cell>
          <cell r="J1144">
            <v>1.5</v>
          </cell>
          <cell r="K1144">
            <v>1143</v>
          </cell>
        </row>
        <row r="1145">
          <cell r="B1145">
            <v>25588</v>
          </cell>
          <cell r="C1145">
            <v>25665</v>
          </cell>
          <cell r="D1145">
            <v>2577</v>
          </cell>
          <cell r="E1145">
            <v>2575.96</v>
          </cell>
          <cell r="F1145">
            <v>2576.25</v>
          </cell>
          <cell r="G1145">
            <v>2575.13</v>
          </cell>
          <cell r="H1145">
            <v>0</v>
          </cell>
          <cell r="I1145">
            <v>0.23</v>
          </cell>
          <cell r="J1145">
            <v>1.6</v>
          </cell>
          <cell r="K1145">
            <v>1144</v>
          </cell>
        </row>
        <row r="1146">
          <cell r="B1146">
            <v>25665</v>
          </cell>
          <cell r="C1146">
            <v>25545</v>
          </cell>
          <cell r="D1146">
            <v>2575.9</v>
          </cell>
          <cell r="E1146">
            <v>2576.1</v>
          </cell>
          <cell r="F1146">
            <v>0</v>
          </cell>
          <cell r="G1146">
            <v>2575.27</v>
          </cell>
          <cell r="H1146">
            <v>0</v>
          </cell>
          <cell r="I1146">
            <v>0.45</v>
          </cell>
          <cell r="J1146">
            <v>0.4</v>
          </cell>
          <cell r="K1146">
            <v>1145</v>
          </cell>
        </row>
        <row r="1147">
          <cell r="B1147">
            <v>25959</v>
          </cell>
          <cell r="C1147">
            <v>25665</v>
          </cell>
          <cell r="D1147">
            <v>2577.5</v>
          </cell>
          <cell r="E1147">
            <v>2575.9</v>
          </cell>
          <cell r="F1147">
            <v>2576.7800000000002</v>
          </cell>
          <cell r="G1147">
            <v>2575.52</v>
          </cell>
          <cell r="H1147">
            <v>0</v>
          </cell>
          <cell r="I1147">
            <v>0.3</v>
          </cell>
          <cell r="J1147">
            <v>2.2000000000000002</v>
          </cell>
          <cell r="K1147">
            <v>1146</v>
          </cell>
        </row>
        <row r="1148">
          <cell r="B1148">
            <v>25880</v>
          </cell>
          <cell r="C1148">
            <v>25959</v>
          </cell>
          <cell r="D1148">
            <v>2578.5</v>
          </cell>
          <cell r="E1148">
            <v>2577.5</v>
          </cell>
          <cell r="F1148">
            <v>2577.59</v>
          </cell>
          <cell r="G1148">
            <v>2576.7800000000002</v>
          </cell>
          <cell r="H1148">
            <v>0</v>
          </cell>
          <cell r="I1148">
            <v>0.23</v>
          </cell>
          <cell r="J1148">
            <v>0.9</v>
          </cell>
          <cell r="K1148">
            <v>1147</v>
          </cell>
        </row>
        <row r="1149">
          <cell r="B1149">
            <v>25480</v>
          </cell>
          <cell r="C1149">
            <v>25410</v>
          </cell>
          <cell r="D1149">
            <v>0</v>
          </cell>
          <cell r="E1149">
            <v>2576.35</v>
          </cell>
          <cell r="F1149">
            <v>2574.94</v>
          </cell>
          <cell r="G1149">
            <v>2574.8200000000002</v>
          </cell>
          <cell r="H1149">
            <v>0</v>
          </cell>
          <cell r="I1149">
            <v>1.2</v>
          </cell>
          <cell r="J1149">
            <v>0.19</v>
          </cell>
          <cell r="K1149">
            <v>1148</v>
          </cell>
        </row>
        <row r="1150">
          <cell r="B1150">
            <v>25489</v>
          </cell>
          <cell r="C1150">
            <v>25480</v>
          </cell>
          <cell r="D1150">
            <v>2578.67</v>
          </cell>
          <cell r="E1150">
            <v>0</v>
          </cell>
          <cell r="F1150">
            <v>2574.91</v>
          </cell>
          <cell r="G1150">
            <v>0</v>
          </cell>
          <cell r="H1150">
            <v>0</v>
          </cell>
          <cell r="I1150">
            <v>0.3</v>
          </cell>
          <cell r="J1150">
            <v>0.06</v>
          </cell>
          <cell r="K1150">
            <v>1149</v>
          </cell>
        </row>
        <row r="1151">
          <cell r="B1151">
            <v>25350</v>
          </cell>
          <cell r="C1151">
            <v>25538</v>
          </cell>
          <cell r="D1151">
            <v>2577.3000000000002</v>
          </cell>
          <cell r="E1151">
            <v>2576.98</v>
          </cell>
          <cell r="F1151">
            <v>2575.62</v>
          </cell>
          <cell r="G1151">
            <v>2575.21</v>
          </cell>
          <cell r="H1151">
            <v>0</v>
          </cell>
          <cell r="I1151">
            <v>0.3</v>
          </cell>
          <cell r="J1151">
            <v>1.01</v>
          </cell>
          <cell r="K1151">
            <v>1150</v>
          </cell>
        </row>
        <row r="1152">
          <cell r="B1152">
            <v>25141</v>
          </cell>
          <cell r="C1152">
            <v>25350</v>
          </cell>
          <cell r="D1152">
            <v>2577.75</v>
          </cell>
          <cell r="E1152">
            <v>2577.3000000000002</v>
          </cell>
          <cell r="F1152">
            <v>2576.33</v>
          </cell>
          <cell r="G1152">
            <v>2575.62</v>
          </cell>
          <cell r="H1152">
            <v>0</v>
          </cell>
          <cell r="I1152">
            <v>0.2</v>
          </cell>
          <cell r="J1152">
            <v>0.6</v>
          </cell>
          <cell r="K1152">
            <v>1151</v>
          </cell>
        </row>
        <row r="1153">
          <cell r="B1153">
            <v>25498</v>
          </cell>
          <cell r="C1153">
            <v>25489</v>
          </cell>
          <cell r="D1153">
            <v>2576.75</v>
          </cell>
          <cell r="E1153">
            <v>2578.67</v>
          </cell>
          <cell r="F1153">
            <v>2574.94</v>
          </cell>
          <cell r="G1153">
            <v>2574.9</v>
          </cell>
          <cell r="H1153">
            <v>0</v>
          </cell>
          <cell r="I1153">
            <v>0</v>
          </cell>
          <cell r="J1153">
            <v>0.25</v>
          </cell>
          <cell r="K1153">
            <v>1152</v>
          </cell>
        </row>
        <row r="1154">
          <cell r="B1154">
            <v>25503</v>
          </cell>
          <cell r="C1154">
            <v>25498</v>
          </cell>
          <cell r="D1154">
            <v>2576.84</v>
          </cell>
          <cell r="E1154">
            <v>2576.75</v>
          </cell>
          <cell r="F1154">
            <v>2575.04</v>
          </cell>
          <cell r="G1154">
            <v>2574.94</v>
          </cell>
          <cell r="H1154">
            <v>0</v>
          </cell>
          <cell r="I1154">
            <v>0</v>
          </cell>
          <cell r="J1154">
            <v>0</v>
          </cell>
          <cell r="K1154">
            <v>1153</v>
          </cell>
        </row>
        <row r="1155">
          <cell r="B1155">
            <v>25538</v>
          </cell>
          <cell r="C1155">
            <v>25503</v>
          </cell>
          <cell r="D1155">
            <v>2576.98</v>
          </cell>
          <cell r="E1155">
            <v>2576.84</v>
          </cell>
          <cell r="F1155">
            <v>2575.21</v>
          </cell>
          <cell r="G1155">
            <v>2575.04</v>
          </cell>
          <cell r="H1155">
            <v>0</v>
          </cell>
          <cell r="I1155">
            <v>0.3</v>
          </cell>
          <cell r="J1155">
            <v>0</v>
          </cell>
          <cell r="K1155">
            <v>1154</v>
          </cell>
        </row>
        <row r="1156">
          <cell r="B1156">
            <v>25278</v>
          </cell>
          <cell r="C1156">
            <v>25489</v>
          </cell>
          <cell r="D1156">
            <v>2576.88</v>
          </cell>
          <cell r="E1156">
            <v>2578.67</v>
          </cell>
          <cell r="F1156">
            <v>2575.29</v>
          </cell>
          <cell r="G1156">
            <v>2574.91</v>
          </cell>
          <cell r="H1156">
            <v>0</v>
          </cell>
          <cell r="I1156">
            <v>0.3</v>
          </cell>
          <cell r="J1156">
            <v>0.54</v>
          </cell>
          <cell r="K1156">
            <v>1155</v>
          </cell>
        </row>
        <row r="1157">
          <cell r="B1157">
            <v>25053</v>
          </cell>
          <cell r="C1157">
            <v>25278</v>
          </cell>
          <cell r="D1157">
            <v>2577.09</v>
          </cell>
          <cell r="E1157">
            <v>2576.88</v>
          </cell>
          <cell r="F1157">
            <v>2575.6799999999998</v>
          </cell>
          <cell r="G1157">
            <v>2575.1999999999998</v>
          </cell>
          <cell r="H1157">
            <v>0</v>
          </cell>
          <cell r="I1157">
            <v>0.25</v>
          </cell>
          <cell r="J1157">
            <v>0.56000000000000005</v>
          </cell>
          <cell r="K1157">
            <v>1156</v>
          </cell>
        </row>
        <row r="1158">
          <cell r="B1158">
            <v>24925</v>
          </cell>
          <cell r="C1158">
            <v>25213</v>
          </cell>
          <cell r="D1158">
            <v>0</v>
          </cell>
          <cell r="E1158">
            <v>2576.4699999999998</v>
          </cell>
          <cell r="F1158">
            <v>2575.2399999999998</v>
          </cell>
          <cell r="G1158">
            <v>2575.0300000000002</v>
          </cell>
          <cell r="H1158">
            <v>0</v>
          </cell>
          <cell r="I1158">
            <v>0.4</v>
          </cell>
          <cell r="J1158">
            <v>0.18</v>
          </cell>
          <cell r="K1158">
            <v>1157</v>
          </cell>
        </row>
        <row r="1159">
          <cell r="B1159">
            <v>25213</v>
          </cell>
          <cell r="C1159">
            <v>25410</v>
          </cell>
          <cell r="D1159">
            <v>2576.4699999999998</v>
          </cell>
          <cell r="E1159">
            <v>2576.35</v>
          </cell>
          <cell r="F1159">
            <v>2575.0100000000002</v>
          </cell>
          <cell r="G1159">
            <v>2574.85</v>
          </cell>
          <cell r="H1159">
            <v>0</v>
          </cell>
          <cell r="I1159">
            <v>0</v>
          </cell>
          <cell r="J1159">
            <v>0.28000000000000003</v>
          </cell>
          <cell r="K1159">
            <v>1158</v>
          </cell>
        </row>
        <row r="1160">
          <cell r="B1160">
            <v>25019</v>
          </cell>
          <cell r="C1160">
            <v>25213</v>
          </cell>
          <cell r="D1160">
            <v>2576.62</v>
          </cell>
          <cell r="E1160">
            <v>2576.4699999999998</v>
          </cell>
          <cell r="F1160">
            <v>2575.1999999999998</v>
          </cell>
          <cell r="G1160">
            <v>2574.9899999999998</v>
          </cell>
          <cell r="H1160">
            <v>0</v>
          </cell>
          <cell r="I1160">
            <v>0.3</v>
          </cell>
          <cell r="J1160">
            <v>0.32</v>
          </cell>
          <cell r="K1160">
            <v>1159</v>
          </cell>
        </row>
        <row r="1161">
          <cell r="B1161">
            <v>25029</v>
          </cell>
          <cell r="C1161">
            <v>25431</v>
          </cell>
          <cell r="D1161">
            <v>2577.8200000000002</v>
          </cell>
          <cell r="E1161">
            <v>2577.56</v>
          </cell>
          <cell r="F1161">
            <v>2576.75</v>
          </cell>
          <cell r="G1161">
            <v>2576.29</v>
          </cell>
          <cell r="H1161">
            <v>0</v>
          </cell>
          <cell r="I1161">
            <v>0.4</v>
          </cell>
          <cell r="J1161">
            <v>0.4</v>
          </cell>
          <cell r="K1161">
            <v>1160</v>
          </cell>
        </row>
        <row r="1162">
          <cell r="B1162">
            <v>24717</v>
          </cell>
          <cell r="C1162">
            <v>25029</v>
          </cell>
          <cell r="D1162">
            <v>2578.62</v>
          </cell>
          <cell r="E1162">
            <v>2577.8200000000002</v>
          </cell>
          <cell r="F1162">
            <v>2577.25</v>
          </cell>
          <cell r="G1162">
            <v>2576.7600000000002</v>
          </cell>
          <cell r="H1162">
            <v>0</v>
          </cell>
          <cell r="I1162">
            <v>0.3</v>
          </cell>
          <cell r="J1162">
            <v>0.7</v>
          </cell>
          <cell r="K1162">
            <v>1161</v>
          </cell>
        </row>
        <row r="1163">
          <cell r="B1163">
            <v>24939</v>
          </cell>
          <cell r="C1163">
            <v>24872</v>
          </cell>
          <cell r="D1163">
            <v>2576.31</v>
          </cell>
          <cell r="E1163">
            <v>2576.0300000000002</v>
          </cell>
          <cell r="F1163">
            <v>2575</v>
          </cell>
          <cell r="G1163">
            <v>2574.4899999999998</v>
          </cell>
          <cell r="H1163">
            <v>0</v>
          </cell>
          <cell r="I1163">
            <v>0.53</v>
          </cell>
          <cell r="J1163">
            <v>0.2</v>
          </cell>
          <cell r="K1163">
            <v>1162</v>
          </cell>
        </row>
        <row r="1164">
          <cell r="B1164">
            <v>26230</v>
          </cell>
          <cell r="C1164">
            <v>26172</v>
          </cell>
          <cell r="D1164">
            <v>2578.86</v>
          </cell>
          <cell r="E1164">
            <v>2577.11</v>
          </cell>
          <cell r="F1164">
            <v>2575.9299999999998</v>
          </cell>
          <cell r="G1164">
            <v>2575.86</v>
          </cell>
          <cell r="H1164">
            <v>0</v>
          </cell>
          <cell r="I1164">
            <v>0.75</v>
          </cell>
          <cell r="J1164">
            <v>0.34</v>
          </cell>
          <cell r="K1164">
            <v>1163</v>
          </cell>
        </row>
        <row r="1165">
          <cell r="B1165">
            <v>24672</v>
          </cell>
          <cell r="C1165">
            <v>24626</v>
          </cell>
          <cell r="D1165">
            <v>2576.5700000000002</v>
          </cell>
          <cell r="E1165">
            <v>0</v>
          </cell>
          <cell r="F1165">
            <v>2574.0100000000002</v>
          </cell>
          <cell r="G1165">
            <v>2573.19</v>
          </cell>
          <cell r="H1165">
            <v>0</v>
          </cell>
          <cell r="I1165">
            <v>0.53</v>
          </cell>
          <cell r="J1165">
            <v>0.35</v>
          </cell>
          <cell r="K1165">
            <v>1164</v>
          </cell>
        </row>
        <row r="1166">
          <cell r="B1166">
            <v>24672</v>
          </cell>
          <cell r="C1166">
            <v>24939</v>
          </cell>
          <cell r="D1166">
            <v>2576.5700000000002</v>
          </cell>
          <cell r="E1166">
            <v>2576.31</v>
          </cell>
          <cell r="F1166">
            <v>2575.34</v>
          </cell>
          <cell r="G1166">
            <v>2574.9699999999998</v>
          </cell>
          <cell r="H1166">
            <v>0</v>
          </cell>
          <cell r="I1166">
            <v>0.25</v>
          </cell>
          <cell r="J1166">
            <v>0.6</v>
          </cell>
          <cell r="K1166">
            <v>1165</v>
          </cell>
        </row>
        <row r="1167">
          <cell r="B1167">
            <v>24997</v>
          </cell>
          <cell r="C1167">
            <v>24939</v>
          </cell>
          <cell r="D1167">
            <v>2577.15</v>
          </cell>
          <cell r="E1167">
            <v>2576.31</v>
          </cell>
          <cell r="F1167">
            <v>2575.4899999999998</v>
          </cell>
          <cell r="G1167">
            <v>2575</v>
          </cell>
          <cell r="H1167">
            <v>0</v>
          </cell>
          <cell r="I1167">
            <v>0.38</v>
          </cell>
          <cell r="J1167">
            <v>0.2</v>
          </cell>
          <cell r="K1167">
            <v>1166</v>
          </cell>
        </row>
        <row r="1168">
          <cell r="B1168">
            <v>24749</v>
          </cell>
          <cell r="C1168">
            <v>24997</v>
          </cell>
          <cell r="D1168">
            <v>2577.86</v>
          </cell>
          <cell r="E1168">
            <v>2577.15</v>
          </cell>
          <cell r="F1168">
            <v>2576.4499999999998</v>
          </cell>
          <cell r="G1168">
            <v>2575.1799999999998</v>
          </cell>
          <cell r="H1168">
            <v>0</v>
          </cell>
          <cell r="I1168">
            <v>0.2</v>
          </cell>
          <cell r="J1168">
            <v>2.1</v>
          </cell>
          <cell r="K1168">
            <v>1167</v>
          </cell>
        </row>
        <row r="1169">
          <cell r="B1169">
            <v>25038</v>
          </cell>
          <cell r="C1169">
            <v>24997</v>
          </cell>
          <cell r="D1169">
            <v>2578.2399999999998</v>
          </cell>
          <cell r="E1169">
            <v>2577.15</v>
          </cell>
          <cell r="F1169">
            <v>2576.19</v>
          </cell>
          <cell r="G1169">
            <v>2575.19</v>
          </cell>
          <cell r="H1169">
            <v>0</v>
          </cell>
          <cell r="I1169">
            <v>0.23</v>
          </cell>
          <cell r="J1169">
            <v>9</v>
          </cell>
          <cell r="K1169">
            <v>1168</v>
          </cell>
        </row>
        <row r="1170">
          <cell r="B1170">
            <v>24984</v>
          </cell>
          <cell r="C1170">
            <v>24811</v>
          </cell>
          <cell r="D1170">
            <v>0</v>
          </cell>
          <cell r="E1170">
            <v>2578.31</v>
          </cell>
          <cell r="F1170">
            <v>2577.0100000000002</v>
          </cell>
          <cell r="G1170">
            <v>2576.67</v>
          </cell>
          <cell r="H1170">
            <v>0</v>
          </cell>
          <cell r="I1170">
            <v>0.2</v>
          </cell>
          <cell r="J1170">
            <v>0.7</v>
          </cell>
          <cell r="K1170">
            <v>1169</v>
          </cell>
        </row>
        <row r="1171">
          <cell r="B1171">
            <v>24361</v>
          </cell>
          <cell r="C1171">
            <v>24351</v>
          </cell>
          <cell r="D1171">
            <v>0</v>
          </cell>
          <cell r="E1171">
            <v>0</v>
          </cell>
          <cell r="F1171">
            <v>2575.0700000000002</v>
          </cell>
          <cell r="G1171">
            <v>0</v>
          </cell>
          <cell r="H1171">
            <v>0</v>
          </cell>
          <cell r="I1171">
            <v>1.4</v>
          </cell>
          <cell r="J1171">
            <v>0.28999999999999998</v>
          </cell>
          <cell r="K1171">
            <v>1170</v>
          </cell>
        </row>
        <row r="1172">
          <cell r="B1172">
            <v>24351</v>
          </cell>
          <cell r="C1172">
            <v>24369</v>
          </cell>
          <cell r="D1172">
            <v>0</v>
          </cell>
          <cell r="E1172">
            <v>0</v>
          </cell>
          <cell r="F1172">
            <v>0</v>
          </cell>
          <cell r="G1172">
            <v>2575.39</v>
          </cell>
          <cell r="H1172">
            <v>0</v>
          </cell>
          <cell r="I1172">
            <v>1.4</v>
          </cell>
          <cell r="J1172">
            <v>0.25</v>
          </cell>
          <cell r="K1172">
            <v>1171</v>
          </cell>
        </row>
        <row r="1173">
          <cell r="B1173">
            <v>24401</v>
          </cell>
          <cell r="C1173">
            <v>24361</v>
          </cell>
          <cell r="D1173">
            <v>2576.88</v>
          </cell>
          <cell r="E1173">
            <v>0</v>
          </cell>
          <cell r="F1173">
            <v>2575.4499999999998</v>
          </cell>
          <cell r="G1173">
            <v>2575.12</v>
          </cell>
          <cell r="H1173">
            <v>0</v>
          </cell>
          <cell r="I1173">
            <v>0.45</v>
          </cell>
          <cell r="J1173">
            <v>0.41</v>
          </cell>
          <cell r="K1173">
            <v>1172</v>
          </cell>
        </row>
        <row r="1174">
          <cell r="B1174">
            <v>24401</v>
          </cell>
          <cell r="C1174">
            <v>24672</v>
          </cell>
          <cell r="D1174">
            <v>2576.88</v>
          </cell>
          <cell r="E1174">
            <v>2576.5700000000002</v>
          </cell>
          <cell r="F1174">
            <v>2575.73</v>
          </cell>
          <cell r="G1174">
            <v>2575.42</v>
          </cell>
          <cell r="H1174">
            <v>0</v>
          </cell>
          <cell r="I1174">
            <v>0.25</v>
          </cell>
          <cell r="J1174">
            <v>0.8</v>
          </cell>
          <cell r="K1174">
            <v>1173</v>
          </cell>
        </row>
        <row r="1175">
          <cell r="B1175">
            <v>24749</v>
          </cell>
          <cell r="C1175">
            <v>24672</v>
          </cell>
          <cell r="D1175">
            <v>2577.86</v>
          </cell>
          <cell r="E1175">
            <v>2576.5700000000002</v>
          </cell>
          <cell r="F1175">
            <v>2575.96</v>
          </cell>
          <cell r="G1175">
            <v>2575.17</v>
          </cell>
          <cell r="H1175">
            <v>0</v>
          </cell>
          <cell r="I1175">
            <v>0.4</v>
          </cell>
          <cell r="J1175">
            <v>0.8</v>
          </cell>
          <cell r="K1175">
            <v>1174</v>
          </cell>
        </row>
        <row r="1176">
          <cell r="B1176">
            <v>24218</v>
          </cell>
          <cell r="C1176">
            <v>24401</v>
          </cell>
          <cell r="D1176">
            <v>2577.75</v>
          </cell>
          <cell r="E1176">
            <v>2576.88</v>
          </cell>
          <cell r="F1176">
            <v>2576.4699999999998</v>
          </cell>
          <cell r="G1176">
            <v>2575.42</v>
          </cell>
          <cell r="H1176">
            <v>0</v>
          </cell>
          <cell r="I1176">
            <v>0.2</v>
          </cell>
          <cell r="J1176">
            <v>1.5</v>
          </cell>
          <cell r="K1176">
            <v>1175</v>
          </cell>
        </row>
        <row r="1177">
          <cell r="B1177">
            <v>24463</v>
          </cell>
          <cell r="C1177">
            <v>24401</v>
          </cell>
          <cell r="D1177">
            <v>2578.9899999999998</v>
          </cell>
          <cell r="E1177">
            <v>2576.88</v>
          </cell>
          <cell r="F1177">
            <v>2576.96</v>
          </cell>
          <cell r="G1177">
            <v>2575.42</v>
          </cell>
          <cell r="H1177">
            <v>0</v>
          </cell>
          <cell r="I1177">
            <v>0.3</v>
          </cell>
          <cell r="J1177">
            <v>1.63</v>
          </cell>
          <cell r="K1177">
            <v>1176</v>
          </cell>
        </row>
        <row r="1178">
          <cell r="B1178">
            <v>24811</v>
          </cell>
          <cell r="C1178">
            <v>24749</v>
          </cell>
          <cell r="D1178">
            <v>2578.31</v>
          </cell>
          <cell r="E1178">
            <v>2577.86</v>
          </cell>
          <cell r="F1178">
            <v>2576.6999999999998</v>
          </cell>
          <cell r="G1178">
            <v>2573.9499999999998</v>
          </cell>
          <cell r="H1178">
            <v>0</v>
          </cell>
          <cell r="I1178">
            <v>0.35</v>
          </cell>
          <cell r="J1178">
            <v>0.8</v>
          </cell>
          <cell r="K1178">
            <v>1177</v>
          </cell>
        </row>
        <row r="1179">
          <cell r="B1179">
            <v>24698</v>
          </cell>
          <cell r="C1179">
            <v>24811</v>
          </cell>
          <cell r="D1179">
            <v>0</v>
          </cell>
          <cell r="E1179">
            <v>2578.33</v>
          </cell>
          <cell r="F1179">
            <v>2576.9499999999998</v>
          </cell>
          <cell r="G1179">
            <v>2576.6999999999998</v>
          </cell>
          <cell r="H1179">
            <v>0</v>
          </cell>
          <cell r="I1179">
            <v>0.25</v>
          </cell>
          <cell r="J1179">
            <v>1.7</v>
          </cell>
          <cell r="K1179">
            <v>1178</v>
          </cell>
        </row>
        <row r="1180">
          <cell r="B1180">
            <v>24720</v>
          </cell>
          <cell r="C1180">
            <v>24698</v>
          </cell>
          <cell r="D1180">
            <v>2578.7199999999998</v>
          </cell>
          <cell r="E1180">
            <v>0</v>
          </cell>
          <cell r="F1180">
            <v>2577.17</v>
          </cell>
          <cell r="G1180">
            <v>2576.92</v>
          </cell>
          <cell r="H1180">
            <v>0</v>
          </cell>
          <cell r="I1180">
            <v>0.2</v>
          </cell>
          <cell r="J1180">
            <v>0.93</v>
          </cell>
          <cell r="K1180">
            <v>1179</v>
          </cell>
        </row>
        <row r="1181">
          <cell r="B1181">
            <v>24509</v>
          </cell>
          <cell r="C1181">
            <v>24698</v>
          </cell>
          <cell r="D1181">
            <v>2578.92</v>
          </cell>
          <cell r="E1181">
            <v>0</v>
          </cell>
          <cell r="F1181">
            <v>2576.94</v>
          </cell>
          <cell r="G1181">
            <v>2577.62</v>
          </cell>
          <cell r="H1181">
            <v>0</v>
          </cell>
          <cell r="I1181">
            <v>0.2</v>
          </cell>
          <cell r="J1181">
            <v>1.5</v>
          </cell>
          <cell r="K1181">
            <v>1180</v>
          </cell>
        </row>
        <row r="1182">
          <cell r="B1182">
            <v>24463</v>
          </cell>
          <cell r="C1182">
            <v>24749</v>
          </cell>
          <cell r="D1182">
            <v>2578.9899999999998</v>
          </cell>
          <cell r="E1182">
            <v>2577.86</v>
          </cell>
          <cell r="F1182">
            <v>2577.1799999999998</v>
          </cell>
          <cell r="G1182">
            <v>2575.84</v>
          </cell>
          <cell r="H1182">
            <v>0</v>
          </cell>
          <cell r="I1182">
            <v>0.2</v>
          </cell>
          <cell r="J1182">
            <v>1.8</v>
          </cell>
          <cell r="K1182">
            <v>1181</v>
          </cell>
        </row>
        <row r="1183">
          <cell r="B1183">
            <v>24266</v>
          </cell>
          <cell r="C1183">
            <v>24463</v>
          </cell>
          <cell r="D1183">
            <v>2579.44</v>
          </cell>
          <cell r="E1183">
            <v>2578.9899999999998</v>
          </cell>
          <cell r="F1183">
            <v>2577.5</v>
          </cell>
          <cell r="G1183">
            <v>2576.9699999999998</v>
          </cell>
          <cell r="H1183">
            <v>0</v>
          </cell>
          <cell r="I1183">
            <v>0.2</v>
          </cell>
          <cell r="J1183">
            <v>1.0900000000000001</v>
          </cell>
          <cell r="K1183">
            <v>1182</v>
          </cell>
        </row>
        <row r="1184">
          <cell r="B1184">
            <v>24309</v>
          </cell>
          <cell r="C1184">
            <v>24509</v>
          </cell>
          <cell r="D1184">
            <v>2579.27</v>
          </cell>
          <cell r="E1184">
            <v>2578.92</v>
          </cell>
          <cell r="F1184">
            <v>2577.89</v>
          </cell>
          <cell r="G1184">
            <v>2577.44</v>
          </cell>
          <cell r="H1184">
            <v>0</v>
          </cell>
          <cell r="I1184">
            <v>0.2</v>
          </cell>
          <cell r="J1184">
            <v>1.3</v>
          </cell>
          <cell r="K1184">
            <v>1183</v>
          </cell>
        </row>
        <row r="1185">
          <cell r="B1185">
            <v>24509</v>
          </cell>
          <cell r="C1185">
            <v>24463</v>
          </cell>
          <cell r="D1185">
            <v>2578.92</v>
          </cell>
          <cell r="E1185">
            <v>2578.9899999999998</v>
          </cell>
          <cell r="F1185">
            <v>2576.9499999999998</v>
          </cell>
          <cell r="G1185">
            <v>2576.56</v>
          </cell>
          <cell r="H1185">
            <v>0</v>
          </cell>
          <cell r="I1185">
            <v>0.3</v>
          </cell>
          <cell r="J1185">
            <v>0.53</v>
          </cell>
          <cell r="K1185">
            <v>1184</v>
          </cell>
        </row>
        <row r="1186">
          <cell r="B1186">
            <v>24349</v>
          </cell>
          <cell r="C1186">
            <v>24309</v>
          </cell>
          <cell r="D1186">
            <v>2580.09</v>
          </cell>
          <cell r="E1186">
            <v>2579.27</v>
          </cell>
          <cell r="F1186">
            <v>2578.42</v>
          </cell>
          <cell r="G1186">
            <v>2577.29</v>
          </cell>
          <cell r="H1186">
            <v>0</v>
          </cell>
          <cell r="I1186">
            <v>0.25</v>
          </cell>
          <cell r="J1186">
            <v>1</v>
          </cell>
          <cell r="K1186">
            <v>1185</v>
          </cell>
        </row>
        <row r="1187">
          <cell r="B1187">
            <v>24228</v>
          </cell>
          <cell r="C1187">
            <v>23906</v>
          </cell>
          <cell r="D1187">
            <v>2578.4499999999998</v>
          </cell>
          <cell r="E1187">
            <v>0</v>
          </cell>
          <cell r="F1187">
            <v>2576.56</v>
          </cell>
          <cell r="G1187">
            <v>2575.6799999999998</v>
          </cell>
          <cell r="H1187">
            <v>0</v>
          </cell>
          <cell r="I1187">
            <v>0.23</v>
          </cell>
          <cell r="J1187">
            <v>1.05</v>
          </cell>
          <cell r="K1187">
            <v>1186</v>
          </cell>
        </row>
        <row r="1188">
          <cell r="B1188">
            <v>24218</v>
          </cell>
          <cell r="C1188">
            <v>24211</v>
          </cell>
          <cell r="D1188">
            <v>2577.75</v>
          </cell>
          <cell r="E1188">
            <v>0</v>
          </cell>
          <cell r="F1188">
            <v>2575.88</v>
          </cell>
          <cell r="G1188">
            <v>2575.69</v>
          </cell>
          <cell r="H1188">
            <v>0</v>
          </cell>
          <cell r="I1188">
            <v>0.35</v>
          </cell>
          <cell r="J1188">
            <v>1.3</v>
          </cell>
          <cell r="K1188">
            <v>1187</v>
          </cell>
        </row>
        <row r="1189">
          <cell r="B1189">
            <v>24228</v>
          </cell>
          <cell r="C1189">
            <v>24218</v>
          </cell>
          <cell r="D1189">
            <v>2578.4499999999998</v>
          </cell>
          <cell r="E1189">
            <v>2577.75</v>
          </cell>
          <cell r="F1189">
            <v>2576.36</v>
          </cell>
          <cell r="G1189">
            <v>2575.88</v>
          </cell>
          <cell r="H1189">
            <v>0</v>
          </cell>
          <cell r="I1189">
            <v>0.35</v>
          </cell>
          <cell r="J1189">
            <v>0</v>
          </cell>
          <cell r="K1189">
            <v>1188</v>
          </cell>
        </row>
        <row r="1190">
          <cell r="B1190">
            <v>24170</v>
          </cell>
          <cell r="C1190">
            <v>24200</v>
          </cell>
          <cell r="D1190">
            <v>2575.66</v>
          </cell>
          <cell r="E1190">
            <v>0</v>
          </cell>
          <cell r="F1190">
            <v>2575.1999999999998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1189</v>
          </cell>
        </row>
        <row r="1191">
          <cell r="B1191">
            <v>24125</v>
          </cell>
          <cell r="C1191">
            <v>24170</v>
          </cell>
          <cell r="D1191">
            <v>2577.59</v>
          </cell>
          <cell r="E1191">
            <v>2575.6799999999998</v>
          </cell>
          <cell r="F1191">
            <v>2576.09</v>
          </cell>
          <cell r="G1191">
            <v>2575.21</v>
          </cell>
          <cell r="H1191">
            <v>0</v>
          </cell>
          <cell r="I1191">
            <v>0.23</v>
          </cell>
          <cell r="J1191">
            <v>1</v>
          </cell>
          <cell r="K1191">
            <v>1190</v>
          </cell>
        </row>
        <row r="1192">
          <cell r="B1192">
            <v>24339</v>
          </cell>
          <cell r="C1192">
            <v>24378</v>
          </cell>
          <cell r="D1192">
            <v>0</v>
          </cell>
          <cell r="E1192">
            <v>0</v>
          </cell>
          <cell r="F1192">
            <v>2575.1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1191</v>
          </cell>
        </row>
        <row r="1193">
          <cell r="B1193">
            <v>24316</v>
          </cell>
          <cell r="C1193">
            <v>24339</v>
          </cell>
          <cell r="D1193">
            <v>2578.88</v>
          </cell>
          <cell r="E1193">
            <v>0</v>
          </cell>
          <cell r="F1193">
            <v>2575.44</v>
          </cell>
          <cell r="G1193">
            <v>2575.1</v>
          </cell>
          <cell r="H1193">
            <v>0</v>
          </cell>
          <cell r="I1193">
            <v>0.2</v>
          </cell>
          <cell r="J1193">
            <v>0.7</v>
          </cell>
          <cell r="K1193">
            <v>1192</v>
          </cell>
        </row>
        <row r="1194">
          <cell r="B1194">
            <v>24487</v>
          </cell>
          <cell r="C1194">
            <v>24521</v>
          </cell>
          <cell r="D1194">
            <v>2576.42</v>
          </cell>
          <cell r="E1194">
            <v>0</v>
          </cell>
          <cell r="F1194">
            <v>2575</v>
          </cell>
          <cell r="G1194">
            <v>2574.81</v>
          </cell>
          <cell r="H1194">
            <v>0</v>
          </cell>
          <cell r="I1194">
            <v>0.35</v>
          </cell>
          <cell r="J1194">
            <v>0.4</v>
          </cell>
          <cell r="K1194">
            <v>1193</v>
          </cell>
        </row>
        <row r="1195">
          <cell r="B1195">
            <v>24316</v>
          </cell>
          <cell r="C1195">
            <v>24487</v>
          </cell>
          <cell r="D1195">
            <v>2576.88</v>
          </cell>
          <cell r="E1195">
            <v>2576.42</v>
          </cell>
          <cell r="F1195">
            <v>2575.15</v>
          </cell>
          <cell r="G1195">
            <v>2575.0100000000002</v>
          </cell>
          <cell r="H1195">
            <v>0</v>
          </cell>
          <cell r="I1195">
            <v>0.35</v>
          </cell>
          <cell r="J1195">
            <v>0.36</v>
          </cell>
          <cell r="K1195">
            <v>1194</v>
          </cell>
        </row>
        <row r="1196">
          <cell r="B1196">
            <v>24125</v>
          </cell>
          <cell r="C1196">
            <v>24316</v>
          </cell>
          <cell r="D1196">
            <v>2577.59</v>
          </cell>
          <cell r="E1196">
            <v>2576.88</v>
          </cell>
          <cell r="F1196">
            <v>2575.64</v>
          </cell>
          <cell r="G1196">
            <v>2575.15</v>
          </cell>
          <cell r="H1196">
            <v>0</v>
          </cell>
          <cell r="I1196">
            <v>0.3</v>
          </cell>
          <cell r="J1196">
            <v>0.98</v>
          </cell>
          <cell r="K1196">
            <v>1195</v>
          </cell>
        </row>
        <row r="1197">
          <cell r="B1197">
            <v>23979</v>
          </cell>
          <cell r="C1197">
            <v>24027</v>
          </cell>
          <cell r="D1197">
            <v>2578.0300000000002</v>
          </cell>
          <cell r="E1197">
            <v>2576.0300000000002</v>
          </cell>
          <cell r="F1197">
            <v>2576.39</v>
          </cell>
          <cell r="G1197">
            <v>2575.21</v>
          </cell>
          <cell r="H1197">
            <v>0</v>
          </cell>
          <cell r="I1197">
            <v>0.2</v>
          </cell>
          <cell r="J1197">
            <v>1.26</v>
          </cell>
          <cell r="K1197">
            <v>1196</v>
          </cell>
        </row>
        <row r="1198">
          <cell r="B1198">
            <v>24027</v>
          </cell>
          <cell r="C1198">
            <v>24170</v>
          </cell>
          <cell r="D1198">
            <v>2576.36</v>
          </cell>
          <cell r="E1198">
            <v>2575.66</v>
          </cell>
          <cell r="F1198">
            <v>2575.33</v>
          </cell>
          <cell r="G1198">
            <v>2575.1999999999998</v>
          </cell>
          <cell r="H1198">
            <v>0</v>
          </cell>
          <cell r="I1198">
            <v>0.35</v>
          </cell>
          <cell r="J1198">
            <v>0.33</v>
          </cell>
          <cell r="K1198">
            <v>1197</v>
          </cell>
        </row>
        <row r="1199">
          <cell r="B1199">
            <v>24037</v>
          </cell>
          <cell r="C1199">
            <v>24027</v>
          </cell>
          <cell r="D1199">
            <v>2575.98</v>
          </cell>
          <cell r="E1199">
            <v>2576.36</v>
          </cell>
          <cell r="F1199">
            <v>2575.5300000000002</v>
          </cell>
          <cell r="G1199">
            <v>2575.33</v>
          </cell>
          <cell r="H1199">
            <v>0</v>
          </cell>
          <cell r="I1199">
            <v>0.23</v>
          </cell>
          <cell r="J1199">
            <v>0.49</v>
          </cell>
          <cell r="K1199">
            <v>1198</v>
          </cell>
        </row>
        <row r="1200">
          <cell r="B1200">
            <v>23748</v>
          </cell>
          <cell r="C1200">
            <v>23754</v>
          </cell>
          <cell r="D1200">
            <v>2577.25</v>
          </cell>
          <cell r="E1200">
            <v>0</v>
          </cell>
          <cell r="F1200">
            <v>2576.06</v>
          </cell>
          <cell r="G1200">
            <v>0</v>
          </cell>
          <cell r="H1200">
            <v>0</v>
          </cell>
          <cell r="I1200">
            <v>1.3</v>
          </cell>
          <cell r="J1200">
            <v>0.3</v>
          </cell>
          <cell r="K1200">
            <v>1199</v>
          </cell>
        </row>
        <row r="1201">
          <cell r="B1201">
            <v>23979</v>
          </cell>
          <cell r="C1201">
            <v>24125</v>
          </cell>
          <cell r="D1201">
            <v>2578.0300000000002</v>
          </cell>
          <cell r="E1201">
            <v>2577.59</v>
          </cell>
          <cell r="F1201">
            <v>2575.09</v>
          </cell>
          <cell r="G1201">
            <v>2575.64</v>
          </cell>
          <cell r="H1201">
            <v>0</v>
          </cell>
          <cell r="I1201">
            <v>0.25</v>
          </cell>
          <cell r="J1201">
            <v>1</v>
          </cell>
          <cell r="K1201">
            <v>1200</v>
          </cell>
        </row>
        <row r="1202">
          <cell r="B1202">
            <v>23649</v>
          </cell>
          <cell r="C1202">
            <v>23623</v>
          </cell>
          <cell r="D1202">
            <v>2578.04</v>
          </cell>
          <cell r="E1202">
            <v>0</v>
          </cell>
          <cell r="F1202">
            <v>2576.81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1201</v>
          </cell>
        </row>
        <row r="1203">
          <cell r="B1203">
            <v>23623</v>
          </cell>
          <cell r="C1203">
            <v>23643</v>
          </cell>
          <cell r="D1203">
            <v>0</v>
          </cell>
          <cell r="E1203">
            <v>0</v>
          </cell>
          <cell r="F1203">
            <v>0</v>
          </cell>
          <cell r="G1203">
            <v>2576.67</v>
          </cell>
          <cell r="H1203">
            <v>0</v>
          </cell>
          <cell r="I1203">
            <v>1</v>
          </cell>
          <cell r="J1203">
            <v>0.3</v>
          </cell>
          <cell r="K1203">
            <v>1202</v>
          </cell>
        </row>
        <row r="1204">
          <cell r="B1204">
            <v>23602</v>
          </cell>
          <cell r="C1204">
            <v>23623</v>
          </cell>
          <cell r="D1204">
            <v>0</v>
          </cell>
          <cell r="E1204">
            <v>0</v>
          </cell>
          <cell r="F1204">
            <v>2576.73</v>
          </cell>
          <cell r="G1204">
            <v>0</v>
          </cell>
          <cell r="H1204">
            <v>0</v>
          </cell>
          <cell r="I1204">
            <v>1.05</v>
          </cell>
          <cell r="J1204">
            <v>0.3</v>
          </cell>
          <cell r="K1204">
            <v>1203</v>
          </cell>
        </row>
        <row r="1205">
          <cell r="B1205">
            <v>23667</v>
          </cell>
          <cell r="C1205">
            <v>23840</v>
          </cell>
          <cell r="D1205">
            <v>2579.2800000000002</v>
          </cell>
          <cell r="E1205">
            <v>2578.66</v>
          </cell>
          <cell r="F1205">
            <v>2577.2199999999998</v>
          </cell>
          <cell r="G1205">
            <v>2576.66</v>
          </cell>
          <cell r="H1205">
            <v>0</v>
          </cell>
          <cell r="I1205">
            <v>0.23</v>
          </cell>
          <cell r="J1205">
            <v>1.1299999999999999</v>
          </cell>
          <cell r="K1205">
            <v>1204</v>
          </cell>
        </row>
        <row r="1206">
          <cell r="B1206">
            <v>23979</v>
          </cell>
          <cell r="C1206">
            <v>23935</v>
          </cell>
          <cell r="D1206">
            <v>2578.0300000000002</v>
          </cell>
          <cell r="E1206">
            <v>2577.1</v>
          </cell>
          <cell r="F1206">
            <v>2576.4899999999998</v>
          </cell>
          <cell r="G1206">
            <v>2575.38</v>
          </cell>
          <cell r="H1206">
            <v>0</v>
          </cell>
          <cell r="I1206">
            <v>0.2</v>
          </cell>
          <cell r="J1206">
            <v>1.1000000000000001</v>
          </cell>
          <cell r="K1206">
            <v>1205</v>
          </cell>
        </row>
        <row r="1207">
          <cell r="B1207">
            <v>23840</v>
          </cell>
          <cell r="C1207">
            <v>23979</v>
          </cell>
          <cell r="D1207">
            <v>2578.66</v>
          </cell>
          <cell r="E1207">
            <v>2578.0300000000002</v>
          </cell>
          <cell r="F1207">
            <v>2575.9699999999998</v>
          </cell>
          <cell r="G1207">
            <v>2575.09</v>
          </cell>
          <cell r="H1207">
            <v>0</v>
          </cell>
          <cell r="I1207">
            <v>0.23</v>
          </cell>
          <cell r="J1207">
            <v>1.3</v>
          </cell>
          <cell r="K1207">
            <v>1206</v>
          </cell>
        </row>
        <row r="1208">
          <cell r="B1208">
            <v>23701</v>
          </cell>
          <cell r="C1208">
            <v>23745</v>
          </cell>
          <cell r="D1208">
            <v>2579.31</v>
          </cell>
          <cell r="E1208">
            <v>2577.4299999999998</v>
          </cell>
          <cell r="F1208">
            <v>2577.14</v>
          </cell>
          <cell r="G1208">
            <v>2575.8000000000002</v>
          </cell>
          <cell r="H1208">
            <v>0</v>
          </cell>
          <cell r="I1208">
            <v>0.25</v>
          </cell>
          <cell r="J1208">
            <v>1.4</v>
          </cell>
          <cell r="K1208">
            <v>1207</v>
          </cell>
        </row>
        <row r="1209">
          <cell r="B1209">
            <v>23667</v>
          </cell>
          <cell r="C1209">
            <v>23701</v>
          </cell>
          <cell r="D1209">
            <v>2579.2800000000002</v>
          </cell>
          <cell r="E1209">
            <v>2579.31</v>
          </cell>
          <cell r="F1209">
            <v>0</v>
          </cell>
          <cell r="G1209">
            <v>2577.14</v>
          </cell>
          <cell r="H1209">
            <v>0</v>
          </cell>
          <cell r="I1209">
            <v>0.2</v>
          </cell>
          <cell r="J1209">
            <v>1.2</v>
          </cell>
          <cell r="K1209">
            <v>1208</v>
          </cell>
        </row>
        <row r="1210">
          <cell r="B1210">
            <v>23660</v>
          </cell>
          <cell r="C1210">
            <v>23667</v>
          </cell>
          <cell r="D1210">
            <v>0</v>
          </cell>
          <cell r="E1210">
            <v>2579.2800000000002</v>
          </cell>
          <cell r="F1210">
            <v>2577.4299999999998</v>
          </cell>
          <cell r="G1210">
            <v>2577.2199999999998</v>
          </cell>
          <cell r="H1210">
            <v>0</v>
          </cell>
          <cell r="I1210">
            <v>0.2</v>
          </cell>
          <cell r="J1210">
            <v>1.1599999999999999</v>
          </cell>
          <cell r="K1210">
            <v>1209</v>
          </cell>
        </row>
        <row r="1211">
          <cell r="B1211">
            <v>23630</v>
          </cell>
          <cell r="C1211">
            <v>23660</v>
          </cell>
          <cell r="D1211">
            <v>2579.0100000000002</v>
          </cell>
          <cell r="E1211">
            <v>0</v>
          </cell>
          <cell r="F1211">
            <v>2577.5300000000002</v>
          </cell>
          <cell r="G1211">
            <v>2577.4299999999998</v>
          </cell>
          <cell r="H1211">
            <v>0</v>
          </cell>
          <cell r="I1211">
            <v>0.2</v>
          </cell>
          <cell r="J1211">
            <v>1.1000000000000001</v>
          </cell>
          <cell r="K1211">
            <v>1210</v>
          </cell>
        </row>
        <row r="1212">
          <cell r="B1212">
            <v>23863</v>
          </cell>
          <cell r="C1212">
            <v>23893</v>
          </cell>
          <cell r="D1212">
            <v>2577.71</v>
          </cell>
          <cell r="E1212">
            <v>2575.9299999999998</v>
          </cell>
          <cell r="F1212">
            <v>2576.4499999999998</v>
          </cell>
          <cell r="G1212">
            <v>2575.63</v>
          </cell>
          <cell r="H1212">
            <v>0</v>
          </cell>
          <cell r="I1212">
            <v>0.3</v>
          </cell>
          <cell r="J1212">
            <v>0.85</v>
          </cell>
          <cell r="K1212">
            <v>1211</v>
          </cell>
        </row>
        <row r="1213">
          <cell r="B1213">
            <v>23804</v>
          </cell>
          <cell r="C1213">
            <v>23935</v>
          </cell>
          <cell r="D1213">
            <v>2577.7199999999998</v>
          </cell>
          <cell r="E1213">
            <v>2577.1</v>
          </cell>
          <cell r="F1213">
            <v>2576.33</v>
          </cell>
          <cell r="G1213">
            <v>2575.4</v>
          </cell>
          <cell r="H1213">
            <v>0</v>
          </cell>
          <cell r="I1213">
            <v>0.25</v>
          </cell>
          <cell r="J1213">
            <v>1.66</v>
          </cell>
          <cell r="K1213">
            <v>1212</v>
          </cell>
        </row>
        <row r="1214">
          <cell r="B1214">
            <v>23693</v>
          </cell>
          <cell r="C1214">
            <v>23740</v>
          </cell>
          <cell r="D1214">
            <v>2578.7199999999998</v>
          </cell>
          <cell r="E1214">
            <v>2578.61</v>
          </cell>
          <cell r="F1214">
            <v>2577.14</v>
          </cell>
          <cell r="G1214">
            <v>2576.8200000000002</v>
          </cell>
          <cell r="H1214">
            <v>0</v>
          </cell>
          <cell r="I1214">
            <v>0.2</v>
          </cell>
          <cell r="J1214">
            <v>1.6</v>
          </cell>
          <cell r="K1214">
            <v>1213</v>
          </cell>
        </row>
        <row r="1215">
          <cell r="B1215">
            <v>23840</v>
          </cell>
          <cell r="C1215">
            <v>23804</v>
          </cell>
          <cell r="D1215">
            <v>2578.66</v>
          </cell>
          <cell r="E1215">
            <v>2577.7199999999998</v>
          </cell>
          <cell r="F1215">
            <v>2577.2800000000002</v>
          </cell>
          <cell r="G1215">
            <v>2576.33</v>
          </cell>
          <cell r="H1215">
            <v>0</v>
          </cell>
          <cell r="I1215">
            <v>0.2</v>
          </cell>
          <cell r="J1215">
            <v>1.4</v>
          </cell>
          <cell r="K1215">
            <v>1214</v>
          </cell>
        </row>
        <row r="1216">
          <cell r="B1216">
            <v>23787</v>
          </cell>
          <cell r="C1216">
            <v>23804</v>
          </cell>
          <cell r="D1216">
            <v>2577.38</v>
          </cell>
          <cell r="E1216">
            <v>2577.52</v>
          </cell>
          <cell r="F1216">
            <v>2576.58</v>
          </cell>
          <cell r="G1216">
            <v>2576.34</v>
          </cell>
          <cell r="H1216">
            <v>0</v>
          </cell>
          <cell r="I1216">
            <v>0.25</v>
          </cell>
          <cell r="J1216">
            <v>0.6</v>
          </cell>
          <cell r="K1216">
            <v>1215</v>
          </cell>
        </row>
        <row r="1217">
          <cell r="B1217">
            <v>23740</v>
          </cell>
          <cell r="C1217">
            <v>23804</v>
          </cell>
          <cell r="D1217">
            <v>2578.61</v>
          </cell>
          <cell r="E1217">
            <v>2577.7199999999998</v>
          </cell>
          <cell r="F1217">
            <v>2576.8200000000002</v>
          </cell>
          <cell r="G1217">
            <v>2576.34</v>
          </cell>
          <cell r="H1217">
            <v>0</v>
          </cell>
          <cell r="I1217">
            <v>0.2</v>
          </cell>
          <cell r="J1217">
            <v>1.6</v>
          </cell>
          <cell r="K1217">
            <v>1216</v>
          </cell>
        </row>
        <row r="1218">
          <cell r="B1218">
            <v>23578</v>
          </cell>
          <cell r="C1218">
            <v>23740</v>
          </cell>
          <cell r="D1218">
            <v>2578.4499999999998</v>
          </cell>
          <cell r="E1218">
            <v>2578.61</v>
          </cell>
          <cell r="F1218">
            <v>0</v>
          </cell>
          <cell r="G1218">
            <v>2576.8200000000002</v>
          </cell>
          <cell r="H1218">
            <v>0</v>
          </cell>
          <cell r="I1218">
            <v>0.2</v>
          </cell>
          <cell r="J1218">
            <v>0.8</v>
          </cell>
          <cell r="K1218">
            <v>1217</v>
          </cell>
        </row>
        <row r="1219">
          <cell r="B1219">
            <v>23573</v>
          </cell>
          <cell r="C1219">
            <v>23721</v>
          </cell>
          <cell r="D1219">
            <v>2578.4499999999998</v>
          </cell>
          <cell r="E1219">
            <v>2577.4</v>
          </cell>
          <cell r="F1219">
            <v>2574.7399999999998</v>
          </cell>
          <cell r="G1219">
            <v>2574.5100000000002</v>
          </cell>
          <cell r="H1219">
            <v>0</v>
          </cell>
          <cell r="I1219">
            <v>0.4</v>
          </cell>
          <cell r="J1219">
            <v>0.51</v>
          </cell>
          <cell r="K1219">
            <v>1218</v>
          </cell>
        </row>
        <row r="1220">
          <cell r="B1220">
            <v>26029</v>
          </cell>
          <cell r="C1220">
            <v>25953</v>
          </cell>
          <cell r="D1220">
            <v>2578</v>
          </cell>
          <cell r="E1220">
            <v>2577.4499999999998</v>
          </cell>
          <cell r="F1220">
            <v>2576.2399999999998</v>
          </cell>
          <cell r="G1220">
            <v>2575.8200000000002</v>
          </cell>
          <cell r="H1220">
            <v>0</v>
          </cell>
          <cell r="I1220">
            <v>0.2</v>
          </cell>
          <cell r="J1220">
            <v>0.7</v>
          </cell>
          <cell r="K1220">
            <v>1219</v>
          </cell>
        </row>
        <row r="1221">
          <cell r="B1221">
            <v>25878</v>
          </cell>
          <cell r="C1221">
            <v>25953</v>
          </cell>
          <cell r="D1221">
            <v>2577.1999999999998</v>
          </cell>
          <cell r="E1221">
            <v>2577.4499999999998</v>
          </cell>
          <cell r="F1221">
            <v>2575.98</v>
          </cell>
          <cell r="G1221">
            <v>2575.92</v>
          </cell>
          <cell r="H1221">
            <v>0</v>
          </cell>
          <cell r="I1221">
            <v>0.2</v>
          </cell>
          <cell r="J1221">
            <v>0.7</v>
          </cell>
          <cell r="K1221">
            <v>1220</v>
          </cell>
        </row>
        <row r="1222">
          <cell r="B1222">
            <v>25820</v>
          </cell>
          <cell r="C1222">
            <v>25878</v>
          </cell>
          <cell r="D1222">
            <v>2576.79</v>
          </cell>
          <cell r="E1222">
            <v>2577.1999999999998</v>
          </cell>
          <cell r="F1222">
            <v>2576.09</v>
          </cell>
          <cell r="G1222">
            <v>2575.98</v>
          </cell>
          <cell r="H1222">
            <v>0</v>
          </cell>
          <cell r="I1222">
            <v>0.2</v>
          </cell>
          <cell r="J1222">
            <v>0.7</v>
          </cell>
          <cell r="K1222">
            <v>1221</v>
          </cell>
        </row>
        <row r="1223">
          <cell r="B1223">
            <v>25953</v>
          </cell>
          <cell r="C1223">
            <v>25843</v>
          </cell>
          <cell r="D1223">
            <v>2577.4499999999998</v>
          </cell>
          <cell r="E1223">
            <v>2576.64</v>
          </cell>
          <cell r="F1223">
            <v>2575.92</v>
          </cell>
          <cell r="G1223">
            <v>2575.54</v>
          </cell>
          <cell r="H1223">
            <v>0</v>
          </cell>
          <cell r="I1223">
            <v>0.3</v>
          </cell>
          <cell r="J1223">
            <v>0.7</v>
          </cell>
          <cell r="K1223">
            <v>1222</v>
          </cell>
        </row>
        <row r="1224">
          <cell r="B1224">
            <v>26080</v>
          </cell>
          <cell r="C1224">
            <v>25765</v>
          </cell>
          <cell r="D1224">
            <v>2577.08</v>
          </cell>
          <cell r="E1224">
            <v>0</v>
          </cell>
          <cell r="F1224">
            <v>2575.87</v>
          </cell>
          <cell r="G1224">
            <v>0</v>
          </cell>
          <cell r="H1224">
            <v>0</v>
          </cell>
          <cell r="I1224">
            <v>0.35</v>
          </cell>
          <cell r="J1224">
            <v>0.4</v>
          </cell>
          <cell r="K1224">
            <v>1223</v>
          </cell>
        </row>
        <row r="1225">
          <cell r="B1225">
            <v>25765</v>
          </cell>
          <cell r="C1225">
            <v>25730</v>
          </cell>
          <cell r="D1225">
            <v>0</v>
          </cell>
          <cell r="E1225">
            <v>0</v>
          </cell>
          <cell r="F1225">
            <v>2575.21</v>
          </cell>
          <cell r="G1225">
            <v>2575.5300000000002</v>
          </cell>
          <cell r="H1225">
            <v>0</v>
          </cell>
          <cell r="I1225">
            <v>0.35</v>
          </cell>
          <cell r="J1225">
            <v>0</v>
          </cell>
          <cell r="K1225">
            <v>1224</v>
          </cell>
        </row>
        <row r="1226">
          <cell r="B1226">
            <v>26001</v>
          </cell>
          <cell r="C1226">
            <v>25913</v>
          </cell>
          <cell r="D1226">
            <v>2576.69</v>
          </cell>
          <cell r="E1226">
            <v>2576.58</v>
          </cell>
          <cell r="F1226">
            <v>2575.2800000000002</v>
          </cell>
          <cell r="G1226">
            <v>2575.1799999999998</v>
          </cell>
          <cell r="H1226">
            <v>0</v>
          </cell>
          <cell r="I1226">
            <v>0.9</v>
          </cell>
          <cell r="J1226">
            <v>0.21</v>
          </cell>
          <cell r="K1226">
            <v>1225</v>
          </cell>
        </row>
        <row r="1227">
          <cell r="B1227">
            <v>26195</v>
          </cell>
          <cell r="C1227">
            <v>26046</v>
          </cell>
          <cell r="D1227">
            <v>2578.85</v>
          </cell>
          <cell r="E1227">
            <v>2576.5500000000002</v>
          </cell>
          <cell r="F1227">
            <v>2575.36</v>
          </cell>
          <cell r="G1227">
            <v>2575.21</v>
          </cell>
          <cell r="H1227">
            <v>0</v>
          </cell>
          <cell r="I1227">
            <v>0.53</v>
          </cell>
          <cell r="J1227">
            <v>0.3</v>
          </cell>
          <cell r="K1227">
            <v>1226</v>
          </cell>
        </row>
        <row r="1228">
          <cell r="B1228">
            <v>26104</v>
          </cell>
          <cell r="C1228">
            <v>26195</v>
          </cell>
          <cell r="D1228">
            <v>2577.31</v>
          </cell>
          <cell r="E1228">
            <v>2578.85</v>
          </cell>
          <cell r="F1228">
            <v>2575.92</v>
          </cell>
          <cell r="G1228">
            <v>2575.36</v>
          </cell>
          <cell r="H1228">
            <v>0</v>
          </cell>
          <cell r="I1228">
            <v>0.2</v>
          </cell>
          <cell r="J1228">
            <v>1</v>
          </cell>
          <cell r="K1228">
            <v>1227</v>
          </cell>
        </row>
        <row r="1229">
          <cell r="B1229">
            <v>25958</v>
          </cell>
          <cell r="C1229">
            <v>26046</v>
          </cell>
          <cell r="D1229">
            <v>2577.1799999999998</v>
          </cell>
          <cell r="E1229">
            <v>2576.5500000000002</v>
          </cell>
          <cell r="F1229">
            <v>2576.61</v>
          </cell>
          <cell r="G1229">
            <v>2575.21</v>
          </cell>
          <cell r="H1229">
            <v>0</v>
          </cell>
          <cell r="I1229">
            <v>0.2</v>
          </cell>
          <cell r="J1229">
            <v>0.8</v>
          </cell>
          <cell r="K1229">
            <v>1228</v>
          </cell>
        </row>
        <row r="1230">
          <cell r="B1230">
            <v>25791</v>
          </cell>
          <cell r="C1230">
            <v>25888</v>
          </cell>
          <cell r="D1230">
            <v>0</v>
          </cell>
          <cell r="E1230">
            <v>2576.5500000000002</v>
          </cell>
          <cell r="F1230">
            <v>2575.44</v>
          </cell>
          <cell r="G1230">
            <v>2575.06</v>
          </cell>
          <cell r="H1230">
            <v>0</v>
          </cell>
          <cell r="I1230">
            <v>0.2</v>
          </cell>
          <cell r="J1230">
            <v>0.8</v>
          </cell>
          <cell r="K1230">
            <v>1229</v>
          </cell>
        </row>
        <row r="1231">
          <cell r="B1231">
            <v>25843</v>
          </cell>
          <cell r="C1231">
            <v>26001</v>
          </cell>
          <cell r="D1231">
            <v>2576.64</v>
          </cell>
          <cell r="E1231">
            <v>2576.69</v>
          </cell>
          <cell r="F1231">
            <v>2575.54</v>
          </cell>
          <cell r="G1231">
            <v>2575.2399999999998</v>
          </cell>
          <cell r="H1231">
            <v>0</v>
          </cell>
          <cell r="I1231">
            <v>0.3</v>
          </cell>
          <cell r="J1231">
            <v>0.6</v>
          </cell>
          <cell r="K1231">
            <v>1230</v>
          </cell>
        </row>
        <row r="1232">
          <cell r="B1232">
            <v>26153</v>
          </cell>
          <cell r="C1232">
            <v>26001</v>
          </cell>
          <cell r="D1232">
            <v>2575.79</v>
          </cell>
          <cell r="E1232">
            <v>2576.69</v>
          </cell>
          <cell r="F1232">
            <v>2575.23</v>
          </cell>
          <cell r="G1232">
            <v>2575.08</v>
          </cell>
          <cell r="H1232">
            <v>0</v>
          </cell>
          <cell r="I1232">
            <v>0.6</v>
          </cell>
          <cell r="J1232">
            <v>0.3</v>
          </cell>
          <cell r="K1232">
            <v>1231</v>
          </cell>
        </row>
        <row r="1233">
          <cell r="B1233">
            <v>26046</v>
          </cell>
          <cell r="C1233">
            <v>25888</v>
          </cell>
          <cell r="D1233">
            <v>2576.5500000000002</v>
          </cell>
          <cell r="E1233">
            <v>2576.5500000000002</v>
          </cell>
          <cell r="F1233">
            <v>2575.44</v>
          </cell>
          <cell r="G1233">
            <v>2575.06</v>
          </cell>
          <cell r="H1233">
            <v>0</v>
          </cell>
          <cell r="I1233">
            <v>0.53</v>
          </cell>
          <cell r="J1233">
            <v>0.28999999999999998</v>
          </cell>
          <cell r="K1233">
            <v>1232</v>
          </cell>
        </row>
        <row r="1234">
          <cell r="B1234">
            <v>26153</v>
          </cell>
          <cell r="C1234">
            <v>26046</v>
          </cell>
          <cell r="D1234">
            <v>2575.79</v>
          </cell>
          <cell r="E1234">
            <v>2576.5500000000002</v>
          </cell>
          <cell r="F1234">
            <v>2575.42</v>
          </cell>
          <cell r="G1234">
            <v>2574.89</v>
          </cell>
          <cell r="H1234">
            <v>0</v>
          </cell>
          <cell r="I1234">
            <v>0.2</v>
          </cell>
          <cell r="J1234">
            <v>1</v>
          </cell>
          <cell r="K1234">
            <v>1233</v>
          </cell>
        </row>
        <row r="1235">
          <cell r="B1235">
            <v>24309</v>
          </cell>
          <cell r="C1235">
            <v>23980</v>
          </cell>
          <cell r="D1235">
            <v>2579.27</v>
          </cell>
          <cell r="E1235">
            <v>2578.54</v>
          </cell>
          <cell r="F1235">
            <v>2577.7800000000002</v>
          </cell>
          <cell r="G1235">
            <v>2577.25</v>
          </cell>
          <cell r="H1235">
            <v>0</v>
          </cell>
          <cell r="I1235">
            <v>0</v>
          </cell>
          <cell r="J1235">
            <v>1.08</v>
          </cell>
          <cell r="K1235">
            <v>1234</v>
          </cell>
        </row>
        <row r="1236">
          <cell r="B1236">
            <v>24309</v>
          </cell>
          <cell r="C1236">
            <v>24289</v>
          </cell>
          <cell r="D1236">
            <v>2579.27</v>
          </cell>
          <cell r="E1236">
            <v>2579.44</v>
          </cell>
          <cell r="F1236">
            <v>2577.7800000000002</v>
          </cell>
          <cell r="G1236">
            <v>2577.4899999999998</v>
          </cell>
          <cell r="H1236">
            <v>0</v>
          </cell>
          <cell r="I1236">
            <v>0.35</v>
          </cell>
          <cell r="J1236">
            <v>0.53</v>
          </cell>
          <cell r="K1236">
            <v>1235</v>
          </cell>
        </row>
        <row r="1237">
          <cell r="B1237">
            <v>24266</v>
          </cell>
          <cell r="C1237">
            <v>24228</v>
          </cell>
          <cell r="D1237">
            <v>2579.44</v>
          </cell>
          <cell r="E1237">
            <v>2578.4499999999998</v>
          </cell>
          <cell r="F1237">
            <v>2577.2800000000002</v>
          </cell>
          <cell r="G1237">
            <v>2576.36</v>
          </cell>
          <cell r="H1237">
            <v>0</v>
          </cell>
          <cell r="I1237">
            <v>0.35</v>
          </cell>
          <cell r="J1237">
            <v>2.6</v>
          </cell>
          <cell r="K1237">
            <v>1236</v>
          </cell>
        </row>
        <row r="1238">
          <cell r="B1238">
            <v>24289</v>
          </cell>
          <cell r="C1238">
            <v>24266</v>
          </cell>
          <cell r="D1238">
            <v>2579.4</v>
          </cell>
          <cell r="E1238">
            <v>2579.44</v>
          </cell>
          <cell r="F1238">
            <v>0</v>
          </cell>
          <cell r="G1238">
            <v>2577.2800000000002</v>
          </cell>
          <cell r="H1238">
            <v>0</v>
          </cell>
          <cell r="I1238">
            <v>0.35</v>
          </cell>
          <cell r="J1238">
            <v>0.53</v>
          </cell>
          <cell r="K1238">
            <v>1237</v>
          </cell>
        </row>
        <row r="1239">
          <cell r="B1239">
            <v>24081</v>
          </cell>
          <cell r="C1239">
            <v>23933</v>
          </cell>
          <cell r="D1239">
            <v>2578.94</v>
          </cell>
          <cell r="E1239">
            <v>2578.77</v>
          </cell>
          <cell r="F1239">
            <v>2577.0700000000002</v>
          </cell>
          <cell r="G1239">
            <v>2576.58</v>
          </cell>
          <cell r="H1239">
            <v>0</v>
          </cell>
          <cell r="I1239">
            <v>0.2</v>
          </cell>
          <cell r="J1239">
            <v>1.28</v>
          </cell>
          <cell r="K1239">
            <v>1238</v>
          </cell>
        </row>
        <row r="1240">
          <cell r="B1240">
            <v>24266</v>
          </cell>
          <cell r="C1240">
            <v>24081</v>
          </cell>
          <cell r="D1240">
            <v>2579.44</v>
          </cell>
          <cell r="E1240">
            <v>2578.94</v>
          </cell>
          <cell r="F1240">
            <v>2577.71</v>
          </cell>
          <cell r="G1240">
            <v>2577.0700000000002</v>
          </cell>
          <cell r="H1240">
            <v>0</v>
          </cell>
          <cell r="I1240">
            <v>0.2</v>
          </cell>
          <cell r="J1240">
            <v>1.28</v>
          </cell>
          <cell r="K1240">
            <v>1239</v>
          </cell>
        </row>
        <row r="1241">
          <cell r="B1241">
            <v>24094</v>
          </cell>
          <cell r="C1241">
            <v>24081</v>
          </cell>
          <cell r="D1241">
            <v>2579.17</v>
          </cell>
          <cell r="E1241">
            <v>2578.94</v>
          </cell>
          <cell r="F1241">
            <v>2577.14</v>
          </cell>
          <cell r="G1241">
            <v>2577.0700000000002</v>
          </cell>
          <cell r="H1241">
            <v>0</v>
          </cell>
          <cell r="I1241">
            <v>0.2</v>
          </cell>
          <cell r="J1241">
            <v>1.3</v>
          </cell>
          <cell r="K1241">
            <v>1240</v>
          </cell>
        </row>
        <row r="1242">
          <cell r="B1242">
            <v>24094</v>
          </cell>
          <cell r="C1242">
            <v>24289</v>
          </cell>
          <cell r="D1242">
            <v>2579.19</v>
          </cell>
          <cell r="E1242">
            <v>2579.4</v>
          </cell>
          <cell r="F1242">
            <v>2578</v>
          </cell>
          <cell r="G1242">
            <v>2577.41</v>
          </cell>
          <cell r="H1242">
            <v>0</v>
          </cell>
          <cell r="I1242">
            <v>0.23</v>
          </cell>
          <cell r="J1242">
            <v>1.02</v>
          </cell>
          <cell r="K1242">
            <v>1241</v>
          </cell>
        </row>
        <row r="1243">
          <cell r="B1243">
            <v>23906</v>
          </cell>
          <cell r="C1243">
            <v>23893</v>
          </cell>
          <cell r="D1243">
            <v>0</v>
          </cell>
          <cell r="E1243">
            <v>2575.9299999999998</v>
          </cell>
          <cell r="F1243">
            <v>2575.69</v>
          </cell>
          <cell r="G1243">
            <v>2575.6</v>
          </cell>
          <cell r="H1243">
            <v>0</v>
          </cell>
          <cell r="I1243">
            <v>0.35</v>
          </cell>
          <cell r="J1243">
            <v>0.4</v>
          </cell>
          <cell r="K1243">
            <v>1242</v>
          </cell>
        </row>
        <row r="1244">
          <cell r="B1244">
            <v>23933</v>
          </cell>
          <cell r="C1244">
            <v>23906</v>
          </cell>
          <cell r="D1244">
            <v>2578.77</v>
          </cell>
          <cell r="E1244">
            <v>0</v>
          </cell>
          <cell r="F1244">
            <v>2578.77</v>
          </cell>
          <cell r="G1244">
            <v>2575.69</v>
          </cell>
          <cell r="H1244">
            <v>0</v>
          </cell>
          <cell r="I1244">
            <v>0</v>
          </cell>
          <cell r="J1244">
            <v>1.51</v>
          </cell>
          <cell r="K1244">
            <v>1243</v>
          </cell>
        </row>
        <row r="1245">
          <cell r="B1245">
            <v>23773</v>
          </cell>
          <cell r="C1245">
            <v>23748</v>
          </cell>
          <cell r="D1245">
            <v>2576.9899999999998</v>
          </cell>
          <cell r="E1245">
            <v>2577.25</v>
          </cell>
          <cell r="F1245">
            <v>2576.2600000000002</v>
          </cell>
          <cell r="G1245">
            <v>2576.06</v>
          </cell>
          <cell r="H1245">
            <v>0</v>
          </cell>
          <cell r="I1245">
            <v>1.1499999999999999</v>
          </cell>
          <cell r="J1245">
            <v>0.3</v>
          </cell>
          <cell r="K1245">
            <v>1244</v>
          </cell>
        </row>
        <row r="1246">
          <cell r="B1246">
            <v>23745</v>
          </cell>
          <cell r="C1246">
            <v>23754</v>
          </cell>
          <cell r="D1246">
            <v>2577.4299999999998</v>
          </cell>
          <cell r="E1246">
            <v>0</v>
          </cell>
          <cell r="F1246">
            <v>2575.6799999999998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1245</v>
          </cell>
        </row>
        <row r="1247">
          <cell r="B1247">
            <v>23566</v>
          </cell>
          <cell r="C1247">
            <v>23745</v>
          </cell>
          <cell r="D1247">
            <v>2578.6799999999998</v>
          </cell>
          <cell r="E1247">
            <v>2577.4299999999998</v>
          </cell>
          <cell r="F1247">
            <v>2576.31</v>
          </cell>
          <cell r="G1247">
            <v>2575.6799999999998</v>
          </cell>
          <cell r="H1247">
            <v>0</v>
          </cell>
          <cell r="I1247">
            <v>0.68</v>
          </cell>
          <cell r="J1247">
            <v>1.23</v>
          </cell>
          <cell r="K1247">
            <v>1246</v>
          </cell>
        </row>
        <row r="1248">
          <cell r="B1248">
            <v>23778</v>
          </cell>
          <cell r="C1248">
            <v>23770</v>
          </cell>
          <cell r="D1248">
            <v>2576.8000000000002</v>
          </cell>
          <cell r="E1248">
            <v>0</v>
          </cell>
          <cell r="F1248">
            <v>2576.0700000000002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1247</v>
          </cell>
        </row>
        <row r="1249">
          <cell r="B1249">
            <v>23770</v>
          </cell>
          <cell r="C1249">
            <v>23773</v>
          </cell>
          <cell r="D1249">
            <v>0</v>
          </cell>
          <cell r="E1249">
            <v>2576.9899999999998</v>
          </cell>
          <cell r="F1249">
            <v>0</v>
          </cell>
          <cell r="G1249">
            <v>2576.2600000000002</v>
          </cell>
          <cell r="H1249">
            <v>0</v>
          </cell>
          <cell r="I1249">
            <v>1.1499999999999999</v>
          </cell>
          <cell r="J1249">
            <v>0.3</v>
          </cell>
          <cell r="K1249">
            <v>1248</v>
          </cell>
        </row>
        <row r="1250">
          <cell r="B1250">
            <v>23738</v>
          </cell>
          <cell r="C1250">
            <v>23770</v>
          </cell>
          <cell r="D1250">
            <v>0</v>
          </cell>
          <cell r="E1250">
            <v>0</v>
          </cell>
          <cell r="F1250">
            <v>2576.33</v>
          </cell>
          <cell r="G1250">
            <v>0</v>
          </cell>
          <cell r="H1250">
            <v>0</v>
          </cell>
          <cell r="I1250">
            <v>1.1499999999999999</v>
          </cell>
          <cell r="J1250">
            <v>0.3</v>
          </cell>
          <cell r="K1250">
            <v>1249</v>
          </cell>
        </row>
        <row r="1251">
          <cell r="B1251">
            <v>23604</v>
          </cell>
          <cell r="C1251">
            <v>23619</v>
          </cell>
          <cell r="D1251">
            <v>2577.4299999999998</v>
          </cell>
          <cell r="E1251">
            <v>0</v>
          </cell>
          <cell r="F1251">
            <v>2575.6799999999998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1250</v>
          </cell>
        </row>
        <row r="1252">
          <cell r="B1252">
            <v>23619</v>
          </cell>
          <cell r="C1252">
            <v>23653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1.1000000000000001</v>
          </cell>
          <cell r="J1252">
            <v>0.3</v>
          </cell>
          <cell r="K1252">
            <v>1251</v>
          </cell>
        </row>
        <row r="1253">
          <cell r="B1253">
            <v>23613</v>
          </cell>
          <cell r="C1253">
            <v>23619</v>
          </cell>
          <cell r="D1253">
            <v>2577</v>
          </cell>
          <cell r="E1253">
            <v>0</v>
          </cell>
          <cell r="F1253">
            <v>2576.4</v>
          </cell>
          <cell r="G1253">
            <v>0</v>
          </cell>
          <cell r="H1253">
            <v>0</v>
          </cell>
          <cell r="I1253">
            <v>1.1000000000000001</v>
          </cell>
          <cell r="J1253">
            <v>0.3</v>
          </cell>
          <cell r="K1253">
            <v>1252</v>
          </cell>
        </row>
        <row r="1254">
          <cell r="B1254">
            <v>23915</v>
          </cell>
          <cell r="C1254">
            <v>23883</v>
          </cell>
          <cell r="D1254">
            <v>2579</v>
          </cell>
          <cell r="E1254">
            <v>2578.21</v>
          </cell>
          <cell r="F1254">
            <v>2576.7600000000002</v>
          </cell>
          <cell r="G1254">
            <v>2576.5700000000002</v>
          </cell>
          <cell r="H1254">
            <v>0</v>
          </cell>
          <cell r="I1254">
            <v>0.35</v>
          </cell>
          <cell r="J1254">
            <v>1</v>
          </cell>
          <cell r="K1254">
            <v>1253</v>
          </cell>
        </row>
        <row r="1255">
          <cell r="B1255">
            <v>23883</v>
          </cell>
          <cell r="C1255">
            <v>23814</v>
          </cell>
          <cell r="D1255">
            <v>2578.21</v>
          </cell>
          <cell r="E1255">
            <v>2578.06</v>
          </cell>
          <cell r="F1255">
            <v>2576.5500000000002</v>
          </cell>
          <cell r="G1255">
            <v>0</v>
          </cell>
          <cell r="H1255">
            <v>0</v>
          </cell>
          <cell r="I1255">
            <v>0.35</v>
          </cell>
          <cell r="J1255">
            <v>0.46</v>
          </cell>
          <cell r="K1255">
            <v>1254</v>
          </cell>
        </row>
        <row r="1256">
          <cell r="B1256">
            <v>23980</v>
          </cell>
          <cell r="C1256">
            <v>23883</v>
          </cell>
          <cell r="D1256">
            <v>2578.54</v>
          </cell>
          <cell r="E1256">
            <v>2578.21</v>
          </cell>
          <cell r="F1256">
            <v>2577.2800000000002</v>
          </cell>
          <cell r="G1256">
            <v>2576.35</v>
          </cell>
          <cell r="H1256">
            <v>0</v>
          </cell>
          <cell r="I1256">
            <v>0.2</v>
          </cell>
          <cell r="J1256">
            <v>0</v>
          </cell>
          <cell r="K1256">
            <v>1255</v>
          </cell>
        </row>
        <row r="1257">
          <cell r="B1257">
            <v>23980</v>
          </cell>
          <cell r="C1257">
            <v>23933</v>
          </cell>
          <cell r="D1257">
            <v>2578.54</v>
          </cell>
          <cell r="E1257">
            <v>2578.77</v>
          </cell>
          <cell r="F1257">
            <v>2577.0700000000002</v>
          </cell>
          <cell r="G1257">
            <v>2576.6</v>
          </cell>
          <cell r="H1257">
            <v>0</v>
          </cell>
          <cell r="I1257">
            <v>0.35</v>
          </cell>
          <cell r="J1257">
            <v>0.5</v>
          </cell>
          <cell r="K1257">
            <v>1256</v>
          </cell>
        </row>
        <row r="1258">
          <cell r="B1258">
            <v>23933</v>
          </cell>
          <cell r="C1258">
            <v>23778</v>
          </cell>
          <cell r="D1258">
            <v>2578.77</v>
          </cell>
          <cell r="E1258">
            <v>2576.8000000000002</v>
          </cell>
          <cell r="F1258">
            <v>2576.5</v>
          </cell>
          <cell r="G1258">
            <v>2576.0700000000002</v>
          </cell>
          <cell r="H1258">
            <v>0</v>
          </cell>
          <cell r="I1258">
            <v>0.35</v>
          </cell>
          <cell r="J1258">
            <v>1.03</v>
          </cell>
          <cell r="K1258">
            <v>1257</v>
          </cell>
        </row>
        <row r="1259">
          <cell r="B1259">
            <v>23653</v>
          </cell>
          <cell r="C1259">
            <v>23738</v>
          </cell>
          <cell r="D1259">
            <v>0</v>
          </cell>
          <cell r="E1259">
            <v>0</v>
          </cell>
          <cell r="F1259">
            <v>0</v>
          </cell>
          <cell r="G1259">
            <v>2576.33</v>
          </cell>
          <cell r="H1259">
            <v>0</v>
          </cell>
          <cell r="I1259">
            <v>1.1000000000000001</v>
          </cell>
          <cell r="J1259">
            <v>0.3</v>
          </cell>
          <cell r="K1259">
            <v>1258</v>
          </cell>
        </row>
        <row r="1260">
          <cell r="B1260">
            <v>23628</v>
          </cell>
          <cell r="C1260">
            <v>23613</v>
          </cell>
          <cell r="D1260">
            <v>2577.41</v>
          </cell>
          <cell r="E1260">
            <v>2577</v>
          </cell>
          <cell r="F1260">
            <v>2576.56</v>
          </cell>
          <cell r="G1260">
            <v>2576.4</v>
          </cell>
          <cell r="H1260">
            <v>0</v>
          </cell>
          <cell r="I1260">
            <v>1.05</v>
          </cell>
          <cell r="J1260">
            <v>0.3</v>
          </cell>
          <cell r="K1260">
            <v>1259</v>
          </cell>
        </row>
        <row r="1261">
          <cell r="B1261">
            <v>23814</v>
          </cell>
          <cell r="C1261">
            <v>23649</v>
          </cell>
          <cell r="D1261">
            <v>2578.06</v>
          </cell>
          <cell r="E1261">
            <v>2578.04</v>
          </cell>
          <cell r="F1261">
            <v>2576.7600000000002</v>
          </cell>
          <cell r="G1261">
            <v>2576.5300000000002</v>
          </cell>
          <cell r="H1261">
            <v>0</v>
          </cell>
          <cell r="I1261">
            <v>0.2</v>
          </cell>
          <cell r="J1261">
            <v>0.46</v>
          </cell>
          <cell r="K1261">
            <v>1260</v>
          </cell>
        </row>
        <row r="1262">
          <cell r="B1262">
            <v>23814</v>
          </cell>
          <cell r="C1262">
            <v>23778</v>
          </cell>
          <cell r="D1262">
            <v>2578.0500000000002</v>
          </cell>
          <cell r="E1262">
            <v>2576.8000000000002</v>
          </cell>
          <cell r="F1262">
            <v>2576.34</v>
          </cell>
          <cell r="G1262">
            <v>2576.0700000000002</v>
          </cell>
          <cell r="H1262">
            <v>0</v>
          </cell>
          <cell r="I1262">
            <v>0.53</v>
          </cell>
          <cell r="J1262">
            <v>0.28000000000000003</v>
          </cell>
          <cell r="K1262">
            <v>1261</v>
          </cell>
        </row>
        <row r="1263">
          <cell r="B1263">
            <v>23643</v>
          </cell>
          <cell r="C1263">
            <v>23628</v>
          </cell>
          <cell r="D1263">
            <v>0</v>
          </cell>
          <cell r="E1263">
            <v>2577.41</v>
          </cell>
          <cell r="F1263">
            <v>2576.67</v>
          </cell>
          <cell r="G1263">
            <v>0</v>
          </cell>
          <cell r="H1263">
            <v>0</v>
          </cell>
          <cell r="I1263">
            <v>1.05</v>
          </cell>
          <cell r="J1263">
            <v>0.3</v>
          </cell>
          <cell r="K1263">
            <v>1262</v>
          </cell>
        </row>
        <row r="1264">
          <cell r="B1264">
            <v>23581</v>
          </cell>
          <cell r="C1264">
            <v>23604</v>
          </cell>
          <cell r="D1264">
            <v>2578.3000000000002</v>
          </cell>
          <cell r="E1264">
            <v>0</v>
          </cell>
          <cell r="F1264">
            <v>2576.56</v>
          </cell>
          <cell r="G1264">
            <v>2576.1999999999998</v>
          </cell>
          <cell r="H1264">
            <v>0</v>
          </cell>
          <cell r="I1264">
            <v>0.35</v>
          </cell>
          <cell r="J1264">
            <v>0.74</v>
          </cell>
          <cell r="K1264">
            <v>1263</v>
          </cell>
        </row>
        <row r="1265">
          <cell r="B1265">
            <v>23566</v>
          </cell>
          <cell r="C1265">
            <v>23581</v>
          </cell>
          <cell r="D1265">
            <v>2578.6799999999998</v>
          </cell>
          <cell r="E1265">
            <v>2578.3000000000002</v>
          </cell>
          <cell r="F1265">
            <v>2577.0300000000002</v>
          </cell>
          <cell r="G1265">
            <v>2576.5</v>
          </cell>
          <cell r="H1265">
            <v>0</v>
          </cell>
          <cell r="I1265">
            <v>0.2</v>
          </cell>
          <cell r="J1265">
            <v>1.1599999999999999</v>
          </cell>
          <cell r="K1265">
            <v>1264</v>
          </cell>
        </row>
        <row r="1266">
          <cell r="B1266">
            <v>23535</v>
          </cell>
          <cell r="C1266">
            <v>23566</v>
          </cell>
          <cell r="D1266">
            <v>2578.96</v>
          </cell>
          <cell r="E1266">
            <v>2578.58</v>
          </cell>
          <cell r="F1266">
            <v>2577.2199999999998</v>
          </cell>
          <cell r="G1266">
            <v>2576.31</v>
          </cell>
          <cell r="H1266">
            <v>0</v>
          </cell>
          <cell r="I1266">
            <v>0.3</v>
          </cell>
          <cell r="J1266">
            <v>1.91</v>
          </cell>
          <cell r="K1266">
            <v>1265</v>
          </cell>
        </row>
        <row r="1267">
          <cell r="B1267">
            <v>26902</v>
          </cell>
          <cell r="C1267">
            <v>26863</v>
          </cell>
          <cell r="D1267">
            <v>2579.16</v>
          </cell>
          <cell r="E1267">
            <v>2579.04</v>
          </cell>
          <cell r="F1267">
            <v>2577.87</v>
          </cell>
          <cell r="G1267">
            <v>2577.77</v>
          </cell>
          <cell r="H1267">
            <v>0</v>
          </cell>
          <cell r="I1267">
            <v>0.2</v>
          </cell>
          <cell r="J1267">
            <v>1</v>
          </cell>
          <cell r="K1267">
            <v>1266</v>
          </cell>
        </row>
        <row r="1268">
          <cell r="B1268">
            <v>26977</v>
          </cell>
          <cell r="C1268">
            <v>26863</v>
          </cell>
          <cell r="D1268">
            <v>2579.87</v>
          </cell>
          <cell r="E1268">
            <v>2579.04</v>
          </cell>
          <cell r="F1268">
            <v>2578.4699999999998</v>
          </cell>
          <cell r="G1268">
            <v>2577.7600000000002</v>
          </cell>
          <cell r="H1268">
            <v>0</v>
          </cell>
          <cell r="I1268">
            <v>0.3</v>
          </cell>
          <cell r="J1268">
            <v>1</v>
          </cell>
          <cell r="K1268">
            <v>1267</v>
          </cell>
        </row>
        <row r="1269">
          <cell r="B1269">
            <v>26879</v>
          </cell>
          <cell r="C1269">
            <v>26846</v>
          </cell>
          <cell r="D1269">
            <v>2580.9299999999998</v>
          </cell>
          <cell r="E1269">
            <v>2580.7399999999998</v>
          </cell>
          <cell r="F1269">
            <v>2578.86</v>
          </cell>
          <cell r="G1269">
            <v>2578.79</v>
          </cell>
          <cell r="H1269">
            <v>0</v>
          </cell>
          <cell r="I1269">
            <v>0.38</v>
          </cell>
          <cell r="J1269">
            <v>0.55000000000000004</v>
          </cell>
          <cell r="K1269">
            <v>1268</v>
          </cell>
        </row>
        <row r="1270">
          <cell r="B1270">
            <v>27076</v>
          </cell>
          <cell r="C1270">
            <v>26846</v>
          </cell>
          <cell r="D1270">
            <v>0</v>
          </cell>
          <cell r="E1270">
            <v>2580.7399999999998</v>
          </cell>
          <cell r="F1270">
            <v>2580.17</v>
          </cell>
          <cell r="G1270">
            <v>2578.79</v>
          </cell>
          <cell r="H1270">
            <v>0</v>
          </cell>
          <cell r="I1270">
            <v>0</v>
          </cell>
          <cell r="J1270">
            <v>1.5</v>
          </cell>
          <cell r="K1270">
            <v>1269</v>
          </cell>
        </row>
        <row r="1271">
          <cell r="B1271">
            <v>27006</v>
          </cell>
          <cell r="C1271">
            <v>26982</v>
          </cell>
          <cell r="D1271">
            <v>2579.88</v>
          </cell>
          <cell r="E1271">
            <v>2579.87</v>
          </cell>
          <cell r="F1271">
            <v>2578.34</v>
          </cell>
          <cell r="G1271">
            <v>0</v>
          </cell>
          <cell r="H1271">
            <v>0</v>
          </cell>
          <cell r="I1271">
            <v>0.3</v>
          </cell>
          <cell r="J1271">
            <v>9.9</v>
          </cell>
          <cell r="K1271">
            <v>1270</v>
          </cell>
        </row>
        <row r="1272">
          <cell r="B1272">
            <v>26871</v>
          </cell>
          <cell r="C1272">
            <v>26844</v>
          </cell>
          <cell r="D1272">
            <v>2579.59</v>
          </cell>
          <cell r="E1272">
            <v>2579.85</v>
          </cell>
          <cell r="F1272">
            <v>2578.2600000000002</v>
          </cell>
          <cell r="G1272">
            <v>2578.1799999999998</v>
          </cell>
          <cell r="H1272">
            <v>0</v>
          </cell>
          <cell r="I1272">
            <v>0</v>
          </cell>
          <cell r="J1272">
            <v>0.82</v>
          </cell>
          <cell r="K1272">
            <v>1271</v>
          </cell>
        </row>
        <row r="1273">
          <cell r="B1273">
            <v>26999</v>
          </cell>
          <cell r="C1273">
            <v>26871</v>
          </cell>
          <cell r="D1273">
            <v>2580.37</v>
          </cell>
          <cell r="E1273">
            <v>2579.59</v>
          </cell>
          <cell r="F1273">
            <v>2579.5700000000002</v>
          </cell>
          <cell r="G1273">
            <v>2578.27</v>
          </cell>
          <cell r="H1273">
            <v>0</v>
          </cell>
          <cell r="I1273">
            <v>0.3</v>
          </cell>
          <cell r="J1273">
            <v>0.65</v>
          </cell>
          <cell r="K1273">
            <v>1272</v>
          </cell>
        </row>
        <row r="1274">
          <cell r="B1274">
            <v>26999</v>
          </cell>
          <cell r="C1274">
            <v>27046</v>
          </cell>
          <cell r="D1274">
            <v>2580.37</v>
          </cell>
          <cell r="E1274">
            <v>2580.63</v>
          </cell>
          <cell r="F1274">
            <v>2579.67</v>
          </cell>
          <cell r="G1274">
            <v>2579.46</v>
          </cell>
          <cell r="H1274">
            <v>0</v>
          </cell>
          <cell r="I1274">
            <v>0.35</v>
          </cell>
          <cell r="J1274">
            <v>0.4</v>
          </cell>
          <cell r="K1274">
            <v>1273</v>
          </cell>
        </row>
        <row r="1275">
          <cell r="B1275">
            <v>27046</v>
          </cell>
          <cell r="C1275">
            <v>26879</v>
          </cell>
          <cell r="D1275">
            <v>2580.63</v>
          </cell>
          <cell r="E1275">
            <v>2580.9299999999998</v>
          </cell>
          <cell r="F1275">
            <v>2579.4699999999998</v>
          </cell>
          <cell r="G1275">
            <v>2578.88</v>
          </cell>
          <cell r="H1275">
            <v>0</v>
          </cell>
          <cell r="I1275">
            <v>0.38</v>
          </cell>
          <cell r="J1275">
            <v>0.56999999999999995</v>
          </cell>
          <cell r="K1275">
            <v>1274</v>
          </cell>
        </row>
        <row r="1276">
          <cell r="B1276">
            <v>27050</v>
          </cell>
          <cell r="C1276">
            <v>27015</v>
          </cell>
          <cell r="D1276">
            <v>2580.7600000000002</v>
          </cell>
          <cell r="E1276">
            <v>2580.9</v>
          </cell>
          <cell r="F1276">
            <v>2578.5300000000002</v>
          </cell>
          <cell r="G1276">
            <v>2578.39</v>
          </cell>
          <cell r="H1276">
            <v>0</v>
          </cell>
          <cell r="I1276">
            <v>0.75</v>
          </cell>
          <cell r="J1276">
            <v>0.5</v>
          </cell>
          <cell r="K1276">
            <v>1275</v>
          </cell>
        </row>
        <row r="1277">
          <cell r="B1277">
            <v>26863</v>
          </cell>
          <cell r="C1277">
            <v>26727</v>
          </cell>
          <cell r="D1277">
            <v>2579.04</v>
          </cell>
          <cell r="E1277">
            <v>2579.3000000000002</v>
          </cell>
          <cell r="F1277">
            <v>2577.77</v>
          </cell>
          <cell r="G1277">
            <v>2577.42</v>
          </cell>
          <cell r="H1277">
            <v>0</v>
          </cell>
          <cell r="I1277">
            <v>0.35</v>
          </cell>
          <cell r="J1277">
            <v>0.42</v>
          </cell>
          <cell r="K1277">
            <v>1276</v>
          </cell>
        </row>
        <row r="1278">
          <cell r="B1278">
            <v>26913</v>
          </cell>
          <cell r="C1278">
            <v>26805</v>
          </cell>
          <cell r="D1278">
            <v>2579.71</v>
          </cell>
          <cell r="E1278">
            <v>2579.8000000000002</v>
          </cell>
          <cell r="F1278">
            <v>2578.4499999999998</v>
          </cell>
          <cell r="G1278">
            <v>2578.1799999999998</v>
          </cell>
          <cell r="H1278">
            <v>0</v>
          </cell>
          <cell r="I1278">
            <v>0.3</v>
          </cell>
          <cell r="J1278">
            <v>0.5</v>
          </cell>
          <cell r="K1278">
            <v>1277</v>
          </cell>
        </row>
        <row r="1279">
          <cell r="B1279">
            <v>26846</v>
          </cell>
          <cell r="C1279">
            <v>26704</v>
          </cell>
          <cell r="D1279">
            <v>2580.7399999999998</v>
          </cell>
          <cell r="E1279">
            <v>2579.89</v>
          </cell>
          <cell r="F1279">
            <v>2578.79</v>
          </cell>
          <cell r="G1279">
            <v>2578</v>
          </cell>
          <cell r="H1279">
            <v>0</v>
          </cell>
          <cell r="I1279">
            <v>0.38</v>
          </cell>
          <cell r="J1279">
            <v>1.5</v>
          </cell>
          <cell r="K1279">
            <v>1278</v>
          </cell>
        </row>
        <row r="1280">
          <cell r="B1280">
            <v>23267</v>
          </cell>
          <cell r="C1280">
            <v>23395</v>
          </cell>
          <cell r="D1280">
            <v>2577.92</v>
          </cell>
          <cell r="E1280">
            <v>2577.8000000000002</v>
          </cell>
          <cell r="F1280">
            <v>0</v>
          </cell>
          <cell r="G1280">
            <v>2575.0500000000002</v>
          </cell>
          <cell r="H1280">
            <v>0</v>
          </cell>
          <cell r="I1280">
            <v>0.4</v>
          </cell>
          <cell r="J1280">
            <v>0.4</v>
          </cell>
          <cell r="K1280">
            <v>1279</v>
          </cell>
        </row>
        <row r="1281">
          <cell r="B1281">
            <v>23478</v>
          </cell>
          <cell r="C1281">
            <v>23463</v>
          </cell>
          <cell r="D1281">
            <v>2575.5</v>
          </cell>
          <cell r="E1281">
            <v>2575.58</v>
          </cell>
          <cell r="F1281">
            <v>2574.56</v>
          </cell>
          <cell r="G1281">
            <v>2574.4899999999998</v>
          </cell>
          <cell r="H1281">
            <v>1.65</v>
          </cell>
          <cell r="I1281">
            <v>1.4</v>
          </cell>
          <cell r="J1281">
            <v>0.5</v>
          </cell>
          <cell r="K1281">
            <v>1280</v>
          </cell>
        </row>
        <row r="1282">
          <cell r="B1282">
            <v>23184</v>
          </cell>
          <cell r="C1282">
            <v>23478</v>
          </cell>
          <cell r="D1282">
            <v>2575.9299999999998</v>
          </cell>
          <cell r="E1282">
            <v>2575.5</v>
          </cell>
          <cell r="F1282">
            <v>2573.81</v>
          </cell>
          <cell r="G1282">
            <v>2573.62</v>
          </cell>
          <cell r="H1282">
            <v>0</v>
          </cell>
          <cell r="I1282">
            <v>0.3</v>
          </cell>
          <cell r="J1282">
            <v>0.2</v>
          </cell>
          <cell r="K1282">
            <v>1281</v>
          </cell>
        </row>
        <row r="1283">
          <cell r="B1283">
            <v>23118</v>
          </cell>
          <cell r="C1283">
            <v>23020</v>
          </cell>
          <cell r="D1283">
            <v>2576.5300000000002</v>
          </cell>
          <cell r="E1283">
            <v>2576.27</v>
          </cell>
          <cell r="F1283">
            <v>2574.66</v>
          </cell>
          <cell r="G1283">
            <v>2574.5</v>
          </cell>
          <cell r="H1283">
            <v>0</v>
          </cell>
          <cell r="I1283">
            <v>0.25</v>
          </cell>
          <cell r="J1283">
            <v>0.28000000000000003</v>
          </cell>
          <cell r="K1283">
            <v>1282</v>
          </cell>
        </row>
        <row r="1284">
          <cell r="B1284">
            <v>22867</v>
          </cell>
          <cell r="C1284">
            <v>23118</v>
          </cell>
          <cell r="D1284">
            <v>2576.73</v>
          </cell>
          <cell r="E1284">
            <v>2576.5300000000002</v>
          </cell>
          <cell r="F1284">
            <v>2574.94</v>
          </cell>
          <cell r="G1284">
            <v>2574.69</v>
          </cell>
          <cell r="H1284">
            <v>0</v>
          </cell>
          <cell r="I1284">
            <v>0.25</v>
          </cell>
          <cell r="J1284">
            <v>0.34</v>
          </cell>
          <cell r="K1284">
            <v>1283</v>
          </cell>
        </row>
        <row r="1285">
          <cell r="B1285">
            <v>22626</v>
          </cell>
          <cell r="C1285">
            <v>22867</v>
          </cell>
          <cell r="D1285">
            <v>2576.98</v>
          </cell>
          <cell r="E1285">
            <v>2576.73</v>
          </cell>
          <cell r="F1285">
            <v>2575.14</v>
          </cell>
          <cell r="G1285">
            <v>2575.9299999999998</v>
          </cell>
          <cell r="H1285">
            <v>0</v>
          </cell>
          <cell r="I1285">
            <v>0.25</v>
          </cell>
          <cell r="J1285">
            <v>0.3</v>
          </cell>
          <cell r="K1285">
            <v>1284</v>
          </cell>
        </row>
        <row r="1286">
          <cell r="B1286">
            <v>22439</v>
          </cell>
          <cell r="C1286">
            <v>22626</v>
          </cell>
          <cell r="D1286">
            <v>2577.5700000000002</v>
          </cell>
          <cell r="E1286">
            <v>2576.98</v>
          </cell>
          <cell r="F1286">
            <v>2575.48</v>
          </cell>
          <cell r="G1286">
            <v>2575.1999999999998</v>
          </cell>
          <cell r="H1286">
            <v>0</v>
          </cell>
          <cell r="I1286">
            <v>0.2</v>
          </cell>
          <cell r="J1286">
            <v>0.5</v>
          </cell>
          <cell r="K1286">
            <v>1285</v>
          </cell>
        </row>
        <row r="1287">
          <cell r="B1287">
            <v>22666</v>
          </cell>
          <cell r="C1287">
            <v>22626</v>
          </cell>
          <cell r="D1287">
            <v>2577.38</v>
          </cell>
          <cell r="E1287">
            <v>2576.98</v>
          </cell>
          <cell r="F1287">
            <v>2575.27</v>
          </cell>
          <cell r="G1287">
            <v>2575.15</v>
          </cell>
          <cell r="H1287">
            <v>0</v>
          </cell>
          <cell r="I1287">
            <v>0.2</v>
          </cell>
          <cell r="J1287">
            <v>0.67</v>
          </cell>
          <cell r="K1287">
            <v>1286</v>
          </cell>
        </row>
        <row r="1288">
          <cell r="B1288">
            <v>22453</v>
          </cell>
          <cell r="C1288">
            <v>22666</v>
          </cell>
          <cell r="D1288">
            <v>2577.38</v>
          </cell>
          <cell r="E1288">
            <v>2577.38</v>
          </cell>
          <cell r="F1288">
            <v>2575.56</v>
          </cell>
          <cell r="G1288">
            <v>2575.27</v>
          </cell>
          <cell r="H1288">
            <v>0</v>
          </cell>
          <cell r="I1288">
            <v>0.2</v>
          </cell>
          <cell r="J1288">
            <v>0.5</v>
          </cell>
          <cell r="K1288">
            <v>1287</v>
          </cell>
        </row>
        <row r="1289">
          <cell r="B1289">
            <v>23020</v>
          </cell>
          <cell r="C1289">
            <v>23375</v>
          </cell>
          <cell r="D1289">
            <v>2576.27</v>
          </cell>
          <cell r="E1289">
            <v>2576.0100000000002</v>
          </cell>
          <cell r="F1289">
            <v>2574.4499999999998</v>
          </cell>
          <cell r="G1289">
            <v>2574.2199999999998</v>
          </cell>
          <cell r="H1289">
            <v>0</v>
          </cell>
          <cell r="I1289">
            <v>0.3</v>
          </cell>
          <cell r="J1289">
            <v>0.2</v>
          </cell>
          <cell r="K1289">
            <v>1288</v>
          </cell>
        </row>
        <row r="1290">
          <cell r="B1290">
            <v>22691</v>
          </cell>
          <cell r="C1290">
            <v>23020</v>
          </cell>
          <cell r="D1290">
            <v>2576.41</v>
          </cell>
          <cell r="E1290">
            <v>2576.27</v>
          </cell>
          <cell r="F1290">
            <v>2574.8000000000002</v>
          </cell>
          <cell r="G1290">
            <v>0</v>
          </cell>
          <cell r="H1290">
            <v>0</v>
          </cell>
          <cell r="I1290">
            <v>0.25</v>
          </cell>
          <cell r="J1290">
            <v>0.33</v>
          </cell>
          <cell r="K1290">
            <v>1289</v>
          </cell>
        </row>
        <row r="1291">
          <cell r="B1291">
            <v>23476</v>
          </cell>
          <cell r="C1291">
            <v>23284</v>
          </cell>
          <cell r="D1291">
            <v>0</v>
          </cell>
          <cell r="E1291">
            <v>2576.34</v>
          </cell>
          <cell r="F1291">
            <v>0</v>
          </cell>
          <cell r="G1291">
            <v>2574.58</v>
          </cell>
          <cell r="H1291">
            <v>0</v>
          </cell>
          <cell r="I1291">
            <v>0.2</v>
          </cell>
          <cell r="J1291">
            <v>0.55000000000000004</v>
          </cell>
          <cell r="K1291">
            <v>1290</v>
          </cell>
        </row>
        <row r="1292">
          <cell r="B1292">
            <v>23461</v>
          </cell>
          <cell r="C1292">
            <v>23375</v>
          </cell>
          <cell r="D1292">
            <v>2576.3000000000002</v>
          </cell>
          <cell r="E1292">
            <v>2576.0100000000002</v>
          </cell>
          <cell r="F1292">
            <v>2574.41</v>
          </cell>
          <cell r="G1292">
            <v>2574.2199999999998</v>
          </cell>
          <cell r="H1292">
            <v>0</v>
          </cell>
          <cell r="I1292">
            <v>0.25</v>
          </cell>
          <cell r="J1292">
            <v>0.33</v>
          </cell>
          <cell r="K1292">
            <v>1291</v>
          </cell>
        </row>
        <row r="1293">
          <cell r="B1293">
            <v>23297</v>
          </cell>
          <cell r="C1293">
            <v>23461</v>
          </cell>
          <cell r="D1293">
            <v>2576.39</v>
          </cell>
          <cell r="E1293">
            <v>2576.3000000000002</v>
          </cell>
          <cell r="F1293">
            <v>2574.66</v>
          </cell>
          <cell r="G1293">
            <v>2574.4299999999998</v>
          </cell>
          <cell r="H1293">
            <v>0</v>
          </cell>
          <cell r="I1293">
            <v>0.2</v>
          </cell>
          <cell r="J1293">
            <v>0.41</v>
          </cell>
          <cell r="K1293">
            <v>1292</v>
          </cell>
        </row>
        <row r="1294">
          <cell r="B1294">
            <v>23378</v>
          </cell>
          <cell r="C1294">
            <v>23297</v>
          </cell>
          <cell r="D1294">
            <v>2576.85</v>
          </cell>
          <cell r="E1294">
            <v>2576.39</v>
          </cell>
          <cell r="F1294">
            <v>2575.52</v>
          </cell>
          <cell r="G1294">
            <v>2574.9899999999998</v>
          </cell>
          <cell r="H1294">
            <v>0</v>
          </cell>
          <cell r="I1294">
            <v>0.2</v>
          </cell>
          <cell r="J1294">
            <v>0.52</v>
          </cell>
          <cell r="K1294">
            <v>1293</v>
          </cell>
        </row>
        <row r="1295">
          <cell r="B1295">
            <v>23227</v>
          </cell>
          <cell r="C1295">
            <v>23184</v>
          </cell>
          <cell r="D1295">
            <v>2576.1799999999998</v>
          </cell>
          <cell r="E1295">
            <v>2575.9299999999998</v>
          </cell>
          <cell r="F1295">
            <v>2574.4899999999998</v>
          </cell>
          <cell r="G1295">
            <v>2574.37</v>
          </cell>
          <cell r="H1295">
            <v>0</v>
          </cell>
          <cell r="I1295">
            <v>0.2</v>
          </cell>
          <cell r="J1295">
            <v>0.5</v>
          </cell>
          <cell r="K1295">
            <v>1294</v>
          </cell>
        </row>
        <row r="1296">
          <cell r="B1296">
            <v>23087</v>
          </cell>
          <cell r="C1296">
            <v>23184</v>
          </cell>
          <cell r="D1296">
            <v>2575.9299999999998</v>
          </cell>
          <cell r="E1296">
            <v>2575.9299999999998</v>
          </cell>
          <cell r="F1296">
            <v>2574.04</v>
          </cell>
          <cell r="G1296">
            <v>2573.94</v>
          </cell>
          <cell r="H1296">
            <v>0</v>
          </cell>
          <cell r="I1296">
            <v>0.25</v>
          </cell>
          <cell r="J1296">
            <v>0.32</v>
          </cell>
          <cell r="K1296">
            <v>1295</v>
          </cell>
        </row>
        <row r="1297">
          <cell r="B1297">
            <v>23134</v>
          </cell>
          <cell r="C1297">
            <v>23184</v>
          </cell>
          <cell r="D1297">
            <v>2575.91</v>
          </cell>
          <cell r="E1297">
            <v>2575.9299999999998</v>
          </cell>
          <cell r="F1297">
            <v>2573.85</v>
          </cell>
          <cell r="G1297">
            <v>2573.81</v>
          </cell>
          <cell r="H1297">
            <v>0</v>
          </cell>
          <cell r="I1297">
            <v>0.3</v>
          </cell>
          <cell r="J1297">
            <v>0.13</v>
          </cell>
          <cell r="K1297">
            <v>1296</v>
          </cell>
        </row>
        <row r="1298">
          <cell r="B1298">
            <v>22801</v>
          </cell>
          <cell r="C1298">
            <v>23087</v>
          </cell>
          <cell r="D1298">
            <v>2576.5100000000002</v>
          </cell>
          <cell r="E1298">
            <v>2575.9299999999998</v>
          </cell>
          <cell r="F1298">
            <v>2574.31</v>
          </cell>
          <cell r="G1298">
            <v>2574.09</v>
          </cell>
          <cell r="H1298">
            <v>0</v>
          </cell>
          <cell r="I1298">
            <v>0.25</v>
          </cell>
          <cell r="J1298">
            <v>0.28000000000000003</v>
          </cell>
          <cell r="K1298">
            <v>1297</v>
          </cell>
        </row>
        <row r="1299">
          <cell r="B1299">
            <v>23060</v>
          </cell>
          <cell r="C1299">
            <v>23087</v>
          </cell>
          <cell r="D1299">
            <v>2576.0300000000002</v>
          </cell>
          <cell r="E1299">
            <v>2575.9299999999998</v>
          </cell>
          <cell r="F1299">
            <v>2574.1999999999998</v>
          </cell>
          <cell r="G1299">
            <v>2574.09</v>
          </cell>
          <cell r="H1299">
            <v>0</v>
          </cell>
          <cell r="I1299">
            <v>0.2</v>
          </cell>
          <cell r="J1299">
            <v>0.11</v>
          </cell>
          <cell r="K1299">
            <v>1298</v>
          </cell>
        </row>
        <row r="1300">
          <cell r="B1300">
            <v>23017</v>
          </cell>
          <cell r="C1300">
            <v>23060</v>
          </cell>
          <cell r="D1300">
            <v>2576.0500000000002</v>
          </cell>
          <cell r="E1300">
            <v>2576.0300000000002</v>
          </cell>
          <cell r="F1300">
            <v>2574.2600000000002</v>
          </cell>
          <cell r="G1300">
            <v>2574.21</v>
          </cell>
          <cell r="H1300">
            <v>0</v>
          </cell>
          <cell r="I1300">
            <v>0.2</v>
          </cell>
          <cell r="J1300">
            <v>0.4</v>
          </cell>
          <cell r="K1300">
            <v>1299</v>
          </cell>
        </row>
        <row r="1301">
          <cell r="B1301">
            <v>22406</v>
          </cell>
          <cell r="C1301">
            <v>22801</v>
          </cell>
          <cell r="D1301">
            <v>2577.5300000000002</v>
          </cell>
          <cell r="E1301">
            <v>2576.5100000000002</v>
          </cell>
          <cell r="F1301">
            <v>2574.67</v>
          </cell>
          <cell r="G1301">
            <v>2574.35</v>
          </cell>
          <cell r="H1301">
            <v>0</v>
          </cell>
          <cell r="I1301">
            <v>0.25</v>
          </cell>
          <cell r="J1301">
            <v>0.3</v>
          </cell>
          <cell r="K1301">
            <v>1300</v>
          </cell>
        </row>
        <row r="1302">
          <cell r="B1302">
            <v>23400</v>
          </cell>
          <cell r="C1302">
            <v>23463</v>
          </cell>
          <cell r="D1302">
            <v>2575.84</v>
          </cell>
          <cell r="E1302">
            <v>2575.58</v>
          </cell>
          <cell r="F1302">
            <v>2574.1799999999998</v>
          </cell>
          <cell r="G1302">
            <v>2574.1</v>
          </cell>
          <cell r="H1302">
            <v>0</v>
          </cell>
          <cell r="I1302">
            <v>0.3</v>
          </cell>
          <cell r="J1302">
            <v>0.5</v>
          </cell>
          <cell r="K1302">
            <v>1301</v>
          </cell>
        </row>
        <row r="1303">
          <cell r="B1303">
            <v>23111</v>
          </cell>
          <cell r="C1303">
            <v>23400</v>
          </cell>
          <cell r="D1303">
            <v>2575.5</v>
          </cell>
          <cell r="E1303">
            <v>2575.84</v>
          </cell>
          <cell r="F1303">
            <v>2574.4299999999998</v>
          </cell>
          <cell r="G1303">
            <v>2574.2600000000002</v>
          </cell>
          <cell r="H1303">
            <v>0</v>
          </cell>
          <cell r="I1303">
            <v>0.38</v>
          </cell>
          <cell r="J1303">
            <v>0.2</v>
          </cell>
          <cell r="K1303">
            <v>1302</v>
          </cell>
        </row>
        <row r="1304">
          <cell r="B1304">
            <v>22479</v>
          </cell>
          <cell r="C1304">
            <v>22788</v>
          </cell>
          <cell r="D1304">
            <v>0</v>
          </cell>
          <cell r="E1304">
            <v>2576</v>
          </cell>
          <cell r="F1304">
            <v>2575.73</v>
          </cell>
          <cell r="G1304">
            <v>2574.6</v>
          </cell>
          <cell r="H1304">
            <v>0</v>
          </cell>
          <cell r="I1304">
            <v>0.25</v>
          </cell>
          <cell r="J1304">
            <v>1</v>
          </cell>
          <cell r="K1304">
            <v>1303</v>
          </cell>
        </row>
        <row r="1305">
          <cell r="B1305">
            <v>22788</v>
          </cell>
          <cell r="C1305">
            <v>23111</v>
          </cell>
          <cell r="D1305">
            <v>2576</v>
          </cell>
          <cell r="E1305">
            <v>2575.5</v>
          </cell>
          <cell r="F1305">
            <v>2574.6</v>
          </cell>
          <cell r="G1305">
            <v>2574.4299999999998</v>
          </cell>
          <cell r="H1305">
            <v>0</v>
          </cell>
          <cell r="I1305">
            <v>0.35</v>
          </cell>
          <cell r="J1305">
            <v>0.2</v>
          </cell>
          <cell r="K1305">
            <v>1304</v>
          </cell>
        </row>
        <row r="1306">
          <cell r="B1306">
            <v>23031</v>
          </cell>
          <cell r="C1306">
            <v>23111</v>
          </cell>
          <cell r="D1306">
            <v>2575.69</v>
          </cell>
          <cell r="E1306">
            <v>2575.5</v>
          </cell>
          <cell r="F1306">
            <v>2574.5100000000002</v>
          </cell>
          <cell r="G1306">
            <v>2574.37</v>
          </cell>
          <cell r="H1306">
            <v>0</v>
          </cell>
          <cell r="I1306">
            <v>0.3</v>
          </cell>
          <cell r="J1306">
            <v>0.32</v>
          </cell>
          <cell r="K1306">
            <v>1305</v>
          </cell>
        </row>
        <row r="1307">
          <cell r="B1307">
            <v>22795</v>
          </cell>
          <cell r="C1307">
            <v>23031</v>
          </cell>
          <cell r="D1307">
            <v>2576.12</v>
          </cell>
          <cell r="E1307">
            <v>2575.69</v>
          </cell>
          <cell r="F1307">
            <v>2574.71</v>
          </cell>
          <cell r="G1307">
            <v>2574.54</v>
          </cell>
          <cell r="H1307">
            <v>0</v>
          </cell>
          <cell r="I1307">
            <v>0.3</v>
          </cell>
          <cell r="J1307">
            <v>0.28000000000000003</v>
          </cell>
          <cell r="K1307">
            <v>1306</v>
          </cell>
        </row>
        <row r="1308">
          <cell r="B1308">
            <v>22552</v>
          </cell>
          <cell r="C1308">
            <v>22795</v>
          </cell>
          <cell r="D1308">
            <v>2576.5700000000002</v>
          </cell>
          <cell r="E1308">
            <v>2576.12</v>
          </cell>
          <cell r="F1308">
            <v>2575.17</v>
          </cell>
          <cell r="G1308">
            <v>2574.71</v>
          </cell>
          <cell r="H1308">
            <v>0</v>
          </cell>
          <cell r="I1308">
            <v>0.25</v>
          </cell>
          <cell r="J1308">
            <v>0.7</v>
          </cell>
          <cell r="K1308">
            <v>1307</v>
          </cell>
        </row>
        <row r="1309">
          <cell r="B1309">
            <v>22388</v>
          </cell>
          <cell r="C1309">
            <v>22552</v>
          </cell>
          <cell r="D1309">
            <v>2577.5700000000002</v>
          </cell>
          <cell r="E1309">
            <v>2576.5700000000002</v>
          </cell>
          <cell r="F1309">
            <v>2575.77</v>
          </cell>
          <cell r="G1309">
            <v>2575.17</v>
          </cell>
          <cell r="H1309">
            <v>0</v>
          </cell>
          <cell r="I1309">
            <v>0.2</v>
          </cell>
          <cell r="J1309">
            <v>1.5</v>
          </cell>
          <cell r="K1309">
            <v>1308</v>
          </cell>
        </row>
        <row r="1310">
          <cell r="B1310">
            <v>22720</v>
          </cell>
          <cell r="C1310">
            <v>22801</v>
          </cell>
          <cell r="D1310">
            <v>2576.13</v>
          </cell>
          <cell r="E1310">
            <v>2576.5100000000002</v>
          </cell>
          <cell r="F1310">
            <v>2574.4699999999998</v>
          </cell>
          <cell r="G1310">
            <v>2574.33</v>
          </cell>
          <cell r="H1310">
            <v>0</v>
          </cell>
          <cell r="I1310">
            <v>0.25</v>
          </cell>
          <cell r="J1310">
            <v>0.28000000000000003</v>
          </cell>
          <cell r="K1310">
            <v>1309</v>
          </cell>
        </row>
        <row r="1311">
          <cell r="B1311">
            <v>22662</v>
          </cell>
          <cell r="C1311">
            <v>22720</v>
          </cell>
          <cell r="D1311">
            <v>2576.6799999999998</v>
          </cell>
          <cell r="E1311">
            <v>2576.13</v>
          </cell>
          <cell r="F1311">
            <v>2575.16</v>
          </cell>
          <cell r="G1311">
            <v>2574.62</v>
          </cell>
          <cell r="H1311">
            <v>0</v>
          </cell>
          <cell r="I1311">
            <v>0.2</v>
          </cell>
          <cell r="J1311">
            <v>1.5</v>
          </cell>
          <cell r="K1311">
            <v>1310</v>
          </cell>
        </row>
        <row r="1312">
          <cell r="B1312">
            <v>23351</v>
          </cell>
          <cell r="C1312">
            <v>23311</v>
          </cell>
          <cell r="D1312">
            <v>2577.8000000000002</v>
          </cell>
          <cell r="E1312">
            <v>2577.6</v>
          </cell>
          <cell r="F1312">
            <v>2575.94</v>
          </cell>
          <cell r="G1312">
            <v>2575.64</v>
          </cell>
          <cell r="H1312">
            <v>0</v>
          </cell>
          <cell r="I1312">
            <v>0.2</v>
          </cell>
          <cell r="J1312">
            <v>1</v>
          </cell>
          <cell r="K1312">
            <v>1311</v>
          </cell>
        </row>
        <row r="1313">
          <cell r="B1313">
            <v>23311</v>
          </cell>
          <cell r="C1313">
            <v>23211</v>
          </cell>
          <cell r="D1313">
            <v>2577.6</v>
          </cell>
          <cell r="E1313">
            <v>2576.64</v>
          </cell>
          <cell r="F1313">
            <v>2575.6999999999998</v>
          </cell>
          <cell r="G1313">
            <v>2575.15</v>
          </cell>
          <cell r="H1313">
            <v>0</v>
          </cell>
          <cell r="I1313">
            <v>0.2</v>
          </cell>
          <cell r="J1313">
            <v>0.97</v>
          </cell>
          <cell r="K1313">
            <v>1312</v>
          </cell>
        </row>
        <row r="1314">
          <cell r="B1314">
            <v>23378</v>
          </cell>
          <cell r="C1314">
            <v>23460</v>
          </cell>
          <cell r="D1314">
            <v>2576.85</v>
          </cell>
          <cell r="E1314">
            <v>2577.69</v>
          </cell>
          <cell r="F1314">
            <v>2575.66</v>
          </cell>
          <cell r="G1314">
            <v>2575.36</v>
          </cell>
          <cell r="H1314">
            <v>0</v>
          </cell>
          <cell r="I1314">
            <v>0.2</v>
          </cell>
          <cell r="J1314">
            <v>0.54</v>
          </cell>
          <cell r="K1314">
            <v>1313</v>
          </cell>
        </row>
        <row r="1315">
          <cell r="B1315">
            <v>23335</v>
          </cell>
          <cell r="C1315">
            <v>23360</v>
          </cell>
          <cell r="D1315">
            <v>2576.06</v>
          </cell>
          <cell r="E1315">
            <v>2576.02</v>
          </cell>
          <cell r="F1315">
            <v>2574.11</v>
          </cell>
          <cell r="G1315">
            <v>2574.09</v>
          </cell>
          <cell r="H1315">
            <v>0</v>
          </cell>
          <cell r="I1315">
            <v>0.3</v>
          </cell>
          <cell r="J1315">
            <v>0.22</v>
          </cell>
          <cell r="K1315">
            <v>1314</v>
          </cell>
        </row>
        <row r="1316">
          <cell r="B1316">
            <v>23011</v>
          </cell>
          <cell r="C1316">
            <v>23335</v>
          </cell>
          <cell r="D1316">
            <v>2576.2800000000002</v>
          </cell>
          <cell r="E1316">
            <v>2576.06</v>
          </cell>
          <cell r="F1316">
            <v>2574.31</v>
          </cell>
          <cell r="G1316">
            <v>2574.11</v>
          </cell>
          <cell r="H1316">
            <v>0</v>
          </cell>
          <cell r="I1316">
            <v>0.3</v>
          </cell>
          <cell r="J1316">
            <v>0.19</v>
          </cell>
          <cell r="K1316">
            <v>1315</v>
          </cell>
        </row>
        <row r="1317">
          <cell r="B1317">
            <v>23284</v>
          </cell>
          <cell r="C1317">
            <v>23360</v>
          </cell>
          <cell r="D1317">
            <v>2576.34</v>
          </cell>
          <cell r="E1317">
            <v>2576.04</v>
          </cell>
          <cell r="F1317">
            <v>2574.4699999999998</v>
          </cell>
          <cell r="G1317">
            <v>2574.25</v>
          </cell>
          <cell r="H1317">
            <v>0</v>
          </cell>
          <cell r="I1317">
            <v>0.2</v>
          </cell>
          <cell r="J1317">
            <v>0.42</v>
          </cell>
          <cell r="K1317">
            <v>1316</v>
          </cell>
        </row>
        <row r="1318">
          <cell r="B1318">
            <v>22905</v>
          </cell>
          <cell r="C1318">
            <v>23284</v>
          </cell>
          <cell r="D1318">
            <v>2576.54</v>
          </cell>
          <cell r="E1318">
            <v>2576.34</v>
          </cell>
          <cell r="F1318">
            <v>2574.94</v>
          </cell>
          <cell r="G1318">
            <v>2574.4699999999998</v>
          </cell>
          <cell r="H1318">
            <v>0</v>
          </cell>
          <cell r="I1318">
            <v>0.2</v>
          </cell>
          <cell r="J1318">
            <v>0.42</v>
          </cell>
          <cell r="K1318">
            <v>1317</v>
          </cell>
        </row>
        <row r="1319">
          <cell r="B1319">
            <v>23403</v>
          </cell>
          <cell r="C1319">
            <v>23443</v>
          </cell>
          <cell r="D1319">
            <v>2577.8000000000002</v>
          </cell>
          <cell r="E1319">
            <v>2577.9699999999998</v>
          </cell>
          <cell r="F1319">
            <v>2576.4699999999998</v>
          </cell>
          <cell r="G1319">
            <v>2576.2600000000002</v>
          </cell>
          <cell r="H1319">
            <v>0</v>
          </cell>
          <cell r="I1319">
            <v>0.2</v>
          </cell>
          <cell r="J1319">
            <v>0.12</v>
          </cell>
          <cell r="K1319">
            <v>1318</v>
          </cell>
        </row>
        <row r="1320">
          <cell r="B1320">
            <v>22933</v>
          </cell>
          <cell r="C1320">
            <v>23211</v>
          </cell>
          <cell r="D1320">
            <v>2577.0500000000002</v>
          </cell>
          <cell r="E1320">
            <v>2576.64</v>
          </cell>
          <cell r="F1320">
            <v>2575.2800000000002</v>
          </cell>
          <cell r="G1320">
            <v>2574.98</v>
          </cell>
          <cell r="H1320">
            <v>0</v>
          </cell>
          <cell r="I1320">
            <v>0.23</v>
          </cell>
          <cell r="J1320">
            <v>0.4</v>
          </cell>
          <cell r="K1320">
            <v>1319</v>
          </cell>
        </row>
        <row r="1321">
          <cell r="B1321">
            <v>22672</v>
          </cell>
          <cell r="C1321">
            <v>22933</v>
          </cell>
          <cell r="D1321">
            <v>2577.52</v>
          </cell>
          <cell r="E1321">
            <v>2577.0500000000002</v>
          </cell>
          <cell r="F1321">
            <v>2575.61</v>
          </cell>
          <cell r="G1321">
            <v>2575.27</v>
          </cell>
          <cell r="H1321">
            <v>0</v>
          </cell>
          <cell r="I1321">
            <v>0.23</v>
          </cell>
          <cell r="J1321">
            <v>0.43</v>
          </cell>
          <cell r="K1321">
            <v>1320</v>
          </cell>
        </row>
        <row r="1322">
          <cell r="B1322">
            <v>22508</v>
          </cell>
          <cell r="C1322">
            <v>22672</v>
          </cell>
          <cell r="D1322">
            <v>2577.84</v>
          </cell>
          <cell r="E1322">
            <v>2577.52</v>
          </cell>
          <cell r="F1322">
            <v>2575.86</v>
          </cell>
          <cell r="G1322">
            <v>2575.6</v>
          </cell>
          <cell r="H1322">
            <v>0</v>
          </cell>
          <cell r="I1322">
            <v>0.2</v>
          </cell>
          <cell r="J1322">
            <v>0.5</v>
          </cell>
          <cell r="K1322">
            <v>1321</v>
          </cell>
        </row>
        <row r="1323">
          <cell r="B1323">
            <v>23211</v>
          </cell>
          <cell r="C1323">
            <v>23118</v>
          </cell>
          <cell r="D1323">
            <v>2576.64</v>
          </cell>
          <cell r="E1323">
            <v>2576.5300000000002</v>
          </cell>
          <cell r="F1323">
            <v>2574.92</v>
          </cell>
          <cell r="G1323">
            <v>2574.71</v>
          </cell>
          <cell r="H1323">
            <v>0</v>
          </cell>
          <cell r="I1323">
            <v>0.2</v>
          </cell>
          <cell r="J1323">
            <v>0.34</v>
          </cell>
          <cell r="K1323">
            <v>1322</v>
          </cell>
        </row>
        <row r="1324">
          <cell r="B1324">
            <v>22905</v>
          </cell>
          <cell r="C1324">
            <v>23011</v>
          </cell>
          <cell r="D1324">
            <v>2576.5300000000002</v>
          </cell>
          <cell r="E1324">
            <v>2576.2600000000002</v>
          </cell>
          <cell r="F1324">
            <v>2575.8000000000002</v>
          </cell>
          <cell r="G1324">
            <v>2575.65</v>
          </cell>
          <cell r="H1324">
            <v>0</v>
          </cell>
          <cell r="I1324">
            <v>0.45</v>
          </cell>
          <cell r="J1324">
            <v>0.3</v>
          </cell>
          <cell r="K1324">
            <v>1323</v>
          </cell>
        </row>
        <row r="1325">
          <cell r="B1325">
            <v>22619</v>
          </cell>
          <cell r="C1325">
            <v>23011</v>
          </cell>
          <cell r="D1325">
            <v>2576.5300000000002</v>
          </cell>
          <cell r="E1325">
            <v>2576.2800000000002</v>
          </cell>
          <cell r="F1325">
            <v>2574.59</v>
          </cell>
          <cell r="G1325">
            <v>2574.37</v>
          </cell>
          <cell r="H1325">
            <v>0</v>
          </cell>
          <cell r="I1325">
            <v>0.3</v>
          </cell>
          <cell r="J1325">
            <v>0.2</v>
          </cell>
          <cell r="K1325">
            <v>1324</v>
          </cell>
        </row>
        <row r="1326">
          <cell r="B1326">
            <v>22512</v>
          </cell>
          <cell r="C1326">
            <v>22905</v>
          </cell>
          <cell r="D1326">
            <v>2576.83</v>
          </cell>
          <cell r="E1326">
            <v>2576.54</v>
          </cell>
          <cell r="F1326">
            <v>2575</v>
          </cell>
          <cell r="G1326">
            <v>2574.61</v>
          </cell>
          <cell r="H1326">
            <v>0</v>
          </cell>
          <cell r="I1326">
            <v>0.25</v>
          </cell>
          <cell r="J1326">
            <v>0.3</v>
          </cell>
          <cell r="K1326">
            <v>1325</v>
          </cell>
        </row>
        <row r="1327">
          <cell r="B1327">
            <v>22584</v>
          </cell>
          <cell r="C1327">
            <v>22640</v>
          </cell>
          <cell r="D1327">
            <v>2580.59</v>
          </cell>
          <cell r="E1327">
            <v>2580.34</v>
          </cell>
          <cell r="F1327">
            <v>2578.14</v>
          </cell>
          <cell r="G1327">
            <v>2578.08</v>
          </cell>
          <cell r="H1327">
            <v>0</v>
          </cell>
          <cell r="I1327">
            <v>0</v>
          </cell>
          <cell r="J1327">
            <v>0</v>
          </cell>
          <cell r="K1327">
            <v>1326</v>
          </cell>
        </row>
        <row r="1328">
          <cell r="B1328">
            <v>22442</v>
          </cell>
          <cell r="C1328">
            <v>22640</v>
          </cell>
          <cell r="D1328">
            <v>2580.2399999999998</v>
          </cell>
          <cell r="E1328">
            <v>2580.34</v>
          </cell>
          <cell r="F1328">
            <v>2578.2800000000002</v>
          </cell>
          <cell r="G1328">
            <v>2578.08</v>
          </cell>
          <cell r="H1328">
            <v>0</v>
          </cell>
          <cell r="I1328">
            <v>0.68</v>
          </cell>
          <cell r="J1328">
            <v>0.4</v>
          </cell>
          <cell r="K1328">
            <v>1327</v>
          </cell>
        </row>
        <row r="1329">
          <cell r="B1329">
            <v>22530</v>
          </cell>
          <cell r="C1329">
            <v>22668</v>
          </cell>
          <cell r="D1329">
            <v>2578.63</v>
          </cell>
          <cell r="E1329">
            <v>2578.4899999999998</v>
          </cell>
          <cell r="F1329">
            <v>2577.0100000000002</v>
          </cell>
          <cell r="G1329">
            <v>2576.66</v>
          </cell>
          <cell r="H1329">
            <v>0</v>
          </cell>
          <cell r="I1329">
            <v>0.2</v>
          </cell>
          <cell r="J1329">
            <v>0.47</v>
          </cell>
          <cell r="K1329">
            <v>1328</v>
          </cell>
        </row>
        <row r="1330">
          <cell r="B1330">
            <v>22813</v>
          </cell>
          <cell r="C1330">
            <v>22772</v>
          </cell>
          <cell r="D1330">
            <v>2578.3000000000002</v>
          </cell>
          <cell r="E1330">
            <v>2578.35</v>
          </cell>
          <cell r="F1330">
            <v>2576.9699999999998</v>
          </cell>
          <cell r="G1330">
            <v>2576.38</v>
          </cell>
          <cell r="H1330">
            <v>0</v>
          </cell>
          <cell r="I1330">
            <v>0.2</v>
          </cell>
          <cell r="J1330">
            <v>1.4</v>
          </cell>
          <cell r="K1330">
            <v>1329</v>
          </cell>
        </row>
        <row r="1331">
          <cell r="B1331">
            <v>23493</v>
          </cell>
          <cell r="C1331">
            <v>23511</v>
          </cell>
          <cell r="D1331">
            <v>2579.5100000000002</v>
          </cell>
          <cell r="E1331">
            <v>0</v>
          </cell>
          <cell r="F1331">
            <v>0</v>
          </cell>
          <cell r="G1331">
            <v>2577.62</v>
          </cell>
          <cell r="H1331">
            <v>0</v>
          </cell>
          <cell r="I1331">
            <v>0</v>
          </cell>
          <cell r="J1331">
            <v>0</v>
          </cell>
          <cell r="K1331">
            <v>1330</v>
          </cell>
        </row>
        <row r="1332">
          <cell r="B1332">
            <v>23374</v>
          </cell>
          <cell r="C1332">
            <v>23493</v>
          </cell>
          <cell r="D1332">
            <v>2579.6999999999998</v>
          </cell>
          <cell r="E1332">
            <v>2579.5100000000002</v>
          </cell>
          <cell r="F1332">
            <v>2578.1799999999998</v>
          </cell>
          <cell r="G1332">
            <v>2577.86</v>
          </cell>
          <cell r="H1332">
            <v>0</v>
          </cell>
          <cell r="I1332">
            <v>0.2</v>
          </cell>
          <cell r="J1332">
            <v>0.66</v>
          </cell>
          <cell r="K1332">
            <v>1331</v>
          </cell>
        </row>
        <row r="1333">
          <cell r="B1333">
            <v>23329</v>
          </cell>
          <cell r="C1333">
            <v>23511</v>
          </cell>
          <cell r="D1333">
            <v>2579.8200000000002</v>
          </cell>
          <cell r="E1333">
            <v>0</v>
          </cell>
          <cell r="F1333">
            <v>2578.19</v>
          </cell>
          <cell r="G1333">
            <v>2577.62</v>
          </cell>
          <cell r="H1333">
            <v>0</v>
          </cell>
          <cell r="I1333">
            <v>0</v>
          </cell>
          <cell r="J1333">
            <v>0</v>
          </cell>
          <cell r="K1333">
            <v>1332</v>
          </cell>
        </row>
        <row r="1334">
          <cell r="B1334">
            <v>23239</v>
          </cell>
          <cell r="C1334">
            <v>23329</v>
          </cell>
          <cell r="D1334">
            <v>2579.9</v>
          </cell>
          <cell r="E1334">
            <v>2579.8200000000002</v>
          </cell>
          <cell r="F1334">
            <v>2578.5</v>
          </cell>
          <cell r="G1334">
            <v>2578.14</v>
          </cell>
          <cell r="H1334">
            <v>0</v>
          </cell>
          <cell r="I1334">
            <v>0.2</v>
          </cell>
          <cell r="J1334">
            <v>1</v>
          </cell>
          <cell r="K1334">
            <v>1333</v>
          </cell>
        </row>
        <row r="1335">
          <cell r="B1335">
            <v>23192</v>
          </cell>
          <cell r="C1335">
            <v>23267</v>
          </cell>
          <cell r="D1335">
            <v>2577.92</v>
          </cell>
          <cell r="E1335">
            <v>2577.92</v>
          </cell>
          <cell r="F1335">
            <v>2575.37</v>
          </cell>
          <cell r="G1335">
            <v>2575.27</v>
          </cell>
          <cell r="H1335">
            <v>0</v>
          </cell>
          <cell r="I1335">
            <v>0.4</v>
          </cell>
          <cell r="J1335">
            <v>0.4</v>
          </cell>
          <cell r="K1335">
            <v>1334</v>
          </cell>
        </row>
        <row r="1336">
          <cell r="B1336">
            <v>22996</v>
          </cell>
          <cell r="C1336">
            <v>23192</v>
          </cell>
          <cell r="D1336">
            <v>2578.04</v>
          </cell>
          <cell r="E1336">
            <v>2577.92</v>
          </cell>
          <cell r="F1336">
            <v>2575.9299999999998</v>
          </cell>
          <cell r="G1336">
            <v>2575.4699999999998</v>
          </cell>
          <cell r="H1336">
            <v>0</v>
          </cell>
          <cell r="I1336">
            <v>0.35</v>
          </cell>
          <cell r="J1336">
            <v>0.59</v>
          </cell>
          <cell r="K1336">
            <v>1335</v>
          </cell>
        </row>
        <row r="1337">
          <cell r="B1337">
            <v>22772</v>
          </cell>
          <cell r="C1337">
            <v>22996</v>
          </cell>
          <cell r="D1337">
            <v>2578.35</v>
          </cell>
          <cell r="E1337">
            <v>2578.04</v>
          </cell>
          <cell r="F1337">
            <v>0</v>
          </cell>
          <cell r="G1337">
            <v>2576.0100000000002</v>
          </cell>
          <cell r="H1337">
            <v>0</v>
          </cell>
          <cell r="I1337">
            <v>0.35</v>
          </cell>
          <cell r="J1337">
            <v>0.4</v>
          </cell>
          <cell r="K1337">
            <v>1336</v>
          </cell>
        </row>
        <row r="1338">
          <cell r="B1338">
            <v>22757</v>
          </cell>
          <cell r="C1338">
            <v>22772</v>
          </cell>
          <cell r="D1338">
            <v>2578.39</v>
          </cell>
          <cell r="E1338">
            <v>2578.35</v>
          </cell>
          <cell r="F1338">
            <v>2576.63</v>
          </cell>
          <cell r="G1338">
            <v>2576.4899999999998</v>
          </cell>
          <cell r="H1338">
            <v>0</v>
          </cell>
          <cell r="I1338">
            <v>0.25</v>
          </cell>
          <cell r="J1338">
            <v>0.26</v>
          </cell>
          <cell r="K1338">
            <v>1337</v>
          </cell>
        </row>
        <row r="1339">
          <cell r="B1339">
            <v>22668</v>
          </cell>
          <cell r="C1339">
            <v>22757</v>
          </cell>
          <cell r="D1339">
            <v>2578.4899999999998</v>
          </cell>
          <cell r="E1339">
            <v>2578.39</v>
          </cell>
          <cell r="F1339">
            <v>2576.63</v>
          </cell>
          <cell r="G1339">
            <v>2576.4899999999998</v>
          </cell>
          <cell r="H1339">
            <v>0</v>
          </cell>
          <cell r="I1339">
            <v>0.25</v>
          </cell>
          <cell r="J1339">
            <v>0.26</v>
          </cell>
          <cell r="K1339">
            <v>1338</v>
          </cell>
        </row>
        <row r="1340">
          <cell r="B1340">
            <v>22447</v>
          </cell>
          <cell r="C1340">
            <v>22668</v>
          </cell>
          <cell r="D1340">
            <v>2578.91</v>
          </cell>
          <cell r="E1340">
            <v>2578.4899999999998</v>
          </cell>
          <cell r="F1340">
            <v>2577.3000000000002</v>
          </cell>
          <cell r="G1340">
            <v>2576.69</v>
          </cell>
          <cell r="H1340">
            <v>0</v>
          </cell>
          <cell r="I1340">
            <v>0.2</v>
          </cell>
          <cell r="J1340">
            <v>1.1000000000000001</v>
          </cell>
          <cell r="K1340">
            <v>1339</v>
          </cell>
        </row>
        <row r="1341">
          <cell r="B1341">
            <v>22696</v>
          </cell>
          <cell r="C1341">
            <v>22986</v>
          </cell>
          <cell r="D1341">
            <v>2580.46</v>
          </cell>
          <cell r="E1341">
            <v>2578.4499999999998</v>
          </cell>
          <cell r="F1341">
            <v>2578.3000000000002</v>
          </cell>
          <cell r="G1341">
            <v>2577.44</v>
          </cell>
          <cell r="H1341">
            <v>0</v>
          </cell>
          <cell r="I1341">
            <v>0.35</v>
          </cell>
          <cell r="J1341">
            <v>1.23</v>
          </cell>
          <cell r="K1341">
            <v>1340</v>
          </cell>
        </row>
        <row r="1342">
          <cell r="B1342">
            <v>22611</v>
          </cell>
          <cell r="C1342">
            <v>22696</v>
          </cell>
          <cell r="D1342">
            <v>2580.79</v>
          </cell>
          <cell r="E1342">
            <v>2580.46</v>
          </cell>
          <cell r="F1342">
            <v>2578.56</v>
          </cell>
          <cell r="G1342">
            <v>2578.25</v>
          </cell>
          <cell r="H1342">
            <v>0</v>
          </cell>
          <cell r="I1342">
            <v>0</v>
          </cell>
          <cell r="J1342">
            <v>0.77</v>
          </cell>
          <cell r="K1342">
            <v>1341</v>
          </cell>
        </row>
        <row r="1343">
          <cell r="B1343">
            <v>22561</v>
          </cell>
          <cell r="C1343">
            <v>22611</v>
          </cell>
          <cell r="D1343">
            <v>2580.4899999999998</v>
          </cell>
          <cell r="E1343">
            <v>2580.79</v>
          </cell>
          <cell r="F1343">
            <v>2579.12</v>
          </cell>
          <cell r="G1343">
            <v>2578.12</v>
          </cell>
          <cell r="H1343">
            <v>0</v>
          </cell>
          <cell r="I1343">
            <v>0.23</v>
          </cell>
          <cell r="J1343">
            <v>0.3</v>
          </cell>
          <cell r="K1343">
            <v>1342</v>
          </cell>
        </row>
        <row r="1344">
          <cell r="B1344">
            <v>22926</v>
          </cell>
          <cell r="C1344">
            <v>22986</v>
          </cell>
          <cell r="D1344">
            <v>2580.3200000000002</v>
          </cell>
          <cell r="E1344">
            <v>2578.4499999999998</v>
          </cell>
          <cell r="F1344">
            <v>2578.8000000000002</v>
          </cell>
          <cell r="G1344">
            <v>2577.38</v>
          </cell>
          <cell r="H1344">
            <v>0</v>
          </cell>
          <cell r="I1344">
            <v>0.23</v>
          </cell>
          <cell r="J1344">
            <v>1.5</v>
          </cell>
          <cell r="K1344">
            <v>1343</v>
          </cell>
        </row>
        <row r="1345">
          <cell r="B1345">
            <v>23016</v>
          </cell>
          <cell r="C1345">
            <v>23024</v>
          </cell>
          <cell r="D1345">
            <v>0</v>
          </cell>
          <cell r="E1345">
            <v>2577.9</v>
          </cell>
          <cell r="F1345">
            <v>0</v>
          </cell>
          <cell r="G1345">
            <v>2577.3000000000002</v>
          </cell>
          <cell r="H1345">
            <v>0</v>
          </cell>
          <cell r="I1345">
            <v>0.9</v>
          </cell>
          <cell r="J1345">
            <v>0</v>
          </cell>
          <cell r="K1345">
            <v>1344</v>
          </cell>
        </row>
        <row r="1346">
          <cell r="B1346">
            <v>22992</v>
          </cell>
          <cell r="C1346">
            <v>23016</v>
          </cell>
          <cell r="D1346">
            <v>2578.34</v>
          </cell>
          <cell r="E1346">
            <v>0</v>
          </cell>
          <cell r="F1346">
            <v>2577.39</v>
          </cell>
          <cell r="G1346">
            <v>0</v>
          </cell>
          <cell r="H1346">
            <v>0</v>
          </cell>
          <cell r="I1346">
            <v>0.9</v>
          </cell>
          <cell r="J1346">
            <v>0.5</v>
          </cell>
          <cell r="K1346">
            <v>1345</v>
          </cell>
        </row>
        <row r="1347">
          <cell r="B1347">
            <v>22986</v>
          </cell>
          <cell r="C1347">
            <v>23016</v>
          </cell>
          <cell r="D1347">
            <v>2578.4499999999998</v>
          </cell>
          <cell r="E1347">
            <v>0</v>
          </cell>
          <cell r="F1347">
            <v>2577.44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1346</v>
          </cell>
        </row>
        <row r="1348">
          <cell r="B1348">
            <v>23024</v>
          </cell>
          <cell r="C1348">
            <v>23341</v>
          </cell>
          <cell r="D1348">
            <v>2577.9</v>
          </cell>
          <cell r="E1348">
            <v>2577.31</v>
          </cell>
          <cell r="F1348">
            <v>2577.3000000000002</v>
          </cell>
          <cell r="G1348">
            <v>2576.96</v>
          </cell>
          <cell r="H1348">
            <v>0</v>
          </cell>
          <cell r="I1348">
            <v>1</v>
          </cell>
          <cell r="J1348">
            <v>0.4</v>
          </cell>
          <cell r="K1348">
            <v>1347</v>
          </cell>
        </row>
        <row r="1349">
          <cell r="B1349">
            <v>23241</v>
          </cell>
          <cell r="C1349">
            <v>23341</v>
          </cell>
          <cell r="D1349">
            <v>2578.94</v>
          </cell>
          <cell r="E1349">
            <v>2577.31</v>
          </cell>
          <cell r="F1349">
            <v>2578.2399999999998</v>
          </cell>
          <cell r="G1349">
            <v>2577.69</v>
          </cell>
          <cell r="H1349">
            <v>0</v>
          </cell>
          <cell r="I1349">
            <v>0.23</v>
          </cell>
          <cell r="J1349">
            <v>1.06</v>
          </cell>
          <cell r="K1349">
            <v>1348</v>
          </cell>
        </row>
        <row r="1350">
          <cell r="B1350">
            <v>23141</v>
          </cell>
          <cell r="C1350">
            <v>23241</v>
          </cell>
          <cell r="D1350">
            <v>2579.7399999999998</v>
          </cell>
          <cell r="E1350">
            <v>2578.94</v>
          </cell>
          <cell r="F1350">
            <v>2578.1799999999998</v>
          </cell>
          <cell r="G1350">
            <v>2577.2800000000002</v>
          </cell>
          <cell r="H1350">
            <v>0</v>
          </cell>
          <cell r="I1350">
            <v>0.2</v>
          </cell>
          <cell r="J1350">
            <v>1.73</v>
          </cell>
          <cell r="K1350">
            <v>1349</v>
          </cell>
        </row>
        <row r="1351">
          <cell r="B1351">
            <v>23039</v>
          </cell>
          <cell r="C1351">
            <v>23326</v>
          </cell>
          <cell r="D1351">
            <v>2580.09</v>
          </cell>
          <cell r="E1351">
            <v>2579.6999999999998</v>
          </cell>
          <cell r="F1351">
            <v>2578.62</v>
          </cell>
          <cell r="G1351">
            <v>2577.62</v>
          </cell>
          <cell r="H1351">
            <v>0</v>
          </cell>
          <cell r="I1351">
            <v>0.23</v>
          </cell>
          <cell r="J1351">
            <v>1.27</v>
          </cell>
          <cell r="K1351">
            <v>1350</v>
          </cell>
        </row>
        <row r="1352">
          <cell r="B1352">
            <v>23039</v>
          </cell>
          <cell r="C1352">
            <v>23141</v>
          </cell>
          <cell r="D1352">
            <v>2580.09</v>
          </cell>
          <cell r="E1352">
            <v>2579.7399999999998</v>
          </cell>
          <cell r="F1352">
            <v>2578.25</v>
          </cell>
          <cell r="G1352">
            <v>0</v>
          </cell>
          <cell r="H1352">
            <v>0</v>
          </cell>
          <cell r="I1352">
            <v>0.23</v>
          </cell>
          <cell r="J1352">
            <v>1</v>
          </cell>
          <cell r="K1352">
            <v>1351</v>
          </cell>
        </row>
        <row r="1353">
          <cell r="B1353">
            <v>22968</v>
          </cell>
          <cell r="C1353">
            <v>23039</v>
          </cell>
          <cell r="D1353">
            <v>2580.1999999999998</v>
          </cell>
          <cell r="E1353">
            <v>2580.09</v>
          </cell>
          <cell r="F1353">
            <v>2578.6799999999998</v>
          </cell>
          <cell r="G1353">
            <v>2578.25</v>
          </cell>
          <cell r="H1353">
            <v>0</v>
          </cell>
          <cell r="I1353">
            <v>0.2</v>
          </cell>
          <cell r="J1353">
            <v>1.2</v>
          </cell>
          <cell r="K1353">
            <v>1352</v>
          </cell>
        </row>
        <row r="1354">
          <cell r="B1354">
            <v>23141</v>
          </cell>
          <cell r="C1354">
            <v>23376</v>
          </cell>
          <cell r="D1354">
            <v>2579.7399999999998</v>
          </cell>
          <cell r="E1354">
            <v>2578.6999999999998</v>
          </cell>
          <cell r="F1354">
            <v>2577.7199999999998</v>
          </cell>
          <cell r="G1354">
            <v>2576.86</v>
          </cell>
          <cell r="H1354">
            <v>0</v>
          </cell>
          <cell r="I1354">
            <v>0.35</v>
          </cell>
          <cell r="J1354">
            <v>1.28</v>
          </cell>
          <cell r="K1354">
            <v>1353</v>
          </cell>
        </row>
        <row r="1355">
          <cell r="B1355">
            <v>22926</v>
          </cell>
          <cell r="C1355">
            <v>22884</v>
          </cell>
          <cell r="D1355">
            <v>2580.3200000000002</v>
          </cell>
          <cell r="E1355">
            <v>2580.7800000000002</v>
          </cell>
          <cell r="F1355">
            <v>2579.69</v>
          </cell>
          <cell r="G1355">
            <v>2577.5500000000002</v>
          </cell>
          <cell r="H1355">
            <v>0</v>
          </cell>
          <cell r="I1355">
            <v>0.2</v>
          </cell>
          <cell r="J1355">
            <v>1.2</v>
          </cell>
          <cell r="K1355">
            <v>1354</v>
          </cell>
        </row>
        <row r="1356">
          <cell r="B1356">
            <v>22561</v>
          </cell>
          <cell r="C1356">
            <v>22926</v>
          </cell>
          <cell r="D1356">
            <v>2580.4899999999998</v>
          </cell>
          <cell r="E1356">
            <v>2580.3200000000002</v>
          </cell>
          <cell r="F1356">
            <v>2578.88</v>
          </cell>
          <cell r="G1356">
            <v>2578.44</v>
          </cell>
          <cell r="H1356">
            <v>0</v>
          </cell>
          <cell r="I1356">
            <v>0.35</v>
          </cell>
          <cell r="J1356">
            <v>0.47</v>
          </cell>
          <cell r="K1356">
            <v>1355</v>
          </cell>
        </row>
        <row r="1357">
          <cell r="B1357">
            <v>22527</v>
          </cell>
          <cell r="C1357">
            <v>22884</v>
          </cell>
          <cell r="D1357">
            <v>2579.81</v>
          </cell>
          <cell r="E1357">
            <v>2580.7800000000002</v>
          </cell>
          <cell r="F1357">
            <v>2577.9299999999998</v>
          </cell>
          <cell r="G1357">
            <v>2577.56</v>
          </cell>
          <cell r="H1357">
            <v>0</v>
          </cell>
          <cell r="I1357">
            <v>0.68</v>
          </cell>
          <cell r="J1357">
            <v>0.4</v>
          </cell>
          <cell r="K1357">
            <v>1356</v>
          </cell>
        </row>
        <row r="1358">
          <cell r="B1358">
            <v>22561</v>
          </cell>
          <cell r="C1358">
            <v>22527</v>
          </cell>
          <cell r="D1358">
            <v>2580.4899999999998</v>
          </cell>
          <cell r="E1358">
            <v>2579.81</v>
          </cell>
          <cell r="F1358">
            <v>2579.16</v>
          </cell>
          <cell r="G1358">
            <v>2577.9299999999998</v>
          </cell>
          <cell r="H1358">
            <v>0</v>
          </cell>
          <cell r="I1358">
            <v>0.23</v>
          </cell>
          <cell r="J1358">
            <v>1.3</v>
          </cell>
          <cell r="K1358">
            <v>1357</v>
          </cell>
        </row>
        <row r="1359">
          <cell r="B1359">
            <v>22884</v>
          </cell>
          <cell r="C1359">
            <v>23244</v>
          </cell>
          <cell r="D1359">
            <v>2580.7800000000002</v>
          </cell>
          <cell r="E1359">
            <v>0</v>
          </cell>
          <cell r="F1359">
            <v>2577.5500000000002</v>
          </cell>
          <cell r="G1359">
            <v>2576.9899999999998</v>
          </cell>
          <cell r="H1359">
            <v>0</v>
          </cell>
          <cell r="I1359">
            <v>0.68</v>
          </cell>
          <cell r="J1359">
            <v>0.6</v>
          </cell>
          <cell r="K1359">
            <v>1358</v>
          </cell>
        </row>
        <row r="1360">
          <cell r="B1360">
            <v>22988</v>
          </cell>
          <cell r="C1360">
            <v>23123</v>
          </cell>
          <cell r="D1360">
            <v>2580.3000000000002</v>
          </cell>
          <cell r="E1360">
            <v>2579.9</v>
          </cell>
          <cell r="F1360">
            <v>2578.8000000000002</v>
          </cell>
          <cell r="G1360">
            <v>2578.3200000000002</v>
          </cell>
          <cell r="H1360">
            <v>0</v>
          </cell>
          <cell r="I1360">
            <v>0.2</v>
          </cell>
          <cell r="J1360">
            <v>1</v>
          </cell>
          <cell r="K1360">
            <v>1359</v>
          </cell>
        </row>
        <row r="1361">
          <cell r="B1361">
            <v>22865</v>
          </cell>
          <cell r="C1361">
            <v>22845</v>
          </cell>
          <cell r="D1361">
            <v>2580.1799999999998</v>
          </cell>
          <cell r="E1361">
            <v>2579.4899999999998</v>
          </cell>
          <cell r="F1361">
            <v>2578.5100000000002</v>
          </cell>
          <cell r="G1361">
            <v>2577.83</v>
          </cell>
          <cell r="H1361">
            <v>0</v>
          </cell>
          <cell r="I1361">
            <v>0.2</v>
          </cell>
          <cell r="J1361">
            <v>1.7</v>
          </cell>
          <cell r="K1361">
            <v>1360</v>
          </cell>
        </row>
        <row r="1362">
          <cell r="B1362">
            <v>22908</v>
          </cell>
          <cell r="C1362">
            <v>22837</v>
          </cell>
          <cell r="D1362">
            <v>2579.31</v>
          </cell>
          <cell r="E1362">
            <v>2579.2600000000002</v>
          </cell>
          <cell r="F1362">
            <v>2577.6799999999998</v>
          </cell>
          <cell r="G1362">
            <v>2577.6</v>
          </cell>
          <cell r="H1362">
            <v>0</v>
          </cell>
          <cell r="I1362">
            <v>0.2</v>
          </cell>
          <cell r="J1362">
            <v>0.47</v>
          </cell>
          <cell r="K1362">
            <v>1361</v>
          </cell>
        </row>
        <row r="1363">
          <cell r="B1363">
            <v>22974</v>
          </cell>
          <cell r="C1363">
            <v>22908</v>
          </cell>
          <cell r="D1363">
            <v>2579.39</v>
          </cell>
          <cell r="E1363">
            <v>2579.31</v>
          </cell>
          <cell r="F1363">
            <v>2577.7800000000002</v>
          </cell>
          <cell r="G1363">
            <v>2577.6799999999998</v>
          </cell>
          <cell r="H1363">
            <v>0</v>
          </cell>
          <cell r="I1363">
            <v>0.2</v>
          </cell>
          <cell r="J1363">
            <v>0.5</v>
          </cell>
          <cell r="K1363">
            <v>1362</v>
          </cell>
        </row>
        <row r="1364">
          <cell r="B1364">
            <v>22510</v>
          </cell>
          <cell r="C1364">
            <v>22813</v>
          </cell>
          <cell r="D1364">
            <v>2579.2399999999998</v>
          </cell>
          <cell r="E1364">
            <v>2578.3000000000002</v>
          </cell>
          <cell r="F1364">
            <v>2577.63</v>
          </cell>
          <cell r="G1364">
            <v>2577.09</v>
          </cell>
          <cell r="H1364">
            <v>0</v>
          </cell>
          <cell r="I1364">
            <v>0.2</v>
          </cell>
          <cell r="J1364">
            <v>0.68</v>
          </cell>
          <cell r="K1364">
            <v>1363</v>
          </cell>
        </row>
        <row r="1365">
          <cell r="B1365">
            <v>22837</v>
          </cell>
          <cell r="C1365">
            <v>22813</v>
          </cell>
          <cell r="D1365">
            <v>2579.2600000000002</v>
          </cell>
          <cell r="E1365">
            <v>2578.3000000000002</v>
          </cell>
          <cell r="F1365">
            <v>2577.5700000000002</v>
          </cell>
          <cell r="G1365">
            <v>2577.1</v>
          </cell>
          <cell r="H1365">
            <v>0</v>
          </cell>
          <cell r="I1365">
            <v>0.2</v>
          </cell>
          <cell r="J1365">
            <v>1.1000000000000001</v>
          </cell>
          <cell r="K1365">
            <v>1364</v>
          </cell>
        </row>
        <row r="1366">
          <cell r="B1366">
            <v>22845</v>
          </cell>
          <cell r="C1366">
            <v>22837</v>
          </cell>
          <cell r="D1366">
            <v>2579.4899999999998</v>
          </cell>
          <cell r="E1366">
            <v>2579.2600000000002</v>
          </cell>
          <cell r="F1366">
            <v>2577.7800000000002</v>
          </cell>
          <cell r="G1366">
            <v>2577.56</v>
          </cell>
          <cell r="H1366">
            <v>0</v>
          </cell>
          <cell r="I1366">
            <v>0.2</v>
          </cell>
          <cell r="J1366">
            <v>1.1000000000000001</v>
          </cell>
          <cell r="K1366">
            <v>1365</v>
          </cell>
        </row>
        <row r="1367">
          <cell r="B1367">
            <v>22492</v>
          </cell>
          <cell r="C1367">
            <v>22845</v>
          </cell>
          <cell r="D1367">
            <v>2579.6799999999998</v>
          </cell>
          <cell r="E1367">
            <v>2579.4899999999998</v>
          </cell>
          <cell r="F1367">
            <v>2578.1799999999998</v>
          </cell>
          <cell r="G1367">
            <v>2577.8200000000002</v>
          </cell>
          <cell r="H1367">
            <v>0</v>
          </cell>
          <cell r="I1367">
            <v>0.2</v>
          </cell>
          <cell r="J1367">
            <v>0.4</v>
          </cell>
          <cell r="K1367">
            <v>1366</v>
          </cell>
        </row>
        <row r="1368">
          <cell r="B1368">
            <v>25766</v>
          </cell>
          <cell r="C1368">
            <v>25689</v>
          </cell>
          <cell r="D1368">
            <v>2575.65</v>
          </cell>
          <cell r="E1368">
            <v>2576.36</v>
          </cell>
          <cell r="F1368">
            <v>2573.4699999999998</v>
          </cell>
          <cell r="G1368">
            <v>2573.42</v>
          </cell>
          <cell r="H1368">
            <v>0</v>
          </cell>
          <cell r="I1368">
            <v>0.45</v>
          </cell>
          <cell r="J1368">
            <v>0.09</v>
          </cell>
          <cell r="K1368">
            <v>1367</v>
          </cell>
        </row>
        <row r="1369">
          <cell r="B1369">
            <v>25689</v>
          </cell>
          <cell r="C1369">
            <v>25643</v>
          </cell>
          <cell r="D1369">
            <v>2576.36</v>
          </cell>
          <cell r="E1369">
            <v>2576.71</v>
          </cell>
          <cell r="F1369">
            <v>2573.42</v>
          </cell>
          <cell r="G1369">
            <v>2573.4</v>
          </cell>
          <cell r="H1369">
            <v>0</v>
          </cell>
          <cell r="I1369">
            <v>0.5</v>
          </cell>
          <cell r="J1369">
            <v>0.08</v>
          </cell>
          <cell r="K1369">
            <v>1368</v>
          </cell>
        </row>
        <row r="1370">
          <cell r="B1370">
            <v>25678</v>
          </cell>
          <cell r="C1370">
            <v>25670</v>
          </cell>
          <cell r="D1370">
            <v>2576.81</v>
          </cell>
          <cell r="E1370">
            <v>2576.81</v>
          </cell>
          <cell r="F1370">
            <v>2574.21</v>
          </cell>
          <cell r="G1370">
            <v>2574.21</v>
          </cell>
          <cell r="H1370">
            <v>0</v>
          </cell>
          <cell r="I1370">
            <v>0.45</v>
          </cell>
          <cell r="J1370">
            <v>0</v>
          </cell>
          <cell r="K1370">
            <v>1369</v>
          </cell>
        </row>
        <row r="1371">
          <cell r="B1371">
            <v>25670</v>
          </cell>
          <cell r="C1371">
            <v>25654</v>
          </cell>
          <cell r="D1371">
            <v>2576.81</v>
          </cell>
          <cell r="E1371">
            <v>2577.13</v>
          </cell>
          <cell r="F1371">
            <v>2574.21</v>
          </cell>
          <cell r="G1371">
            <v>2574.0300000000002</v>
          </cell>
          <cell r="H1371">
            <v>0</v>
          </cell>
          <cell r="I1371">
            <v>0.45</v>
          </cell>
          <cell r="J1371">
            <v>5.3</v>
          </cell>
          <cell r="K1371">
            <v>1370</v>
          </cell>
        </row>
        <row r="1372">
          <cell r="B1372">
            <v>25654</v>
          </cell>
          <cell r="C1372">
            <v>25643</v>
          </cell>
          <cell r="D1372">
            <v>2576.81</v>
          </cell>
          <cell r="E1372">
            <v>2577.13</v>
          </cell>
          <cell r="F1372">
            <v>2574.0100000000002</v>
          </cell>
          <cell r="G1372">
            <v>2573.63</v>
          </cell>
          <cell r="H1372">
            <v>0</v>
          </cell>
          <cell r="I1372">
            <v>0.45</v>
          </cell>
          <cell r="J1372">
            <v>10.5</v>
          </cell>
          <cell r="K1372">
            <v>1371</v>
          </cell>
        </row>
        <row r="1373">
          <cell r="B1373">
            <v>27065</v>
          </cell>
          <cell r="C1373">
            <v>26783</v>
          </cell>
          <cell r="D1373">
            <v>2581.61</v>
          </cell>
          <cell r="E1373">
            <v>2580.4499999999998</v>
          </cell>
          <cell r="F1373">
            <v>2577.9499999999998</v>
          </cell>
          <cell r="G1373">
            <v>2577.41</v>
          </cell>
          <cell r="H1373">
            <v>0</v>
          </cell>
          <cell r="I1373">
            <v>1.5</v>
          </cell>
          <cell r="J1373">
            <v>0.55000000000000004</v>
          </cell>
          <cell r="K1373">
            <v>1372</v>
          </cell>
        </row>
        <row r="1374">
          <cell r="B1374">
            <v>26982</v>
          </cell>
          <cell r="C1374">
            <v>26870</v>
          </cell>
          <cell r="D1374">
            <v>2579.87</v>
          </cell>
          <cell r="E1374">
            <v>2579.85</v>
          </cell>
          <cell r="F1374">
            <v>2577.5100000000002</v>
          </cell>
          <cell r="G1374">
            <v>2577.36</v>
          </cell>
          <cell r="H1374">
            <v>0</v>
          </cell>
          <cell r="I1374">
            <v>1</v>
          </cell>
          <cell r="J1374">
            <v>0.36</v>
          </cell>
          <cell r="K1374">
            <v>1373</v>
          </cell>
        </row>
        <row r="1375">
          <cell r="B1375">
            <v>25850</v>
          </cell>
          <cell r="C1375">
            <v>25778</v>
          </cell>
          <cell r="D1375">
            <v>2575.2600000000002</v>
          </cell>
          <cell r="E1375">
            <v>2575.5700000000002</v>
          </cell>
          <cell r="F1375">
            <v>2574.56</v>
          </cell>
          <cell r="G1375">
            <v>2573.8000000000002</v>
          </cell>
          <cell r="H1375">
            <v>0</v>
          </cell>
          <cell r="I1375">
            <v>1.05</v>
          </cell>
          <cell r="J1375">
            <v>3.3</v>
          </cell>
          <cell r="K1375">
            <v>1374</v>
          </cell>
        </row>
        <row r="1376">
          <cell r="B1376">
            <v>25883</v>
          </cell>
          <cell r="C1376">
            <v>25850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1.05</v>
          </cell>
          <cell r="J1376">
            <v>0</v>
          </cell>
          <cell r="K1376">
            <v>1375</v>
          </cell>
        </row>
        <row r="1377">
          <cell r="B1377">
            <v>26172</v>
          </cell>
          <cell r="C1377">
            <v>26001</v>
          </cell>
          <cell r="D1377">
            <v>2577.11</v>
          </cell>
          <cell r="E1377">
            <v>2576.69</v>
          </cell>
          <cell r="F1377">
            <v>2575.44</v>
          </cell>
          <cell r="G1377">
            <v>2575.2800000000002</v>
          </cell>
          <cell r="H1377">
            <v>0</v>
          </cell>
          <cell r="I1377">
            <v>0.9</v>
          </cell>
          <cell r="J1377">
            <v>0.18</v>
          </cell>
          <cell r="K1377">
            <v>1376</v>
          </cell>
        </row>
        <row r="1378">
          <cell r="B1378">
            <v>25431</v>
          </cell>
          <cell r="C1378">
            <v>25373</v>
          </cell>
          <cell r="D1378">
            <v>2577.36</v>
          </cell>
          <cell r="E1378">
            <v>2576.9</v>
          </cell>
          <cell r="F1378">
            <v>2576.3000000000002</v>
          </cell>
          <cell r="G1378">
            <v>2576.12</v>
          </cell>
          <cell r="H1378">
            <v>0</v>
          </cell>
          <cell r="I1378">
            <v>1.6</v>
          </cell>
          <cell r="J1378">
            <v>0.2</v>
          </cell>
          <cell r="K1378">
            <v>1377</v>
          </cell>
        </row>
        <row r="1379">
          <cell r="B1379">
            <v>24987</v>
          </cell>
          <cell r="C1379">
            <v>25373</v>
          </cell>
          <cell r="D1379">
            <v>2578.4</v>
          </cell>
          <cell r="E1379">
            <v>2576.9</v>
          </cell>
          <cell r="F1379">
            <v>2576.61</v>
          </cell>
          <cell r="G1379">
            <v>2576.09</v>
          </cell>
          <cell r="H1379">
            <v>0</v>
          </cell>
          <cell r="I1379">
            <v>1.1000000000000001</v>
          </cell>
          <cell r="J1379">
            <v>0.41</v>
          </cell>
          <cell r="K1379">
            <v>1378</v>
          </cell>
        </row>
        <row r="1380">
          <cell r="B1380">
            <v>24600</v>
          </cell>
          <cell r="C1380">
            <v>24987</v>
          </cell>
          <cell r="D1380">
            <v>2578.19</v>
          </cell>
          <cell r="E1380">
            <v>2578.4</v>
          </cell>
          <cell r="F1380">
            <v>2576.9899999999998</v>
          </cell>
          <cell r="G1380">
            <v>2576.61</v>
          </cell>
          <cell r="H1380">
            <v>0</v>
          </cell>
          <cell r="I1380">
            <v>1.1000000000000001</v>
          </cell>
          <cell r="J1380">
            <v>0.38</v>
          </cell>
          <cell r="K1380">
            <v>1379</v>
          </cell>
        </row>
        <row r="1381">
          <cell r="B1381">
            <v>26844</v>
          </cell>
          <cell r="C1381">
            <v>26766</v>
          </cell>
          <cell r="D1381">
            <v>2579.85</v>
          </cell>
          <cell r="E1381">
            <v>2578.63</v>
          </cell>
          <cell r="F1381">
            <v>2577.2800000000002</v>
          </cell>
          <cell r="G1381">
            <v>2577.13</v>
          </cell>
          <cell r="H1381">
            <v>0</v>
          </cell>
          <cell r="I1381">
            <v>1</v>
          </cell>
          <cell r="J1381">
            <v>0.39</v>
          </cell>
          <cell r="K1381">
            <v>1380</v>
          </cell>
        </row>
        <row r="1382">
          <cell r="B1382">
            <v>26870</v>
          </cell>
          <cell r="C1382">
            <v>26844</v>
          </cell>
          <cell r="D1382">
            <v>2579.85</v>
          </cell>
          <cell r="E1382">
            <v>2579.85</v>
          </cell>
          <cell r="F1382">
            <v>2577.33</v>
          </cell>
          <cell r="G1382">
            <v>2577.2800000000002</v>
          </cell>
          <cell r="H1382">
            <v>0</v>
          </cell>
          <cell r="I1382">
            <v>1</v>
          </cell>
          <cell r="J1382">
            <v>0.42</v>
          </cell>
          <cell r="K1382">
            <v>1381</v>
          </cell>
        </row>
        <row r="1383">
          <cell r="B1383">
            <v>25765</v>
          </cell>
          <cell r="C1383">
            <v>25689</v>
          </cell>
          <cell r="D1383">
            <v>2576.15</v>
          </cell>
          <cell r="E1383">
            <v>2576.36</v>
          </cell>
          <cell r="F1383">
            <v>2575.5300000000002</v>
          </cell>
          <cell r="G1383">
            <v>2575.4</v>
          </cell>
          <cell r="H1383">
            <v>0</v>
          </cell>
          <cell r="I1383">
            <v>0.45</v>
          </cell>
          <cell r="J1383">
            <v>0.77</v>
          </cell>
          <cell r="K1383">
            <v>1382</v>
          </cell>
        </row>
        <row r="1384">
          <cell r="B1384">
            <v>24763</v>
          </cell>
          <cell r="C1384">
            <v>24696</v>
          </cell>
          <cell r="D1384">
            <v>2575.8000000000002</v>
          </cell>
          <cell r="E1384">
            <v>2575.7600000000002</v>
          </cell>
          <cell r="F1384">
            <v>2575.11</v>
          </cell>
          <cell r="G1384">
            <v>2574.71</v>
          </cell>
          <cell r="H1384">
            <v>0</v>
          </cell>
          <cell r="I1384">
            <v>1.45</v>
          </cell>
          <cell r="J1384">
            <v>0.44</v>
          </cell>
          <cell r="K1384">
            <v>1383</v>
          </cell>
        </row>
        <row r="1385">
          <cell r="B1385">
            <v>25567</v>
          </cell>
          <cell r="C1385">
            <v>25370</v>
          </cell>
          <cell r="D1385">
            <v>2577.88</v>
          </cell>
          <cell r="E1385">
            <v>2577.3000000000002</v>
          </cell>
          <cell r="F1385">
            <v>2577.12</v>
          </cell>
          <cell r="G1385">
            <v>2576.75</v>
          </cell>
          <cell r="H1385">
            <v>0</v>
          </cell>
          <cell r="I1385">
            <v>0.7</v>
          </cell>
          <cell r="J1385">
            <v>1.06</v>
          </cell>
          <cell r="K1385">
            <v>1384</v>
          </cell>
        </row>
        <row r="1386">
          <cell r="B1386">
            <v>25819</v>
          </cell>
          <cell r="C1386">
            <v>25567</v>
          </cell>
          <cell r="D1386">
            <v>2579.1999999999998</v>
          </cell>
          <cell r="E1386">
            <v>2577.88</v>
          </cell>
          <cell r="F1386">
            <v>2577.2600000000002</v>
          </cell>
          <cell r="G1386">
            <v>2577.12</v>
          </cell>
          <cell r="H1386">
            <v>0</v>
          </cell>
          <cell r="I1386">
            <v>0.7</v>
          </cell>
          <cell r="J1386">
            <v>0.21</v>
          </cell>
          <cell r="K1386">
            <v>1385</v>
          </cell>
        </row>
        <row r="1387">
          <cell r="B1387">
            <v>25370</v>
          </cell>
          <cell r="C1387">
            <v>25084</v>
          </cell>
          <cell r="D1387">
            <v>2577.3000000000002</v>
          </cell>
          <cell r="E1387">
            <v>2575.9</v>
          </cell>
          <cell r="F1387">
            <v>2576.75</v>
          </cell>
          <cell r="G1387">
            <v>2575.11</v>
          </cell>
          <cell r="H1387">
            <v>0</v>
          </cell>
          <cell r="I1387">
            <v>0.7</v>
          </cell>
          <cell r="J1387">
            <v>2.1</v>
          </cell>
          <cell r="K1387">
            <v>1386</v>
          </cell>
        </row>
        <row r="1388">
          <cell r="B1388">
            <v>26346</v>
          </cell>
          <cell r="C1388">
            <v>26076</v>
          </cell>
          <cell r="D1388">
            <v>2578.61</v>
          </cell>
          <cell r="E1388">
            <v>2577.46</v>
          </cell>
          <cell r="F1388">
            <v>2576.4699999999998</v>
          </cell>
          <cell r="G1388">
            <v>2575.87</v>
          </cell>
          <cell r="H1388">
            <v>0</v>
          </cell>
          <cell r="I1388">
            <v>1.5</v>
          </cell>
          <cell r="J1388">
            <v>0.61</v>
          </cell>
          <cell r="K1388">
            <v>1387</v>
          </cell>
        </row>
        <row r="1389">
          <cell r="B1389">
            <v>26494</v>
          </cell>
          <cell r="C1389">
            <v>26346</v>
          </cell>
          <cell r="D1389">
            <v>2579.0500000000002</v>
          </cell>
          <cell r="E1389">
            <v>2578.61</v>
          </cell>
          <cell r="F1389">
            <v>2576.7800000000002</v>
          </cell>
          <cell r="G1389">
            <v>2576.48</v>
          </cell>
          <cell r="H1389">
            <v>0</v>
          </cell>
          <cell r="I1389">
            <v>1.5</v>
          </cell>
          <cell r="J1389">
            <v>0.51</v>
          </cell>
          <cell r="K1389">
            <v>1388</v>
          </cell>
        </row>
        <row r="1390">
          <cell r="B1390">
            <v>26669</v>
          </cell>
          <cell r="C1390">
            <v>26553</v>
          </cell>
          <cell r="D1390">
            <v>2578.6999999999998</v>
          </cell>
          <cell r="E1390">
            <v>2578.58</v>
          </cell>
          <cell r="F1390">
            <v>2576.89</v>
          </cell>
          <cell r="G1390">
            <v>2576.64</v>
          </cell>
          <cell r="H1390">
            <v>0</v>
          </cell>
          <cell r="I1390">
            <v>1</v>
          </cell>
          <cell r="J1390">
            <v>0.4</v>
          </cell>
          <cell r="K1390">
            <v>1389</v>
          </cell>
        </row>
        <row r="1391">
          <cell r="B1391">
            <v>26553</v>
          </cell>
          <cell r="C1391">
            <v>26494</v>
          </cell>
          <cell r="D1391">
            <v>2578.58</v>
          </cell>
          <cell r="E1391">
            <v>2579.0500000000002</v>
          </cell>
          <cell r="F1391">
            <v>2576.64</v>
          </cell>
          <cell r="G1391">
            <v>2576.5700000000002</v>
          </cell>
          <cell r="H1391">
            <v>0</v>
          </cell>
          <cell r="I1391">
            <v>1</v>
          </cell>
          <cell r="J1391">
            <v>0.39</v>
          </cell>
          <cell r="K1391">
            <v>1390</v>
          </cell>
        </row>
        <row r="1392">
          <cell r="B1392">
            <v>26076</v>
          </cell>
          <cell r="C1392">
            <v>25899</v>
          </cell>
          <cell r="D1392">
            <v>2577.46</v>
          </cell>
          <cell r="E1392">
            <v>2577.14</v>
          </cell>
          <cell r="F1392">
            <v>2575.87</v>
          </cell>
          <cell r="G1392">
            <v>2575.59</v>
          </cell>
          <cell r="H1392">
            <v>0</v>
          </cell>
          <cell r="I1392">
            <v>1.5</v>
          </cell>
          <cell r="J1392">
            <v>0.55000000000000004</v>
          </cell>
          <cell r="K1392">
            <v>1391</v>
          </cell>
        </row>
        <row r="1393">
          <cell r="B1393">
            <v>24521</v>
          </cell>
          <cell r="C1393">
            <v>24626</v>
          </cell>
          <cell r="D1393">
            <v>2575.83</v>
          </cell>
          <cell r="E1393">
            <v>2575.81</v>
          </cell>
          <cell r="F1393">
            <v>2575.2800000000002</v>
          </cell>
          <cell r="G1393">
            <v>2575.2199999999998</v>
          </cell>
          <cell r="H1393">
            <v>0</v>
          </cell>
          <cell r="I1393">
            <v>1.4</v>
          </cell>
          <cell r="J1393">
            <v>0.22</v>
          </cell>
          <cell r="K1393">
            <v>1392</v>
          </cell>
        </row>
        <row r="1394">
          <cell r="B1394">
            <v>24418</v>
          </cell>
          <cell r="C1394">
            <v>24521</v>
          </cell>
          <cell r="D1394">
            <v>2576.83</v>
          </cell>
          <cell r="E1394">
            <v>2575.83</v>
          </cell>
          <cell r="F1394">
            <v>2575.3200000000002</v>
          </cell>
          <cell r="G1394">
            <v>2575.2800000000002</v>
          </cell>
          <cell r="H1394">
            <v>0</v>
          </cell>
          <cell r="I1394">
            <v>1.4</v>
          </cell>
          <cell r="J1394">
            <v>0.25</v>
          </cell>
          <cell r="K1394">
            <v>1393</v>
          </cell>
        </row>
        <row r="1395">
          <cell r="B1395">
            <v>24369</v>
          </cell>
          <cell r="C1395">
            <v>24378</v>
          </cell>
          <cell r="D1395">
            <v>0</v>
          </cell>
          <cell r="E1395">
            <v>0</v>
          </cell>
          <cell r="F1395">
            <v>2575.39</v>
          </cell>
          <cell r="G1395">
            <v>0</v>
          </cell>
          <cell r="H1395">
            <v>0</v>
          </cell>
          <cell r="I1395">
            <v>1.4</v>
          </cell>
          <cell r="J1395">
            <v>0.32</v>
          </cell>
          <cell r="K1395">
            <v>1394</v>
          </cell>
        </row>
        <row r="1396">
          <cell r="B1396">
            <v>24269</v>
          </cell>
          <cell r="C1396">
            <v>24351</v>
          </cell>
          <cell r="D1396">
            <v>0</v>
          </cell>
          <cell r="E1396">
            <v>0</v>
          </cell>
          <cell r="F1396">
            <v>2575.4699999999998</v>
          </cell>
          <cell r="G1396">
            <v>0</v>
          </cell>
          <cell r="H1396">
            <v>0</v>
          </cell>
          <cell r="I1396">
            <v>1.4</v>
          </cell>
          <cell r="J1396">
            <v>0.25</v>
          </cell>
          <cell r="K1396">
            <v>1395</v>
          </cell>
        </row>
        <row r="1397">
          <cell r="B1397">
            <v>24219</v>
          </cell>
          <cell r="C1397">
            <v>24269</v>
          </cell>
          <cell r="D1397">
            <v>2576.87</v>
          </cell>
          <cell r="E1397">
            <v>2576.85</v>
          </cell>
          <cell r="F1397">
            <v>2575.5</v>
          </cell>
          <cell r="G1397">
            <v>2575.4</v>
          </cell>
          <cell r="H1397">
            <v>0</v>
          </cell>
          <cell r="I1397">
            <v>1.4</v>
          </cell>
          <cell r="J1397">
            <v>0.26</v>
          </cell>
          <cell r="K1397">
            <v>1396</v>
          </cell>
        </row>
        <row r="1398">
          <cell r="B1398">
            <v>23784</v>
          </cell>
          <cell r="C1398">
            <v>23893</v>
          </cell>
          <cell r="D1398">
            <v>2577.3200000000002</v>
          </cell>
          <cell r="E1398">
            <v>2576.9299999999998</v>
          </cell>
          <cell r="F1398">
            <v>2575.9899999999998</v>
          </cell>
          <cell r="G1398">
            <v>2575.88</v>
          </cell>
          <cell r="H1398">
            <v>0</v>
          </cell>
          <cell r="I1398">
            <v>1.3</v>
          </cell>
          <cell r="J1398">
            <v>0.31</v>
          </cell>
          <cell r="K1398">
            <v>1397</v>
          </cell>
        </row>
        <row r="1399">
          <cell r="B1399">
            <v>23754</v>
          </cell>
          <cell r="C1399">
            <v>23784</v>
          </cell>
          <cell r="D1399">
            <v>0</v>
          </cell>
          <cell r="E1399">
            <v>2577.3200000000002</v>
          </cell>
          <cell r="F1399">
            <v>0</v>
          </cell>
          <cell r="G1399">
            <v>2575.9899999999998</v>
          </cell>
          <cell r="H1399">
            <v>0</v>
          </cell>
          <cell r="I1399">
            <v>1.3</v>
          </cell>
          <cell r="J1399">
            <v>0.3</v>
          </cell>
          <cell r="K1399">
            <v>1398</v>
          </cell>
        </row>
        <row r="1400">
          <cell r="B1400">
            <v>26783</v>
          </cell>
          <cell r="C1400">
            <v>26494</v>
          </cell>
          <cell r="D1400">
            <v>2580.4499999999998</v>
          </cell>
          <cell r="E1400">
            <v>2579.0500000000002</v>
          </cell>
          <cell r="F1400">
            <v>2577.41</v>
          </cell>
          <cell r="G1400">
            <v>2576.86</v>
          </cell>
          <cell r="H1400">
            <v>0</v>
          </cell>
          <cell r="I1400">
            <v>1.5</v>
          </cell>
          <cell r="J1400">
            <v>0.55000000000000004</v>
          </cell>
          <cell r="K1400">
            <v>1399</v>
          </cell>
        </row>
        <row r="1401">
          <cell r="B1401">
            <v>26766</v>
          </cell>
          <cell r="C1401">
            <v>26669</v>
          </cell>
          <cell r="D1401">
            <v>2578.63</v>
          </cell>
          <cell r="E1401">
            <v>2578.6999999999998</v>
          </cell>
          <cell r="F1401">
            <v>2577.13</v>
          </cell>
          <cell r="G1401">
            <v>2576.89</v>
          </cell>
          <cell r="H1401">
            <v>0</v>
          </cell>
          <cell r="I1401">
            <v>1</v>
          </cell>
          <cell r="J1401">
            <v>0.4</v>
          </cell>
          <cell r="K1401">
            <v>1400</v>
          </cell>
        </row>
        <row r="1402">
          <cell r="B1402">
            <v>24626</v>
          </cell>
          <cell r="C1402">
            <v>24699</v>
          </cell>
          <cell r="D1402">
            <v>2575.81</v>
          </cell>
          <cell r="E1402">
            <v>2575.8000000000002</v>
          </cell>
          <cell r="F1402">
            <v>2575.2199999999998</v>
          </cell>
          <cell r="G1402">
            <v>2575.16</v>
          </cell>
          <cell r="H1402">
            <v>0</v>
          </cell>
          <cell r="I1402">
            <v>1.4</v>
          </cell>
          <cell r="J1402">
            <v>0.24</v>
          </cell>
          <cell r="K1402">
            <v>1401</v>
          </cell>
        </row>
        <row r="1403">
          <cell r="B1403">
            <v>24378</v>
          </cell>
          <cell r="C1403">
            <v>24418</v>
          </cell>
          <cell r="D1403">
            <v>0</v>
          </cell>
          <cell r="E1403">
            <v>0</v>
          </cell>
          <cell r="F1403">
            <v>0</v>
          </cell>
          <cell r="G1403">
            <v>2575.3200000000002</v>
          </cell>
          <cell r="H1403">
            <v>0</v>
          </cell>
          <cell r="I1403">
            <v>1.4</v>
          </cell>
          <cell r="J1403">
            <v>0.32</v>
          </cell>
          <cell r="K1403">
            <v>1402</v>
          </cell>
        </row>
        <row r="1404">
          <cell r="B1404">
            <v>24276</v>
          </cell>
          <cell r="C1404">
            <v>24294</v>
          </cell>
          <cell r="D1404">
            <v>2575.92</v>
          </cell>
          <cell r="E1404">
            <v>2575.88</v>
          </cell>
          <cell r="F1404">
            <v>2574.38</v>
          </cell>
          <cell r="G1404">
            <v>2574.36</v>
          </cell>
          <cell r="H1404">
            <v>0</v>
          </cell>
          <cell r="I1404">
            <v>0.6</v>
          </cell>
          <cell r="J1404">
            <v>0.4</v>
          </cell>
          <cell r="K1404">
            <v>1403</v>
          </cell>
        </row>
        <row r="1405">
          <cell r="B1405">
            <v>24850</v>
          </cell>
          <cell r="C1405">
            <v>24721</v>
          </cell>
          <cell r="D1405">
            <v>2575.25</v>
          </cell>
          <cell r="E1405">
            <v>2576.12</v>
          </cell>
          <cell r="F1405">
            <v>2574.4299999999998</v>
          </cell>
          <cell r="G1405">
            <v>2573.2800000000002</v>
          </cell>
          <cell r="H1405">
            <v>0</v>
          </cell>
          <cell r="I1405">
            <v>0.6</v>
          </cell>
          <cell r="J1405">
            <v>4.42</v>
          </cell>
          <cell r="K1405">
            <v>1404</v>
          </cell>
        </row>
        <row r="1406">
          <cell r="B1406">
            <v>24240</v>
          </cell>
          <cell r="C1406">
            <v>24276</v>
          </cell>
          <cell r="D1406">
            <v>2576.06</v>
          </cell>
          <cell r="E1406">
            <v>2575.92</v>
          </cell>
          <cell r="F1406">
            <v>2574.73</v>
          </cell>
          <cell r="G1406">
            <v>2574.59</v>
          </cell>
          <cell r="H1406">
            <v>0</v>
          </cell>
          <cell r="I1406">
            <v>0.45</v>
          </cell>
          <cell r="J1406">
            <v>0.78</v>
          </cell>
          <cell r="K1406">
            <v>1405</v>
          </cell>
        </row>
        <row r="1407">
          <cell r="B1407">
            <v>24072</v>
          </cell>
          <cell r="C1407">
            <v>24240</v>
          </cell>
          <cell r="D1407">
            <v>2576.44</v>
          </cell>
          <cell r="E1407">
            <v>2576.06</v>
          </cell>
          <cell r="F1407">
            <v>2575.0500000000002</v>
          </cell>
          <cell r="G1407">
            <v>2574.73</v>
          </cell>
          <cell r="H1407">
            <v>0</v>
          </cell>
          <cell r="I1407">
            <v>0.45</v>
          </cell>
          <cell r="J1407">
            <v>0.51</v>
          </cell>
          <cell r="K1407">
            <v>1406</v>
          </cell>
        </row>
        <row r="1408">
          <cell r="B1408">
            <v>25084</v>
          </cell>
          <cell r="C1408">
            <v>24850</v>
          </cell>
          <cell r="D1408">
            <v>2575.9</v>
          </cell>
          <cell r="E1408">
            <v>2575.25</v>
          </cell>
          <cell r="F1408">
            <v>2575.0100000000002</v>
          </cell>
          <cell r="G1408">
            <v>2574.4299999999998</v>
          </cell>
          <cell r="H1408">
            <v>0</v>
          </cell>
          <cell r="I1408">
            <v>0.6</v>
          </cell>
          <cell r="J1408">
            <v>0.67</v>
          </cell>
          <cell r="K1408">
            <v>1407</v>
          </cell>
        </row>
        <row r="1409">
          <cell r="B1409">
            <v>25373</v>
          </cell>
          <cell r="C1409">
            <v>25595</v>
          </cell>
          <cell r="D1409">
            <v>2576.9</v>
          </cell>
          <cell r="E1409">
            <v>2576.8200000000002</v>
          </cell>
          <cell r="F1409">
            <v>2576.09</v>
          </cell>
          <cell r="G1409">
            <v>2575.88</v>
          </cell>
          <cell r="H1409">
            <v>0</v>
          </cell>
          <cell r="I1409">
            <v>1.6</v>
          </cell>
          <cell r="J1409">
            <v>0.26</v>
          </cell>
          <cell r="K1409">
            <v>1408</v>
          </cell>
        </row>
        <row r="1410">
          <cell r="B1410">
            <v>25986</v>
          </cell>
          <cell r="C1410">
            <v>25722</v>
          </cell>
          <cell r="D1410">
            <v>2580.25</v>
          </cell>
          <cell r="E1410">
            <v>2578.8000000000002</v>
          </cell>
          <cell r="F1410">
            <v>2577.5500000000002</v>
          </cell>
          <cell r="G1410">
            <v>2577.2399999999998</v>
          </cell>
          <cell r="H1410">
            <v>0</v>
          </cell>
          <cell r="I1410">
            <v>0</v>
          </cell>
          <cell r="J1410">
            <v>0</v>
          </cell>
          <cell r="K1410">
            <v>1409</v>
          </cell>
        </row>
        <row r="1411">
          <cell r="B1411">
            <v>22926</v>
          </cell>
          <cell r="C1411">
            <v>23141</v>
          </cell>
          <cell r="D1411">
            <v>2580.3200000000002</v>
          </cell>
          <cell r="E1411">
            <v>2579.7399999999998</v>
          </cell>
          <cell r="F1411">
            <v>2578.44</v>
          </cell>
          <cell r="G1411">
            <v>2577.7199999999998</v>
          </cell>
          <cell r="H1411">
            <v>0</v>
          </cell>
          <cell r="I1411">
            <v>0.35</v>
          </cell>
          <cell r="J1411">
            <v>1.28</v>
          </cell>
          <cell r="K1411">
            <v>1410</v>
          </cell>
        </row>
        <row r="1412">
          <cell r="B1412">
            <v>23136</v>
          </cell>
          <cell r="C1412">
            <v>23267</v>
          </cell>
          <cell r="D1412">
            <v>2577.67</v>
          </cell>
          <cell r="E1412">
            <v>2577.92</v>
          </cell>
          <cell r="F1412">
            <v>2575.67</v>
          </cell>
          <cell r="G1412">
            <v>2575.35</v>
          </cell>
          <cell r="H1412">
            <v>0</v>
          </cell>
          <cell r="I1412">
            <v>0.2</v>
          </cell>
          <cell r="J1412">
            <v>0.4</v>
          </cell>
          <cell r="K1412">
            <v>1411</v>
          </cell>
        </row>
        <row r="1413">
          <cell r="B1413">
            <v>23263</v>
          </cell>
          <cell r="C1413">
            <v>23136</v>
          </cell>
          <cell r="D1413">
            <v>2577.4</v>
          </cell>
          <cell r="E1413">
            <v>2577.67</v>
          </cell>
          <cell r="F1413">
            <v>2575.87</v>
          </cell>
          <cell r="G1413">
            <v>2575.69</v>
          </cell>
          <cell r="H1413">
            <v>0</v>
          </cell>
          <cell r="I1413">
            <v>0.2</v>
          </cell>
          <cell r="J1413">
            <v>0.5</v>
          </cell>
          <cell r="K1413">
            <v>1412</v>
          </cell>
        </row>
        <row r="1414">
          <cell r="B1414">
            <v>22593</v>
          </cell>
          <cell r="C1414">
            <v>22750</v>
          </cell>
          <cell r="D1414">
            <v>2578.4499999999998</v>
          </cell>
          <cell r="E1414">
            <v>2577.9</v>
          </cell>
          <cell r="F1414">
            <v>2576.77</v>
          </cell>
          <cell r="G1414">
            <v>2576.16</v>
          </cell>
          <cell r="H1414">
            <v>0</v>
          </cell>
          <cell r="I1414">
            <v>0.2</v>
          </cell>
          <cell r="J1414">
            <v>1.5</v>
          </cell>
          <cell r="K1414">
            <v>1413</v>
          </cell>
        </row>
        <row r="1415">
          <cell r="B1415">
            <v>22750</v>
          </cell>
          <cell r="C1415">
            <v>22955</v>
          </cell>
          <cell r="D1415">
            <v>2577.9</v>
          </cell>
          <cell r="E1415">
            <v>2577.6999999999998</v>
          </cell>
          <cell r="F1415">
            <v>2576.15</v>
          </cell>
          <cell r="G1415">
            <v>2575.92</v>
          </cell>
          <cell r="H1415">
            <v>0</v>
          </cell>
          <cell r="I1415">
            <v>0.2</v>
          </cell>
          <cell r="J1415">
            <v>0.4</v>
          </cell>
          <cell r="K1415">
            <v>1414</v>
          </cell>
        </row>
        <row r="1416">
          <cell r="B1416">
            <v>22955</v>
          </cell>
          <cell r="C1416">
            <v>23136</v>
          </cell>
          <cell r="D1416">
            <v>2577.6999999999998</v>
          </cell>
          <cell r="E1416">
            <v>2577.67</v>
          </cell>
          <cell r="F1416">
            <v>2575.92</v>
          </cell>
          <cell r="G1416">
            <v>2575.69</v>
          </cell>
          <cell r="H1416">
            <v>0</v>
          </cell>
          <cell r="I1416">
            <v>0.2</v>
          </cell>
          <cell r="J1416">
            <v>0.4</v>
          </cell>
          <cell r="K1416">
            <v>1415</v>
          </cell>
        </row>
        <row r="1417">
          <cell r="B1417">
            <v>22900</v>
          </cell>
          <cell r="C1417">
            <v>22750</v>
          </cell>
          <cell r="D1417">
            <v>2578.15</v>
          </cell>
          <cell r="E1417">
            <v>2577.9</v>
          </cell>
          <cell r="F1417">
            <v>2576.63</v>
          </cell>
          <cell r="G1417">
            <v>2576.19</v>
          </cell>
          <cell r="H1417">
            <v>0</v>
          </cell>
          <cell r="I1417">
            <v>0.2</v>
          </cell>
          <cell r="J1417">
            <v>0.5</v>
          </cell>
          <cell r="K1417">
            <v>1416</v>
          </cell>
        </row>
        <row r="1418">
          <cell r="B1418">
            <v>23063</v>
          </cell>
          <cell r="C1418">
            <v>22955</v>
          </cell>
          <cell r="D1418">
            <v>2577.9</v>
          </cell>
          <cell r="E1418">
            <v>2577.6999999999998</v>
          </cell>
          <cell r="F1418">
            <v>2576.2399999999998</v>
          </cell>
          <cell r="G1418">
            <v>2575.94</v>
          </cell>
          <cell r="H1418">
            <v>0</v>
          </cell>
          <cell r="I1418">
            <v>0.2</v>
          </cell>
          <cell r="J1418">
            <v>0.5</v>
          </cell>
          <cell r="K1418">
            <v>1417</v>
          </cell>
        </row>
        <row r="1419">
          <cell r="B1419">
            <v>23311</v>
          </cell>
          <cell r="C1419">
            <v>23460</v>
          </cell>
          <cell r="D1419">
            <v>2577.6</v>
          </cell>
          <cell r="E1419">
            <v>2577.69</v>
          </cell>
          <cell r="F1419">
            <v>2575.64</v>
          </cell>
          <cell r="G1419">
            <v>2575.36</v>
          </cell>
          <cell r="H1419">
            <v>0</v>
          </cell>
          <cell r="I1419">
            <v>0.2</v>
          </cell>
          <cell r="J1419">
            <v>0.51</v>
          </cell>
          <cell r="K1419">
            <v>1418</v>
          </cell>
        </row>
        <row r="1420">
          <cell r="B1420">
            <v>23118</v>
          </cell>
          <cell r="C1420">
            <v>23297</v>
          </cell>
          <cell r="D1420">
            <v>2576.5300000000002</v>
          </cell>
          <cell r="E1420">
            <v>2576.39</v>
          </cell>
          <cell r="F1420">
            <v>2574.9499999999998</v>
          </cell>
          <cell r="G1420">
            <v>2574.69</v>
          </cell>
          <cell r="H1420">
            <v>0</v>
          </cell>
          <cell r="I1420">
            <v>0.2</v>
          </cell>
          <cell r="J1420">
            <v>0.5</v>
          </cell>
          <cell r="K1420">
            <v>1419</v>
          </cell>
        </row>
        <row r="1421">
          <cell r="B1421">
            <v>26911</v>
          </cell>
          <cell r="C1421">
            <v>26889</v>
          </cell>
          <cell r="D1421">
            <v>2581.1799999999998</v>
          </cell>
          <cell r="E1421">
            <v>2581</v>
          </cell>
          <cell r="F1421">
            <v>2580.1799999999998</v>
          </cell>
          <cell r="G1421">
            <v>2579.5100000000002</v>
          </cell>
          <cell r="H1421">
            <v>0</v>
          </cell>
          <cell r="I1421">
            <v>0.23</v>
          </cell>
          <cell r="J1421">
            <v>1</v>
          </cell>
          <cell r="K1421">
            <v>1420</v>
          </cell>
        </row>
        <row r="1422">
          <cell r="B1422">
            <v>26911</v>
          </cell>
          <cell r="C1422">
            <v>26803</v>
          </cell>
          <cell r="D1422">
            <v>2581.1799999999998</v>
          </cell>
          <cell r="E1422">
            <v>2580.38</v>
          </cell>
          <cell r="F1422">
            <v>2580.3000000000002</v>
          </cell>
          <cell r="G1422">
            <v>2579.65</v>
          </cell>
          <cell r="H1422">
            <v>0</v>
          </cell>
          <cell r="I1422">
            <v>0.23</v>
          </cell>
          <cell r="J1422">
            <v>1</v>
          </cell>
          <cell r="K1422">
            <v>1421</v>
          </cell>
        </row>
        <row r="1423">
          <cell r="B1423">
            <v>23840</v>
          </cell>
          <cell r="C1423">
            <v>23863</v>
          </cell>
          <cell r="D1423">
            <v>2578.66</v>
          </cell>
          <cell r="E1423">
            <v>2577.71</v>
          </cell>
          <cell r="F1423">
            <v>2577.06</v>
          </cell>
          <cell r="G1423">
            <v>2576.41</v>
          </cell>
          <cell r="H1423">
            <v>0</v>
          </cell>
          <cell r="I1423">
            <v>0.2</v>
          </cell>
          <cell r="J1423">
            <v>1.1599999999999999</v>
          </cell>
          <cell r="K1423">
            <v>1422</v>
          </cell>
        </row>
        <row r="1424">
          <cell r="B1424">
            <v>24181</v>
          </cell>
          <cell r="C1424">
            <v>24200</v>
          </cell>
          <cell r="D1424">
            <v>0</v>
          </cell>
          <cell r="E1424">
            <v>0</v>
          </cell>
          <cell r="F1424">
            <v>2578.52</v>
          </cell>
          <cell r="G1424">
            <v>0</v>
          </cell>
          <cell r="H1424">
            <v>0</v>
          </cell>
          <cell r="I1424">
            <v>1.4</v>
          </cell>
          <cell r="J1424">
            <v>0.21</v>
          </cell>
          <cell r="K1424">
            <v>1423</v>
          </cell>
        </row>
        <row r="1425">
          <cell r="B1425">
            <v>24200</v>
          </cell>
          <cell r="C1425">
            <v>24219</v>
          </cell>
          <cell r="D1425">
            <v>0</v>
          </cell>
          <cell r="E1425">
            <v>0</v>
          </cell>
          <cell r="F1425">
            <v>0</v>
          </cell>
          <cell r="G1425">
            <v>2575.5</v>
          </cell>
          <cell r="H1425">
            <v>0</v>
          </cell>
          <cell r="I1425">
            <v>1.4</v>
          </cell>
          <cell r="J1425">
            <v>0.21</v>
          </cell>
          <cell r="K1425">
            <v>1424</v>
          </cell>
        </row>
        <row r="1426">
          <cell r="B1426">
            <v>24069</v>
          </cell>
          <cell r="C1426">
            <v>24145</v>
          </cell>
          <cell r="D1426">
            <v>2576.92</v>
          </cell>
          <cell r="E1426">
            <v>2576.91</v>
          </cell>
          <cell r="F1426">
            <v>2575.8000000000002</v>
          </cell>
          <cell r="G1426">
            <v>2575.71</v>
          </cell>
          <cell r="H1426">
            <v>0</v>
          </cell>
          <cell r="I1426">
            <v>1.4</v>
          </cell>
          <cell r="J1426">
            <v>0.41</v>
          </cell>
          <cell r="K1426">
            <v>1425</v>
          </cell>
        </row>
        <row r="1427">
          <cell r="B1427">
            <v>24197</v>
          </cell>
          <cell r="C1427">
            <v>24181</v>
          </cell>
          <cell r="D1427">
            <v>2576.9</v>
          </cell>
          <cell r="E1427">
            <v>2576.89</v>
          </cell>
          <cell r="F1427">
            <v>2575.56</v>
          </cell>
          <cell r="G1427">
            <v>2575.52</v>
          </cell>
          <cell r="H1427">
            <v>0</v>
          </cell>
          <cell r="I1427">
            <v>1.4</v>
          </cell>
          <cell r="J1427">
            <v>0.22</v>
          </cell>
          <cell r="K1427">
            <v>1426</v>
          </cell>
        </row>
        <row r="1428">
          <cell r="B1428">
            <v>23893</v>
          </cell>
          <cell r="C1428">
            <v>23942</v>
          </cell>
          <cell r="D1428">
            <v>2576.9299999999998</v>
          </cell>
          <cell r="E1428">
            <v>2576.92</v>
          </cell>
          <cell r="F1428">
            <v>2575.85</v>
          </cell>
          <cell r="G1428">
            <v>2575.84</v>
          </cell>
          <cell r="H1428">
            <v>0</v>
          </cell>
          <cell r="I1428">
            <v>1.35</v>
          </cell>
          <cell r="J1428">
            <v>7.0000000000000007E-2</v>
          </cell>
          <cell r="K1428">
            <v>1427</v>
          </cell>
        </row>
        <row r="1429">
          <cell r="B1429">
            <v>23942</v>
          </cell>
          <cell r="C1429">
            <v>23986</v>
          </cell>
          <cell r="D1429">
            <v>2576.92</v>
          </cell>
          <cell r="E1429">
            <v>2576.92</v>
          </cell>
          <cell r="F1429">
            <v>2575.84</v>
          </cell>
          <cell r="G1429">
            <v>2575.8200000000002</v>
          </cell>
          <cell r="H1429">
            <v>0</v>
          </cell>
          <cell r="I1429">
            <v>1.35</v>
          </cell>
          <cell r="J1429">
            <v>0.14000000000000001</v>
          </cell>
          <cell r="K1429">
            <v>1428</v>
          </cell>
        </row>
        <row r="1430">
          <cell r="B1430">
            <v>23986</v>
          </cell>
          <cell r="C1430">
            <v>24069</v>
          </cell>
          <cell r="D1430">
            <v>2576.92</v>
          </cell>
          <cell r="E1430">
            <v>2576.92</v>
          </cell>
          <cell r="F1430">
            <v>2575.8200000000002</v>
          </cell>
          <cell r="G1430">
            <v>2575.8000000000002</v>
          </cell>
          <cell r="H1430">
            <v>0</v>
          </cell>
          <cell r="I1430">
            <v>1.35</v>
          </cell>
          <cell r="J1430">
            <v>0.06</v>
          </cell>
          <cell r="K1430">
            <v>1429</v>
          </cell>
        </row>
        <row r="1431">
          <cell r="B1431">
            <v>24145</v>
          </cell>
          <cell r="C1431">
            <v>24182</v>
          </cell>
          <cell r="D1431">
            <v>0</v>
          </cell>
          <cell r="E1431">
            <v>0</v>
          </cell>
          <cell r="F1431">
            <v>2575.69</v>
          </cell>
          <cell r="G1431">
            <v>0</v>
          </cell>
          <cell r="H1431">
            <v>0</v>
          </cell>
          <cell r="I1431">
            <v>1.4</v>
          </cell>
          <cell r="J1431">
            <v>0.25</v>
          </cell>
          <cell r="K1431">
            <v>1430</v>
          </cell>
        </row>
        <row r="1432">
          <cell r="B1432">
            <v>24182</v>
          </cell>
          <cell r="C1432">
            <v>24197</v>
          </cell>
          <cell r="D1432">
            <v>0</v>
          </cell>
          <cell r="E1432">
            <v>0</v>
          </cell>
          <cell r="F1432">
            <v>0</v>
          </cell>
          <cell r="G1432">
            <v>2575.56</v>
          </cell>
          <cell r="H1432">
            <v>0</v>
          </cell>
          <cell r="I1432">
            <v>1.4</v>
          </cell>
          <cell r="J1432">
            <v>0.25</v>
          </cell>
          <cell r="K1432">
            <v>1431</v>
          </cell>
        </row>
        <row r="1433">
          <cell r="B1433">
            <v>24211</v>
          </cell>
          <cell r="C1433">
            <v>24182</v>
          </cell>
          <cell r="D1433">
            <v>0</v>
          </cell>
          <cell r="E1433">
            <v>0</v>
          </cell>
          <cell r="F1433">
            <v>2575.58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1432</v>
          </cell>
        </row>
        <row r="1434">
          <cell r="B1434">
            <v>24699</v>
          </cell>
          <cell r="C1434">
            <v>24743</v>
          </cell>
          <cell r="D1434">
            <v>0</v>
          </cell>
          <cell r="E1434">
            <v>0</v>
          </cell>
          <cell r="F1434">
            <v>2575.1999999999998</v>
          </cell>
          <cell r="G1434">
            <v>2574.69</v>
          </cell>
          <cell r="H1434">
            <v>0</v>
          </cell>
          <cell r="I1434">
            <v>1.4</v>
          </cell>
          <cell r="J1434">
            <v>0.21</v>
          </cell>
          <cell r="K1434">
            <v>1433</v>
          </cell>
        </row>
        <row r="1435">
          <cell r="B1435">
            <v>24743</v>
          </cell>
          <cell r="C1435">
            <v>24763</v>
          </cell>
          <cell r="D1435">
            <v>0</v>
          </cell>
          <cell r="E1435">
            <v>0</v>
          </cell>
          <cell r="F1435">
            <v>2574.69</v>
          </cell>
          <cell r="G1435">
            <v>0</v>
          </cell>
          <cell r="H1435">
            <v>0</v>
          </cell>
          <cell r="I1435">
            <v>1.4</v>
          </cell>
          <cell r="J1435">
            <v>0.21</v>
          </cell>
          <cell r="K1435">
            <v>1434</v>
          </cell>
        </row>
        <row r="1436">
          <cell r="B1436">
            <v>24770</v>
          </cell>
          <cell r="C1436">
            <v>24743</v>
          </cell>
          <cell r="D1436">
            <v>2576.0500000000002</v>
          </cell>
          <cell r="E1436">
            <v>0</v>
          </cell>
          <cell r="F1436">
            <v>2574.73</v>
          </cell>
          <cell r="G1436">
            <v>2574.69</v>
          </cell>
          <cell r="H1436">
            <v>0</v>
          </cell>
          <cell r="I1436">
            <v>0.53</v>
          </cell>
          <cell r="J1436">
            <v>0.4</v>
          </cell>
          <cell r="K1436">
            <v>1435</v>
          </cell>
        </row>
        <row r="1437">
          <cell r="B1437">
            <v>26357</v>
          </cell>
          <cell r="C1437">
            <v>26230</v>
          </cell>
          <cell r="D1437">
            <v>2578.9</v>
          </cell>
          <cell r="E1437">
            <v>2578.86</v>
          </cell>
          <cell r="F1437">
            <v>2576.1799999999998</v>
          </cell>
          <cell r="G1437">
            <v>2575.9499999999998</v>
          </cell>
          <cell r="H1437">
            <v>0</v>
          </cell>
          <cell r="I1437">
            <v>0.53</v>
          </cell>
          <cell r="J1437">
            <v>0.47</v>
          </cell>
          <cell r="K1437">
            <v>1436</v>
          </cell>
        </row>
        <row r="1438">
          <cell r="B1438">
            <v>25467</v>
          </cell>
          <cell r="C1438">
            <v>25431</v>
          </cell>
          <cell r="D1438">
            <v>2577.54</v>
          </cell>
          <cell r="E1438">
            <v>2577.36</v>
          </cell>
          <cell r="F1438">
            <v>2576.42</v>
          </cell>
          <cell r="G1438">
            <v>2576.3000000000002</v>
          </cell>
          <cell r="H1438">
            <v>0</v>
          </cell>
          <cell r="I1438">
            <v>1.6</v>
          </cell>
          <cell r="J1438">
            <v>0.2</v>
          </cell>
          <cell r="K1438">
            <v>1437</v>
          </cell>
        </row>
        <row r="1439">
          <cell r="B1439">
            <v>25999</v>
          </cell>
          <cell r="C1439">
            <v>26235</v>
          </cell>
          <cell r="D1439">
            <v>2579.44</v>
          </cell>
          <cell r="E1439">
            <v>2578.9899999999998</v>
          </cell>
          <cell r="F1439">
            <v>2577.8000000000002</v>
          </cell>
          <cell r="G1439">
            <v>2577.5300000000002</v>
          </cell>
          <cell r="H1439">
            <v>0</v>
          </cell>
          <cell r="I1439">
            <v>0.35</v>
          </cell>
          <cell r="J1439">
            <v>0.4</v>
          </cell>
          <cell r="K1439">
            <v>1438</v>
          </cell>
        </row>
        <row r="1440">
          <cell r="B1440">
            <v>26648</v>
          </cell>
          <cell r="C1440">
            <v>26627</v>
          </cell>
          <cell r="D1440">
            <v>2578.9299999999998</v>
          </cell>
          <cell r="E1440">
            <v>2578.92</v>
          </cell>
          <cell r="F1440">
            <v>2577.4699999999998</v>
          </cell>
          <cell r="G1440">
            <v>2577.4499999999998</v>
          </cell>
          <cell r="H1440">
            <v>2</v>
          </cell>
          <cell r="I1440">
            <v>1.2</v>
          </cell>
          <cell r="J1440">
            <v>0.33</v>
          </cell>
          <cell r="K1440">
            <v>1439</v>
          </cell>
        </row>
        <row r="1441">
          <cell r="B1441">
            <v>23191</v>
          </cell>
          <cell r="C1441">
            <v>23233</v>
          </cell>
          <cell r="D1441">
            <v>2580.92</v>
          </cell>
          <cell r="E1441">
            <v>2580.88</v>
          </cell>
          <cell r="F1441">
            <v>2579.88</v>
          </cell>
          <cell r="G1441">
            <v>2579.37</v>
          </cell>
          <cell r="H1441">
            <v>0</v>
          </cell>
          <cell r="I1441">
            <v>0.35</v>
          </cell>
          <cell r="J1441">
            <v>0.8</v>
          </cell>
          <cell r="K1441">
            <v>1440</v>
          </cell>
        </row>
        <row r="1442">
          <cell r="B1442">
            <v>23233</v>
          </cell>
          <cell r="C1442">
            <v>23568</v>
          </cell>
          <cell r="D1442">
            <v>2580.88</v>
          </cell>
          <cell r="E1442">
            <v>2579.87</v>
          </cell>
          <cell r="F1442">
            <v>2579.37</v>
          </cell>
          <cell r="G1442">
            <v>2578.7800000000002</v>
          </cell>
          <cell r="H1442">
            <v>0</v>
          </cell>
          <cell r="I1442">
            <v>0.45</v>
          </cell>
          <cell r="J1442">
            <v>0.6</v>
          </cell>
          <cell r="K1442">
            <v>1441</v>
          </cell>
        </row>
        <row r="1443">
          <cell r="B1443">
            <v>23600</v>
          </cell>
          <cell r="C1443">
            <v>23568</v>
          </cell>
          <cell r="D1443">
            <v>2580.1</v>
          </cell>
          <cell r="E1443">
            <v>2579.87</v>
          </cell>
          <cell r="F1443">
            <v>2578.9</v>
          </cell>
          <cell r="G1443">
            <v>2578.7800000000002</v>
          </cell>
          <cell r="H1443">
            <v>0</v>
          </cell>
          <cell r="I1443">
            <v>0.6</v>
          </cell>
          <cell r="J1443">
            <v>0.2</v>
          </cell>
          <cell r="K1443">
            <v>1442</v>
          </cell>
        </row>
        <row r="1444">
          <cell r="B1444">
            <v>24255</v>
          </cell>
          <cell r="C1444">
            <v>24221</v>
          </cell>
          <cell r="D1444">
            <v>2579.4899999999998</v>
          </cell>
          <cell r="E1444">
            <v>2579.31</v>
          </cell>
          <cell r="F1444">
            <v>2578.4499999999998</v>
          </cell>
          <cell r="G1444">
            <v>2578.27</v>
          </cell>
          <cell r="H1444">
            <v>0</v>
          </cell>
          <cell r="I1444">
            <v>0.45</v>
          </cell>
          <cell r="J1444">
            <v>0.3</v>
          </cell>
          <cell r="K1444">
            <v>1443</v>
          </cell>
        </row>
        <row r="1445">
          <cell r="B1445">
            <v>24341</v>
          </cell>
          <cell r="C1445">
            <v>24312</v>
          </cell>
          <cell r="D1445">
            <v>2579.5</v>
          </cell>
          <cell r="E1445">
            <v>2579.3200000000002</v>
          </cell>
          <cell r="F1445">
            <v>2578.4899999999998</v>
          </cell>
          <cell r="G1445">
            <v>2578.1999999999998</v>
          </cell>
          <cell r="H1445">
            <v>0</v>
          </cell>
          <cell r="I1445">
            <v>0.23</v>
          </cell>
          <cell r="J1445">
            <v>0.5</v>
          </cell>
          <cell r="K1445">
            <v>1444</v>
          </cell>
        </row>
        <row r="1446">
          <cell r="B1446">
            <v>24651</v>
          </cell>
          <cell r="C1446">
            <v>25010</v>
          </cell>
          <cell r="D1446">
            <v>2579.27</v>
          </cell>
          <cell r="E1446">
            <v>2579.0300000000002</v>
          </cell>
          <cell r="F1446">
            <v>2578.1999999999998</v>
          </cell>
          <cell r="G1446">
            <v>2577.96</v>
          </cell>
          <cell r="H1446">
            <v>0</v>
          </cell>
          <cell r="I1446">
            <v>0.4</v>
          </cell>
          <cell r="J1446">
            <v>0.3</v>
          </cell>
          <cell r="K1446">
            <v>1445</v>
          </cell>
        </row>
        <row r="1447">
          <cell r="B1447">
            <v>25041</v>
          </cell>
          <cell r="C1447">
            <v>25010</v>
          </cell>
          <cell r="D1447">
            <v>2579.2199999999998</v>
          </cell>
          <cell r="E1447">
            <v>2579.0300000000002</v>
          </cell>
          <cell r="F1447">
            <v>2578.17</v>
          </cell>
          <cell r="G1447">
            <v>2577.96</v>
          </cell>
          <cell r="H1447">
            <v>0</v>
          </cell>
          <cell r="I1447">
            <v>0.6</v>
          </cell>
          <cell r="J1447">
            <v>0.36</v>
          </cell>
          <cell r="K1447">
            <v>1446</v>
          </cell>
        </row>
        <row r="1448">
          <cell r="B1448">
            <v>23489</v>
          </cell>
          <cell r="C1448">
            <v>23848</v>
          </cell>
          <cell r="D1448">
            <v>2580.83</v>
          </cell>
          <cell r="E1448">
            <v>2581.14</v>
          </cell>
          <cell r="F1448">
            <v>2579.79</v>
          </cell>
          <cell r="G1448">
            <v>2579.38</v>
          </cell>
          <cell r="H1448">
            <v>0</v>
          </cell>
          <cell r="I1448">
            <v>0.35</v>
          </cell>
          <cell r="J1448">
            <v>0.4</v>
          </cell>
          <cell r="K1448">
            <v>1447</v>
          </cell>
        </row>
        <row r="1449">
          <cell r="B1449">
            <v>23464</v>
          </cell>
          <cell r="C1449">
            <v>23802</v>
          </cell>
          <cell r="D1449">
            <v>2581.21</v>
          </cell>
          <cell r="E1449">
            <v>2580.8000000000002</v>
          </cell>
          <cell r="F1449">
            <v>2580.08</v>
          </cell>
          <cell r="G1449">
            <v>2580.8000000000002</v>
          </cell>
          <cell r="H1449">
            <v>0</v>
          </cell>
          <cell r="I1449">
            <v>0.35</v>
          </cell>
          <cell r="J1449">
            <v>0.4</v>
          </cell>
          <cell r="K1449">
            <v>1448</v>
          </cell>
        </row>
        <row r="1450">
          <cell r="B1450">
            <v>23428</v>
          </cell>
          <cell r="C1450">
            <v>23729</v>
          </cell>
          <cell r="D1450">
            <v>2581.02</v>
          </cell>
          <cell r="E1450">
            <v>2580.88</v>
          </cell>
          <cell r="F1450">
            <v>2579.98</v>
          </cell>
          <cell r="G1450">
            <v>2579.64</v>
          </cell>
          <cell r="H1450">
            <v>0</v>
          </cell>
          <cell r="I1450">
            <v>0.3</v>
          </cell>
          <cell r="J1450">
            <v>0.4</v>
          </cell>
          <cell r="K1450">
            <v>1449</v>
          </cell>
        </row>
        <row r="1451">
          <cell r="B1451">
            <v>23392</v>
          </cell>
          <cell r="C1451">
            <v>23692</v>
          </cell>
          <cell r="D1451">
            <v>2580.73</v>
          </cell>
          <cell r="E1451">
            <v>2580.64</v>
          </cell>
          <cell r="F1451">
            <v>2578.62</v>
          </cell>
          <cell r="G1451">
            <v>2579.1999999999998</v>
          </cell>
          <cell r="H1451">
            <v>0</v>
          </cell>
          <cell r="I1451">
            <v>0.3</v>
          </cell>
          <cell r="J1451">
            <v>0.5</v>
          </cell>
          <cell r="K1451">
            <v>1450</v>
          </cell>
        </row>
        <row r="1452">
          <cell r="B1452">
            <v>23377</v>
          </cell>
          <cell r="C1452">
            <v>23674</v>
          </cell>
          <cell r="D1452">
            <v>2580.5700000000002</v>
          </cell>
          <cell r="E1452">
            <v>2580.21</v>
          </cell>
          <cell r="F1452">
            <v>2578.4299999999998</v>
          </cell>
          <cell r="G1452">
            <v>2578.13</v>
          </cell>
          <cell r="H1452">
            <v>0</v>
          </cell>
          <cell r="I1452">
            <v>1</v>
          </cell>
          <cell r="J1452">
            <v>0.3</v>
          </cell>
          <cell r="K1452">
            <v>1451</v>
          </cell>
        </row>
        <row r="1453">
          <cell r="B1453">
            <v>23191</v>
          </cell>
          <cell r="C1453">
            <v>23527</v>
          </cell>
          <cell r="D1453">
            <v>2580.92</v>
          </cell>
          <cell r="E1453">
            <v>2580.17</v>
          </cell>
          <cell r="F1453">
            <v>2579.59</v>
          </cell>
          <cell r="G1453">
            <v>2579.1</v>
          </cell>
          <cell r="H1453">
            <v>0</v>
          </cell>
          <cell r="I1453">
            <v>0.35</v>
          </cell>
          <cell r="J1453">
            <v>0.5</v>
          </cell>
          <cell r="K1453">
            <v>1452</v>
          </cell>
        </row>
        <row r="1454">
          <cell r="B1454">
            <v>23489</v>
          </cell>
          <cell r="C1454">
            <v>23527</v>
          </cell>
          <cell r="D1454">
            <v>2580.83</v>
          </cell>
          <cell r="E1454">
            <v>2580.17</v>
          </cell>
          <cell r="F1454">
            <v>2579.44</v>
          </cell>
          <cell r="G1454">
            <v>2579.1</v>
          </cell>
          <cell r="H1454">
            <v>0</v>
          </cell>
          <cell r="I1454">
            <v>0.53</v>
          </cell>
          <cell r="J1454">
            <v>0.5</v>
          </cell>
          <cell r="K1454">
            <v>1453</v>
          </cell>
        </row>
        <row r="1455">
          <cell r="B1455">
            <v>23516</v>
          </cell>
          <cell r="C1455">
            <v>23287</v>
          </cell>
          <cell r="D1455">
            <v>2579.6799999999998</v>
          </cell>
          <cell r="E1455">
            <v>2579.37</v>
          </cell>
          <cell r="F1455">
            <v>2578.54</v>
          </cell>
          <cell r="G1455">
            <v>2577.94</v>
          </cell>
          <cell r="H1455">
            <v>0</v>
          </cell>
          <cell r="I1455">
            <v>0.25</v>
          </cell>
          <cell r="J1455">
            <v>0.86</v>
          </cell>
          <cell r="K1455">
            <v>1454</v>
          </cell>
        </row>
        <row r="1456">
          <cell r="B1456">
            <v>26211</v>
          </cell>
          <cell r="C1456">
            <v>26187</v>
          </cell>
          <cell r="D1456">
            <v>2579.0500000000002</v>
          </cell>
          <cell r="E1456">
            <v>2579.0500000000002</v>
          </cell>
          <cell r="F1456">
            <v>2575.66</v>
          </cell>
          <cell r="G1456">
            <v>2575.6999999999998</v>
          </cell>
          <cell r="H1456">
            <v>0</v>
          </cell>
          <cell r="I1456">
            <v>0.9</v>
          </cell>
          <cell r="J1456">
            <v>0</v>
          </cell>
          <cell r="K1456">
            <v>1455</v>
          </cell>
        </row>
        <row r="1457">
          <cell r="B1457">
            <v>26291</v>
          </cell>
          <cell r="C1457">
            <v>26211</v>
          </cell>
          <cell r="D1457">
            <v>2578.44</v>
          </cell>
          <cell r="E1457">
            <v>2579.0500000000002</v>
          </cell>
          <cell r="F1457">
            <v>2575.8000000000002</v>
          </cell>
          <cell r="G1457">
            <v>2575.66</v>
          </cell>
          <cell r="H1457">
            <v>0</v>
          </cell>
          <cell r="I1457">
            <v>0.9</v>
          </cell>
          <cell r="J1457">
            <v>0.1</v>
          </cell>
          <cell r="K1457">
            <v>1456</v>
          </cell>
        </row>
        <row r="1458">
          <cell r="B1458">
            <v>26333</v>
          </cell>
          <cell r="C1458">
            <v>26291</v>
          </cell>
          <cell r="D1458">
            <v>2579.08</v>
          </cell>
          <cell r="E1458">
            <v>2578.44</v>
          </cell>
          <cell r="F1458">
            <v>2575.85</v>
          </cell>
          <cell r="G1458">
            <v>2575.8000000000002</v>
          </cell>
          <cell r="H1458">
            <v>0</v>
          </cell>
          <cell r="I1458">
            <v>0.9</v>
          </cell>
          <cell r="J1458">
            <v>0.11</v>
          </cell>
          <cell r="K1458">
            <v>1457</v>
          </cell>
        </row>
        <row r="1459">
          <cell r="B1459">
            <v>26609</v>
          </cell>
          <cell r="C1459">
            <v>26549</v>
          </cell>
          <cell r="D1459">
            <v>2581.0700000000002</v>
          </cell>
          <cell r="E1459">
            <v>2580.61</v>
          </cell>
          <cell r="F1459">
            <v>0</v>
          </cell>
          <cell r="G1459">
            <v>2578.64</v>
          </cell>
          <cell r="H1459">
            <v>0</v>
          </cell>
          <cell r="I1459">
            <v>0.53</v>
          </cell>
          <cell r="J1459">
            <v>0.3</v>
          </cell>
          <cell r="K1459">
            <v>1458</v>
          </cell>
        </row>
        <row r="1460">
          <cell r="B1460">
            <v>26729</v>
          </cell>
          <cell r="C1460">
            <v>26549</v>
          </cell>
          <cell r="D1460">
            <v>2580.6999999999998</v>
          </cell>
          <cell r="E1460">
            <v>2580.61</v>
          </cell>
          <cell r="F1460">
            <v>2579</v>
          </cell>
          <cell r="G1460">
            <v>2578.64</v>
          </cell>
          <cell r="H1460">
            <v>0</v>
          </cell>
          <cell r="I1460">
            <v>0.25</v>
          </cell>
          <cell r="J1460">
            <v>0.6</v>
          </cell>
          <cell r="K1460">
            <v>1459</v>
          </cell>
        </row>
        <row r="1461">
          <cell r="B1461">
            <v>26776</v>
          </cell>
          <cell r="C1461">
            <v>26609</v>
          </cell>
          <cell r="D1461">
            <v>2580.5</v>
          </cell>
          <cell r="E1461">
            <v>2581.0700000000002</v>
          </cell>
          <cell r="F1461">
            <v>2578.31</v>
          </cell>
          <cell r="G1461">
            <v>2577.91</v>
          </cell>
          <cell r="H1461">
            <v>0</v>
          </cell>
          <cell r="I1461">
            <v>0.4</v>
          </cell>
          <cell r="J1461">
            <v>0.4</v>
          </cell>
          <cell r="K1461">
            <v>1460</v>
          </cell>
        </row>
        <row r="1462">
          <cell r="B1462">
            <v>26499</v>
          </cell>
          <cell r="C1462">
            <v>26444</v>
          </cell>
          <cell r="D1462">
            <v>0</v>
          </cell>
          <cell r="E1462">
            <v>2580.46</v>
          </cell>
          <cell r="F1462">
            <v>2579.15</v>
          </cell>
          <cell r="G1462">
            <v>2579.0500000000002</v>
          </cell>
          <cell r="H1462">
            <v>0</v>
          </cell>
          <cell r="I1462">
            <v>0.3</v>
          </cell>
          <cell r="J1462">
            <v>0.27</v>
          </cell>
          <cell r="K1462">
            <v>1461</v>
          </cell>
        </row>
        <row r="1463">
          <cell r="B1463">
            <v>26435</v>
          </cell>
          <cell r="C1463">
            <v>26380</v>
          </cell>
          <cell r="D1463">
            <v>0</v>
          </cell>
          <cell r="E1463">
            <v>2579.91</v>
          </cell>
          <cell r="F1463">
            <v>2578.91</v>
          </cell>
          <cell r="G1463">
            <v>2578.5700000000002</v>
          </cell>
          <cell r="H1463">
            <v>0</v>
          </cell>
          <cell r="I1463">
            <v>0.25</v>
          </cell>
          <cell r="J1463">
            <v>0.85</v>
          </cell>
          <cell r="K1463">
            <v>1462</v>
          </cell>
        </row>
        <row r="1464">
          <cell r="B1464">
            <v>26444</v>
          </cell>
          <cell r="C1464">
            <v>26246</v>
          </cell>
          <cell r="D1464">
            <v>2580.46</v>
          </cell>
          <cell r="E1464">
            <v>2578.5700000000002</v>
          </cell>
          <cell r="F1464">
            <v>2579.0500000000002</v>
          </cell>
          <cell r="G1464">
            <v>2577.92</v>
          </cell>
          <cell r="H1464">
            <v>0</v>
          </cell>
          <cell r="I1464">
            <v>0.3</v>
          </cell>
          <cell r="J1464">
            <v>1.4</v>
          </cell>
          <cell r="K1464">
            <v>1463</v>
          </cell>
        </row>
        <row r="1465">
          <cell r="B1465">
            <v>26246</v>
          </cell>
          <cell r="C1465">
            <v>26364</v>
          </cell>
          <cell r="D1465">
            <v>2579.34</v>
          </cell>
          <cell r="E1465">
            <v>2578.9899999999998</v>
          </cell>
          <cell r="F1465">
            <v>2573.34</v>
          </cell>
          <cell r="G1465">
            <v>2576.25</v>
          </cell>
          <cell r="H1465">
            <v>0</v>
          </cell>
          <cell r="I1465">
            <v>0.53</v>
          </cell>
          <cell r="J1465">
            <v>0.2</v>
          </cell>
          <cell r="K1465">
            <v>1464</v>
          </cell>
        </row>
        <row r="1466">
          <cell r="B1466">
            <v>26178</v>
          </cell>
          <cell r="C1466">
            <v>26246</v>
          </cell>
          <cell r="D1466">
            <v>2578.89</v>
          </cell>
          <cell r="E1466">
            <v>2579.34</v>
          </cell>
          <cell r="F1466">
            <v>2576.41</v>
          </cell>
          <cell r="G1466">
            <v>2576.33</v>
          </cell>
          <cell r="H1466">
            <v>0</v>
          </cell>
          <cell r="I1466">
            <v>0.53</v>
          </cell>
          <cell r="J1466">
            <v>0.27</v>
          </cell>
          <cell r="K1466">
            <v>1465</v>
          </cell>
        </row>
        <row r="1467">
          <cell r="B1467">
            <v>26124</v>
          </cell>
          <cell r="C1467">
            <v>26178</v>
          </cell>
          <cell r="D1467">
            <v>2578.5700000000002</v>
          </cell>
          <cell r="E1467">
            <v>2578.89</v>
          </cell>
          <cell r="F1467">
            <v>2576.4899999999998</v>
          </cell>
          <cell r="G1467">
            <v>2576.42</v>
          </cell>
          <cell r="H1467">
            <v>0</v>
          </cell>
          <cell r="I1467">
            <v>0.45</v>
          </cell>
          <cell r="J1467">
            <v>0.3</v>
          </cell>
          <cell r="K1467">
            <v>1466</v>
          </cell>
        </row>
        <row r="1468">
          <cell r="B1468">
            <v>26380</v>
          </cell>
          <cell r="C1468">
            <v>26124</v>
          </cell>
          <cell r="D1468">
            <v>2579.91</v>
          </cell>
          <cell r="E1468">
            <v>2578.5700000000002</v>
          </cell>
          <cell r="F1468">
            <v>2578.5</v>
          </cell>
          <cell r="G1468">
            <v>2577.16</v>
          </cell>
          <cell r="H1468">
            <v>0</v>
          </cell>
          <cell r="I1468">
            <v>0.3</v>
          </cell>
          <cell r="J1468">
            <v>1.43</v>
          </cell>
          <cell r="K1468">
            <v>1467</v>
          </cell>
        </row>
        <row r="1469">
          <cell r="B1469">
            <v>26027</v>
          </cell>
          <cell r="C1469">
            <v>26124</v>
          </cell>
          <cell r="D1469">
            <v>2578.1799999999998</v>
          </cell>
          <cell r="E1469">
            <v>2578.5700000000002</v>
          </cell>
          <cell r="F1469">
            <v>2576.7600000000002</v>
          </cell>
          <cell r="G1469">
            <v>2576.48</v>
          </cell>
          <cell r="H1469">
            <v>0</v>
          </cell>
          <cell r="I1469">
            <v>0.35</v>
          </cell>
          <cell r="J1469">
            <v>0.53</v>
          </cell>
          <cell r="K1469">
            <v>1468</v>
          </cell>
        </row>
        <row r="1470">
          <cell r="B1470">
            <v>26306</v>
          </cell>
          <cell r="C1470">
            <v>26027</v>
          </cell>
          <cell r="D1470">
            <v>2579.34</v>
          </cell>
          <cell r="E1470">
            <v>2578.1799999999998</v>
          </cell>
          <cell r="F1470">
            <v>2577.73</v>
          </cell>
          <cell r="G1470">
            <v>2576.79</v>
          </cell>
          <cell r="H1470">
            <v>0</v>
          </cell>
          <cell r="I1470">
            <v>0.3</v>
          </cell>
          <cell r="J1470">
            <v>1</v>
          </cell>
          <cell r="K1470">
            <v>1469</v>
          </cell>
        </row>
        <row r="1471">
          <cell r="B1471">
            <v>26365</v>
          </cell>
          <cell r="C1471">
            <v>26306</v>
          </cell>
          <cell r="D1471">
            <v>0</v>
          </cell>
          <cell r="E1471">
            <v>2579.34</v>
          </cell>
          <cell r="F1471">
            <v>2578.3200000000002</v>
          </cell>
          <cell r="G1471">
            <v>2577.69</v>
          </cell>
          <cell r="H1471">
            <v>0</v>
          </cell>
          <cell r="I1471">
            <v>0.25</v>
          </cell>
          <cell r="J1471">
            <v>1.57</v>
          </cell>
          <cell r="K1471">
            <v>1470</v>
          </cell>
        </row>
        <row r="1472">
          <cell r="B1472">
            <v>26231</v>
          </cell>
          <cell r="C1472">
            <v>26211</v>
          </cell>
          <cell r="D1472">
            <v>2578.9499999999998</v>
          </cell>
          <cell r="E1472">
            <v>2578.98</v>
          </cell>
          <cell r="F1472">
            <v>2576.84</v>
          </cell>
          <cell r="G1472">
            <v>2576.7199999999998</v>
          </cell>
          <cell r="H1472">
            <v>0</v>
          </cell>
          <cell r="I1472">
            <v>0.85</v>
          </cell>
          <cell r="J1472">
            <v>0.4</v>
          </cell>
          <cell r="K1472">
            <v>1471</v>
          </cell>
        </row>
        <row r="1473">
          <cell r="B1473">
            <v>26804</v>
          </cell>
          <cell r="C1473">
            <v>26551</v>
          </cell>
          <cell r="D1473">
            <v>2581.0100000000002</v>
          </cell>
          <cell r="E1473">
            <v>2580.8000000000002</v>
          </cell>
          <cell r="F1473">
            <v>2579.21</v>
          </cell>
          <cell r="G1473">
            <v>2578.66</v>
          </cell>
          <cell r="H1473">
            <v>0</v>
          </cell>
          <cell r="I1473">
            <v>0.25</v>
          </cell>
          <cell r="J1473">
            <v>0.7</v>
          </cell>
          <cell r="K1473">
            <v>1472</v>
          </cell>
        </row>
        <row r="1474">
          <cell r="B1474">
            <v>26762</v>
          </cell>
          <cell r="C1474">
            <v>26586</v>
          </cell>
          <cell r="D1474">
            <v>2581</v>
          </cell>
          <cell r="E1474">
            <v>2580.9499999999998</v>
          </cell>
          <cell r="F1474">
            <v>2578.96</v>
          </cell>
          <cell r="G1474">
            <v>2578.52</v>
          </cell>
          <cell r="H1474">
            <v>0</v>
          </cell>
          <cell r="I1474">
            <v>0.2</v>
          </cell>
          <cell r="J1474">
            <v>0.8</v>
          </cell>
          <cell r="K1474">
            <v>1473</v>
          </cell>
        </row>
        <row r="1475">
          <cell r="B1475">
            <v>26755</v>
          </cell>
          <cell r="C1475">
            <v>26762</v>
          </cell>
          <cell r="D1475">
            <v>2581</v>
          </cell>
          <cell r="E1475">
            <v>2581</v>
          </cell>
          <cell r="F1475">
            <v>2579.1999999999998</v>
          </cell>
          <cell r="G1475">
            <v>2579.0100000000002</v>
          </cell>
          <cell r="H1475">
            <v>0</v>
          </cell>
          <cell r="I1475">
            <v>0.2</v>
          </cell>
          <cell r="J1475">
            <v>0.8</v>
          </cell>
          <cell r="K1475">
            <v>1474</v>
          </cell>
        </row>
        <row r="1476">
          <cell r="B1476">
            <v>26424</v>
          </cell>
          <cell r="C1476">
            <v>26320</v>
          </cell>
          <cell r="D1476">
            <v>2579.75</v>
          </cell>
          <cell r="E1476">
            <v>2579.4699999999998</v>
          </cell>
          <cell r="F1476">
            <v>2577.54</v>
          </cell>
          <cell r="G1476">
            <v>2577.1999999999998</v>
          </cell>
          <cell r="H1476">
            <v>0</v>
          </cell>
          <cell r="I1476">
            <v>0.68</v>
          </cell>
          <cell r="J1476">
            <v>0.5</v>
          </cell>
          <cell r="K1476">
            <v>1475</v>
          </cell>
        </row>
        <row r="1477">
          <cell r="B1477">
            <v>26546</v>
          </cell>
          <cell r="C1477">
            <v>26424</v>
          </cell>
          <cell r="D1477">
            <v>2580.6799999999998</v>
          </cell>
          <cell r="E1477">
            <v>2579.75</v>
          </cell>
          <cell r="F1477">
            <v>2577.6799999999998</v>
          </cell>
          <cell r="G1477">
            <v>2577.56</v>
          </cell>
          <cell r="H1477">
            <v>0</v>
          </cell>
          <cell r="I1477">
            <v>0.53</v>
          </cell>
          <cell r="J1477">
            <v>0.3</v>
          </cell>
          <cell r="K1477">
            <v>1476</v>
          </cell>
        </row>
        <row r="1478">
          <cell r="B1478">
            <v>26551</v>
          </cell>
          <cell r="C1478">
            <v>26546</v>
          </cell>
          <cell r="D1478">
            <v>2580.8000000000002</v>
          </cell>
          <cell r="E1478">
            <v>2580.6799999999998</v>
          </cell>
          <cell r="F1478">
            <v>2577.8200000000002</v>
          </cell>
          <cell r="G1478">
            <v>2577.7199999999998</v>
          </cell>
          <cell r="H1478">
            <v>0</v>
          </cell>
          <cell r="I1478">
            <v>0.53</v>
          </cell>
          <cell r="J1478">
            <v>1.2</v>
          </cell>
          <cell r="K1478">
            <v>1477</v>
          </cell>
        </row>
        <row r="1479">
          <cell r="B1479">
            <v>26586</v>
          </cell>
          <cell r="C1479">
            <v>26551</v>
          </cell>
          <cell r="D1479">
            <v>2580.9499999999998</v>
          </cell>
          <cell r="E1479">
            <v>2580.8000000000002</v>
          </cell>
          <cell r="F1479">
            <v>2577.9699999999998</v>
          </cell>
          <cell r="G1479">
            <v>2578.66</v>
          </cell>
          <cell r="H1479">
            <v>0</v>
          </cell>
          <cell r="I1479">
            <v>0.45</v>
          </cell>
          <cell r="J1479">
            <v>0.4</v>
          </cell>
          <cell r="K1479">
            <v>1478</v>
          </cell>
        </row>
        <row r="1480">
          <cell r="B1480">
            <v>26615</v>
          </cell>
          <cell r="C1480">
            <v>26586</v>
          </cell>
          <cell r="D1480">
            <v>2580.46</v>
          </cell>
          <cell r="E1480">
            <v>2580.9499999999998</v>
          </cell>
          <cell r="F1480">
            <v>2578.21</v>
          </cell>
          <cell r="G1480">
            <v>2580.9499999999998</v>
          </cell>
          <cell r="H1480">
            <v>0</v>
          </cell>
          <cell r="I1480">
            <v>0.4</v>
          </cell>
          <cell r="J1480">
            <v>0.4</v>
          </cell>
          <cell r="K1480">
            <v>1479</v>
          </cell>
        </row>
        <row r="1481">
          <cell r="B1481">
            <v>26320</v>
          </cell>
          <cell r="C1481">
            <v>26231</v>
          </cell>
          <cell r="D1481">
            <v>2579.4699999999998</v>
          </cell>
          <cell r="E1481">
            <v>2578.9499999999998</v>
          </cell>
          <cell r="F1481">
            <v>2577.19</v>
          </cell>
          <cell r="G1481">
            <v>2579.87</v>
          </cell>
          <cell r="H1481">
            <v>0</v>
          </cell>
          <cell r="I1481">
            <v>0.68</v>
          </cell>
          <cell r="J1481">
            <v>0.6</v>
          </cell>
          <cell r="K1481">
            <v>1480</v>
          </cell>
        </row>
        <row r="1482">
          <cell r="B1482">
            <v>26289</v>
          </cell>
          <cell r="C1482">
            <v>26231</v>
          </cell>
          <cell r="D1482">
            <v>2578.44</v>
          </cell>
          <cell r="E1482">
            <v>2578.98</v>
          </cell>
          <cell r="F1482">
            <v>2577.0500000000002</v>
          </cell>
          <cell r="G1482">
            <v>2576.7199999999998</v>
          </cell>
          <cell r="H1482">
            <v>0</v>
          </cell>
          <cell r="I1482">
            <v>0.53</v>
          </cell>
          <cell r="J1482">
            <v>0.3</v>
          </cell>
          <cell r="K1482">
            <v>1481</v>
          </cell>
        </row>
        <row r="1483">
          <cell r="B1483">
            <v>26307</v>
          </cell>
          <cell r="C1483">
            <v>26289</v>
          </cell>
          <cell r="D1483">
            <v>2578.58</v>
          </cell>
          <cell r="E1483">
            <v>2578.44</v>
          </cell>
          <cell r="F1483">
            <v>2577.37</v>
          </cell>
          <cell r="G1483">
            <v>2577.06</v>
          </cell>
          <cell r="H1483">
            <v>0</v>
          </cell>
          <cell r="I1483">
            <v>0.2</v>
          </cell>
          <cell r="J1483">
            <v>0.86</v>
          </cell>
          <cell r="K1483">
            <v>1482</v>
          </cell>
        </row>
        <row r="1484">
          <cell r="B1484">
            <v>26447</v>
          </cell>
          <cell r="C1484">
            <v>26501</v>
          </cell>
          <cell r="D1484">
            <v>2580.2399999999998</v>
          </cell>
          <cell r="E1484">
            <v>2578.83</v>
          </cell>
          <cell r="F1484">
            <v>2578.83</v>
          </cell>
          <cell r="G1484">
            <v>2577.44</v>
          </cell>
          <cell r="H1484">
            <v>0</v>
          </cell>
          <cell r="I1484">
            <v>0.25</v>
          </cell>
          <cell r="J1484">
            <v>1.2</v>
          </cell>
          <cell r="K1484">
            <v>1483</v>
          </cell>
        </row>
        <row r="1485">
          <cell r="B1485">
            <v>26538</v>
          </cell>
          <cell r="C1485">
            <v>26501</v>
          </cell>
          <cell r="D1485">
            <v>2578.89</v>
          </cell>
          <cell r="E1485">
            <v>2578.83</v>
          </cell>
          <cell r="F1485">
            <v>2577.6799999999998</v>
          </cell>
          <cell r="G1485">
            <v>2577.34</v>
          </cell>
          <cell r="H1485">
            <v>0</v>
          </cell>
          <cell r="I1485">
            <v>0.25</v>
          </cell>
          <cell r="J1485">
            <v>0.5</v>
          </cell>
          <cell r="K1485">
            <v>1484</v>
          </cell>
        </row>
        <row r="1486">
          <cell r="B1486">
            <v>26501</v>
          </cell>
          <cell r="C1486">
            <v>26289</v>
          </cell>
          <cell r="D1486">
            <v>2578.83</v>
          </cell>
          <cell r="E1486">
            <v>2578.44</v>
          </cell>
          <cell r="F1486">
            <v>2577.4499999999998</v>
          </cell>
          <cell r="G1486">
            <v>2577.06</v>
          </cell>
          <cell r="H1486">
            <v>0</v>
          </cell>
          <cell r="I1486">
            <v>0.45</v>
          </cell>
          <cell r="J1486">
            <v>0.53</v>
          </cell>
          <cell r="K1486">
            <v>1485</v>
          </cell>
        </row>
        <row r="1487">
          <cell r="B1487">
            <v>26447</v>
          </cell>
          <cell r="C1487">
            <v>26320</v>
          </cell>
          <cell r="D1487">
            <v>2580.2399999999998</v>
          </cell>
          <cell r="E1487">
            <v>2579.4699999999998</v>
          </cell>
          <cell r="F1487">
            <v>2578.77</v>
          </cell>
          <cell r="G1487">
            <v>2578.6999999999998</v>
          </cell>
          <cell r="H1487">
            <v>0</v>
          </cell>
          <cell r="I1487">
            <v>0.2</v>
          </cell>
          <cell r="J1487">
            <v>1.8</v>
          </cell>
          <cell r="K1487">
            <v>1486</v>
          </cell>
        </row>
        <row r="1488">
          <cell r="B1488">
            <v>26235</v>
          </cell>
          <cell r="C1488">
            <v>26203</v>
          </cell>
          <cell r="D1488">
            <v>2578.9899999999998</v>
          </cell>
          <cell r="E1488">
            <v>2578.36</v>
          </cell>
          <cell r="F1488">
            <v>2577.5300000000002</v>
          </cell>
          <cell r="G1488">
            <v>2577.2399999999998</v>
          </cell>
          <cell r="H1488">
            <v>0</v>
          </cell>
          <cell r="I1488">
            <v>0.38</v>
          </cell>
          <cell r="J1488">
            <v>0.4</v>
          </cell>
          <cell r="K1488">
            <v>1487</v>
          </cell>
        </row>
        <row r="1489">
          <cell r="B1489">
            <v>25997</v>
          </cell>
          <cell r="C1489">
            <v>25862</v>
          </cell>
          <cell r="D1489">
            <v>2578.2600000000002</v>
          </cell>
          <cell r="E1489">
            <v>2578.15</v>
          </cell>
          <cell r="F1489">
            <v>2575.63</v>
          </cell>
          <cell r="G1489">
            <v>2575.61</v>
          </cell>
          <cell r="H1489">
            <v>1.4</v>
          </cell>
          <cell r="I1489">
            <v>1.3</v>
          </cell>
          <cell r="J1489">
            <v>0.05</v>
          </cell>
          <cell r="K1489">
            <v>1488</v>
          </cell>
        </row>
        <row r="1490">
          <cell r="B1490">
            <v>25771</v>
          </cell>
          <cell r="C1490">
            <v>25741</v>
          </cell>
          <cell r="D1490">
            <v>2577.96</v>
          </cell>
          <cell r="E1490">
            <v>2577.63</v>
          </cell>
          <cell r="F1490">
            <v>2575.5700000000002</v>
          </cell>
          <cell r="G1490">
            <v>2575.5100000000002</v>
          </cell>
          <cell r="H1490">
            <v>1.4</v>
          </cell>
          <cell r="I1490">
            <v>1.3</v>
          </cell>
          <cell r="J1490">
            <v>0.05</v>
          </cell>
          <cell r="K1490">
            <v>1489</v>
          </cell>
        </row>
        <row r="1491">
          <cell r="B1491">
            <v>25862</v>
          </cell>
          <cell r="C1491">
            <v>25771</v>
          </cell>
          <cell r="D1491">
            <v>2578.15</v>
          </cell>
          <cell r="E1491">
            <v>2577.96</v>
          </cell>
          <cell r="F1491">
            <v>2575.61</v>
          </cell>
          <cell r="G1491">
            <v>2575.5700000000002</v>
          </cell>
          <cell r="H1491">
            <v>1.4</v>
          </cell>
          <cell r="I1491">
            <v>1.3</v>
          </cell>
          <cell r="J1491">
            <v>0.06</v>
          </cell>
          <cell r="K1491">
            <v>1490</v>
          </cell>
        </row>
        <row r="1492">
          <cell r="B1492">
            <v>24523</v>
          </cell>
          <cell r="C1492">
            <v>24920</v>
          </cell>
          <cell r="D1492">
            <v>2579.5700000000002</v>
          </cell>
          <cell r="E1492">
            <v>2579.14</v>
          </cell>
          <cell r="F1492">
            <v>2578.1</v>
          </cell>
          <cell r="G1492">
            <v>2577.62</v>
          </cell>
          <cell r="H1492">
            <v>0</v>
          </cell>
          <cell r="I1492">
            <v>0.4</v>
          </cell>
          <cell r="J1492">
            <v>0.6</v>
          </cell>
          <cell r="K1492">
            <v>1491</v>
          </cell>
        </row>
        <row r="1493">
          <cell r="B1493">
            <v>24253</v>
          </cell>
          <cell r="C1493">
            <v>24523</v>
          </cell>
          <cell r="D1493">
            <v>2579.86</v>
          </cell>
          <cell r="E1493">
            <v>2579.5700000000002</v>
          </cell>
          <cell r="F1493">
            <v>2578.44</v>
          </cell>
          <cell r="G1493">
            <v>2578.1</v>
          </cell>
          <cell r="H1493">
            <v>0</v>
          </cell>
          <cell r="I1493">
            <v>0.35</v>
          </cell>
          <cell r="J1493">
            <v>0.5</v>
          </cell>
          <cell r="K1493">
            <v>1492</v>
          </cell>
        </row>
        <row r="1494">
          <cell r="B1494">
            <v>24485</v>
          </cell>
          <cell r="C1494">
            <v>24879</v>
          </cell>
          <cell r="D1494">
            <v>2578.2199999999998</v>
          </cell>
          <cell r="E1494">
            <v>2578.9499999999998</v>
          </cell>
          <cell r="F1494">
            <v>2578.1</v>
          </cell>
          <cell r="G1494">
            <v>2577.67</v>
          </cell>
          <cell r="H1494">
            <v>0</v>
          </cell>
          <cell r="I1494">
            <v>0.38</v>
          </cell>
          <cell r="J1494">
            <v>0.6</v>
          </cell>
          <cell r="K1494">
            <v>1493</v>
          </cell>
        </row>
        <row r="1495">
          <cell r="B1495">
            <v>24232</v>
          </cell>
          <cell r="C1495">
            <v>24485</v>
          </cell>
          <cell r="D1495">
            <v>2580.5</v>
          </cell>
          <cell r="E1495">
            <v>2578.2199999999998</v>
          </cell>
          <cell r="F1495">
            <v>2578.61</v>
          </cell>
          <cell r="G1495">
            <v>2578.2199999999998</v>
          </cell>
          <cell r="H1495">
            <v>0</v>
          </cell>
          <cell r="I1495">
            <v>0.3</v>
          </cell>
          <cell r="J1495">
            <v>0.6</v>
          </cell>
          <cell r="K1495">
            <v>1494</v>
          </cell>
        </row>
        <row r="1496">
          <cell r="B1496">
            <v>24192</v>
          </cell>
          <cell r="C1496">
            <v>24232</v>
          </cell>
          <cell r="D1496">
            <v>2580.6799999999998</v>
          </cell>
          <cell r="E1496">
            <v>2580.5</v>
          </cell>
          <cell r="F1496">
            <v>2579.19</v>
          </cell>
          <cell r="G1496">
            <v>2578.61</v>
          </cell>
          <cell r="H1496">
            <v>0</v>
          </cell>
          <cell r="I1496">
            <v>0.23</v>
          </cell>
          <cell r="J1496">
            <v>1</v>
          </cell>
          <cell r="K1496">
            <v>1495</v>
          </cell>
        </row>
        <row r="1497">
          <cell r="B1497">
            <v>24453</v>
          </cell>
          <cell r="C1497">
            <v>24846</v>
          </cell>
          <cell r="D1497">
            <v>2580.11</v>
          </cell>
          <cell r="E1497">
            <v>2577.9299999999998</v>
          </cell>
          <cell r="F1497">
            <v>2578.4699999999998</v>
          </cell>
          <cell r="G1497">
            <v>2577.9299999999998</v>
          </cell>
          <cell r="H1497">
            <v>0</v>
          </cell>
          <cell r="I1497">
            <v>0.35</v>
          </cell>
          <cell r="J1497">
            <v>0.6</v>
          </cell>
          <cell r="K1497">
            <v>1496</v>
          </cell>
        </row>
        <row r="1498">
          <cell r="B1498">
            <v>24192</v>
          </cell>
          <cell r="C1498">
            <v>24453</v>
          </cell>
          <cell r="D1498">
            <v>2580.6799999999998</v>
          </cell>
          <cell r="E1498">
            <v>2580.11</v>
          </cell>
          <cell r="F1498">
            <v>2578.88</v>
          </cell>
          <cell r="G1498">
            <v>2578.4699999999998</v>
          </cell>
          <cell r="H1498">
            <v>0</v>
          </cell>
          <cell r="I1498">
            <v>0.3</v>
          </cell>
          <cell r="J1498">
            <v>0.6</v>
          </cell>
          <cell r="K1498">
            <v>1497</v>
          </cell>
        </row>
        <row r="1499">
          <cell r="B1499">
            <v>24433</v>
          </cell>
          <cell r="C1499">
            <v>24797</v>
          </cell>
          <cell r="D1499">
            <v>2580.3000000000002</v>
          </cell>
          <cell r="E1499">
            <v>2579.16</v>
          </cell>
          <cell r="F1499">
            <v>2578.4699999999998</v>
          </cell>
          <cell r="G1499">
            <v>2577.8000000000002</v>
          </cell>
          <cell r="H1499">
            <v>0</v>
          </cell>
          <cell r="I1499">
            <v>0.38</v>
          </cell>
          <cell r="J1499">
            <v>0.8</v>
          </cell>
          <cell r="K1499">
            <v>1498</v>
          </cell>
        </row>
        <row r="1500">
          <cell r="B1500">
            <v>24104</v>
          </cell>
          <cell r="C1500">
            <v>24433</v>
          </cell>
          <cell r="D1500">
            <v>2580.61</v>
          </cell>
          <cell r="E1500">
            <v>2580.3000000000002</v>
          </cell>
          <cell r="F1500">
            <v>2579.19</v>
          </cell>
          <cell r="G1500">
            <v>2578.5</v>
          </cell>
          <cell r="H1500">
            <v>0</v>
          </cell>
          <cell r="I1500">
            <v>0.3</v>
          </cell>
          <cell r="J1500">
            <v>0.8</v>
          </cell>
          <cell r="K1500">
            <v>1499</v>
          </cell>
        </row>
        <row r="1501">
          <cell r="B1501">
            <v>24403</v>
          </cell>
          <cell r="C1501">
            <v>24744</v>
          </cell>
          <cell r="D1501">
            <v>2579.1</v>
          </cell>
          <cell r="E1501">
            <v>2578.61</v>
          </cell>
          <cell r="F1501">
            <v>2578.11</v>
          </cell>
          <cell r="G1501">
            <v>2577.4899999999998</v>
          </cell>
          <cell r="H1501">
            <v>0</v>
          </cell>
          <cell r="I1501">
            <v>0.4</v>
          </cell>
          <cell r="J1501">
            <v>0.7</v>
          </cell>
          <cell r="K1501">
            <v>1500</v>
          </cell>
        </row>
        <row r="1502">
          <cell r="B1502">
            <v>24126</v>
          </cell>
          <cell r="C1502">
            <v>24403</v>
          </cell>
          <cell r="D1502">
            <v>2579.6999999999998</v>
          </cell>
          <cell r="E1502">
            <v>2579.1</v>
          </cell>
          <cell r="F1502">
            <v>2578.6</v>
          </cell>
          <cell r="G1502">
            <v>2578.09</v>
          </cell>
          <cell r="H1502">
            <v>0</v>
          </cell>
          <cell r="I1502">
            <v>0.35</v>
          </cell>
          <cell r="J1502">
            <v>0.7</v>
          </cell>
          <cell r="K1502">
            <v>1501</v>
          </cell>
        </row>
        <row r="1503">
          <cell r="B1503">
            <v>24076</v>
          </cell>
          <cell r="C1503">
            <v>24126</v>
          </cell>
          <cell r="D1503">
            <v>2580.23</v>
          </cell>
          <cell r="E1503">
            <v>2579.6999999999998</v>
          </cell>
          <cell r="F1503">
            <v>2579.19</v>
          </cell>
          <cell r="G1503">
            <v>2578.6</v>
          </cell>
          <cell r="H1503">
            <v>0</v>
          </cell>
          <cell r="I1503">
            <v>0.23</v>
          </cell>
          <cell r="J1503">
            <v>1</v>
          </cell>
          <cell r="K1503">
            <v>1502</v>
          </cell>
        </row>
        <row r="1504">
          <cell r="B1504">
            <v>24344</v>
          </cell>
          <cell r="C1504">
            <v>24695</v>
          </cell>
          <cell r="D1504">
            <v>2579.7600000000002</v>
          </cell>
          <cell r="E1504">
            <v>2579.1999999999998</v>
          </cell>
          <cell r="F1504">
            <v>2578.36</v>
          </cell>
          <cell r="G1504">
            <v>2576.7800000000002</v>
          </cell>
          <cell r="H1504">
            <v>0</v>
          </cell>
          <cell r="I1504">
            <v>0.35</v>
          </cell>
          <cell r="J1504">
            <v>0.8</v>
          </cell>
          <cell r="K1504">
            <v>1503</v>
          </cell>
        </row>
        <row r="1505">
          <cell r="B1505">
            <v>24076</v>
          </cell>
          <cell r="C1505">
            <v>24344</v>
          </cell>
          <cell r="D1505">
            <v>2580.23</v>
          </cell>
          <cell r="E1505">
            <v>2579.7600000000002</v>
          </cell>
          <cell r="F1505">
            <v>2578.87</v>
          </cell>
          <cell r="G1505">
            <v>2578.34</v>
          </cell>
          <cell r="H1505">
            <v>0</v>
          </cell>
          <cell r="I1505">
            <v>0.3</v>
          </cell>
          <cell r="J1505">
            <v>0.7</v>
          </cell>
          <cell r="K1505">
            <v>1504</v>
          </cell>
        </row>
        <row r="1506">
          <cell r="B1506">
            <v>24215</v>
          </cell>
          <cell r="C1506">
            <v>24647</v>
          </cell>
          <cell r="D1506">
            <v>2579.87</v>
          </cell>
          <cell r="E1506">
            <v>2579.4</v>
          </cell>
          <cell r="F1506">
            <v>2578.81</v>
          </cell>
          <cell r="G1506">
            <v>2577.9299999999998</v>
          </cell>
          <cell r="H1506">
            <v>0</v>
          </cell>
          <cell r="I1506">
            <v>0.3</v>
          </cell>
          <cell r="J1506">
            <v>0.8</v>
          </cell>
          <cell r="K1506">
            <v>1505</v>
          </cell>
        </row>
        <row r="1507">
          <cell r="B1507">
            <v>23708</v>
          </cell>
          <cell r="C1507">
            <v>23984</v>
          </cell>
          <cell r="D1507">
            <v>2580.58</v>
          </cell>
          <cell r="E1507">
            <v>2580.2800000000002</v>
          </cell>
          <cell r="F1507">
            <v>2579.35</v>
          </cell>
          <cell r="G1507">
            <v>0</v>
          </cell>
          <cell r="H1507">
            <v>0</v>
          </cell>
          <cell r="I1507">
            <v>0.23</v>
          </cell>
          <cell r="J1507">
            <v>1.2</v>
          </cell>
          <cell r="K1507">
            <v>1506</v>
          </cell>
        </row>
        <row r="1508">
          <cell r="B1508">
            <v>23729</v>
          </cell>
          <cell r="C1508">
            <v>24055</v>
          </cell>
          <cell r="D1508">
            <v>2580.88</v>
          </cell>
          <cell r="E1508">
            <v>2580.7199999999998</v>
          </cell>
          <cell r="F1508">
            <v>2579.64</v>
          </cell>
          <cell r="G1508">
            <v>2579.2399999999998</v>
          </cell>
          <cell r="H1508">
            <v>0</v>
          </cell>
          <cell r="I1508">
            <v>0.38</v>
          </cell>
          <cell r="J1508">
            <v>0.4</v>
          </cell>
          <cell r="K1508">
            <v>1507</v>
          </cell>
        </row>
        <row r="1509">
          <cell r="B1509">
            <v>23692</v>
          </cell>
          <cell r="C1509">
            <v>24024</v>
          </cell>
          <cell r="D1509">
            <v>2580.64</v>
          </cell>
          <cell r="E1509">
            <v>2580.0700000000002</v>
          </cell>
          <cell r="F1509">
            <v>2579.1999999999998</v>
          </cell>
          <cell r="G1509">
            <v>2578.6999999999998</v>
          </cell>
          <cell r="H1509">
            <v>0</v>
          </cell>
          <cell r="I1509">
            <v>0.38</v>
          </cell>
          <cell r="J1509">
            <v>0.5</v>
          </cell>
          <cell r="K1509">
            <v>1508</v>
          </cell>
        </row>
        <row r="1510">
          <cell r="B1510">
            <v>23984</v>
          </cell>
          <cell r="C1510">
            <v>23956</v>
          </cell>
          <cell r="D1510">
            <v>2580.2800000000002</v>
          </cell>
          <cell r="E1510">
            <v>0</v>
          </cell>
          <cell r="F1510">
            <v>2578.17</v>
          </cell>
          <cell r="G1510">
            <v>2577.7800000000002</v>
          </cell>
          <cell r="H1510">
            <v>0</v>
          </cell>
          <cell r="I1510">
            <v>0.53</v>
          </cell>
          <cell r="J1510">
            <v>0.8</v>
          </cell>
          <cell r="K1510">
            <v>1509</v>
          </cell>
        </row>
        <row r="1511">
          <cell r="B1511">
            <v>24024</v>
          </cell>
          <cell r="C1511">
            <v>23984</v>
          </cell>
          <cell r="D1511">
            <v>2580.0700000000002</v>
          </cell>
          <cell r="E1511">
            <v>2580.2800000000002</v>
          </cell>
          <cell r="F1511">
            <v>2578.6999999999998</v>
          </cell>
          <cell r="G1511">
            <v>2578.33</v>
          </cell>
          <cell r="H1511">
            <v>0</v>
          </cell>
          <cell r="I1511">
            <v>0.53</v>
          </cell>
          <cell r="J1511">
            <v>0.9</v>
          </cell>
          <cell r="K1511">
            <v>1510</v>
          </cell>
        </row>
        <row r="1512">
          <cell r="B1512">
            <v>24055</v>
          </cell>
          <cell r="C1512">
            <v>24024</v>
          </cell>
          <cell r="D1512">
            <v>2580.7199999999998</v>
          </cell>
          <cell r="E1512">
            <v>2580.0700000000002</v>
          </cell>
          <cell r="F1512">
            <v>2579.2399999999998</v>
          </cell>
          <cell r="G1512">
            <v>2578.6999999999998</v>
          </cell>
          <cell r="H1512">
            <v>0</v>
          </cell>
          <cell r="I1512">
            <v>0.4</v>
          </cell>
          <cell r="J1512">
            <v>0.9</v>
          </cell>
          <cell r="K1512">
            <v>1511</v>
          </cell>
        </row>
        <row r="1513">
          <cell r="B1513">
            <v>24119</v>
          </cell>
          <cell r="C1513">
            <v>24164</v>
          </cell>
          <cell r="D1513">
            <v>0</v>
          </cell>
          <cell r="E1513">
            <v>2579.91</v>
          </cell>
          <cell r="F1513">
            <v>2579.08</v>
          </cell>
          <cell r="G1513">
            <v>2578.7399999999998</v>
          </cell>
          <cell r="H1513">
            <v>0</v>
          </cell>
          <cell r="I1513">
            <v>0.45</v>
          </cell>
          <cell r="J1513">
            <v>0.5</v>
          </cell>
          <cell r="K1513">
            <v>1512</v>
          </cell>
        </row>
        <row r="1514">
          <cell r="B1514">
            <v>24090</v>
          </cell>
          <cell r="C1514">
            <v>24119</v>
          </cell>
          <cell r="D1514">
            <v>2580.4699999999998</v>
          </cell>
          <cell r="E1514">
            <v>0</v>
          </cell>
          <cell r="F1514">
            <v>2579.34</v>
          </cell>
          <cell r="G1514">
            <v>2579.08</v>
          </cell>
          <cell r="H1514">
            <v>0</v>
          </cell>
          <cell r="I1514">
            <v>0.45</v>
          </cell>
          <cell r="J1514">
            <v>0.5</v>
          </cell>
          <cell r="K1514">
            <v>1513</v>
          </cell>
        </row>
        <row r="1515">
          <cell r="B1515">
            <v>23802</v>
          </cell>
          <cell r="C1515">
            <v>24090</v>
          </cell>
          <cell r="D1515">
            <v>2580.8000000000002</v>
          </cell>
          <cell r="E1515">
            <v>2580.4699999999998</v>
          </cell>
          <cell r="F1515">
            <v>2579.67</v>
          </cell>
          <cell r="G1515">
            <v>2579.34</v>
          </cell>
          <cell r="H1515">
            <v>0</v>
          </cell>
          <cell r="I1515">
            <v>0.4</v>
          </cell>
          <cell r="J1515">
            <v>0.4</v>
          </cell>
          <cell r="K1515">
            <v>1514</v>
          </cell>
        </row>
        <row r="1516">
          <cell r="B1516">
            <v>24164</v>
          </cell>
          <cell r="C1516">
            <v>24221</v>
          </cell>
          <cell r="D1516">
            <v>2579.91</v>
          </cell>
          <cell r="E1516">
            <v>2579.31</v>
          </cell>
          <cell r="F1516">
            <v>2578.7399999999998</v>
          </cell>
          <cell r="G1516">
            <v>2578.27</v>
          </cell>
          <cell r="H1516">
            <v>0</v>
          </cell>
          <cell r="I1516">
            <v>0.53</v>
          </cell>
          <cell r="J1516">
            <v>0.75</v>
          </cell>
          <cell r="K1516">
            <v>1515</v>
          </cell>
        </row>
        <row r="1517">
          <cell r="B1517">
            <v>23881</v>
          </cell>
          <cell r="C1517">
            <v>24164</v>
          </cell>
          <cell r="D1517">
            <v>2580.48</v>
          </cell>
          <cell r="E1517">
            <v>2579.91</v>
          </cell>
          <cell r="F1517">
            <v>2579.16</v>
          </cell>
          <cell r="G1517">
            <v>2578.7399999999998</v>
          </cell>
          <cell r="H1517">
            <v>0</v>
          </cell>
          <cell r="I1517">
            <v>0.45</v>
          </cell>
          <cell r="J1517">
            <v>0.5</v>
          </cell>
          <cell r="K1517">
            <v>1516</v>
          </cell>
        </row>
        <row r="1518">
          <cell r="B1518">
            <v>23881</v>
          </cell>
          <cell r="C1518">
            <v>23527</v>
          </cell>
          <cell r="D1518">
            <v>2580.48</v>
          </cell>
          <cell r="E1518">
            <v>2580.17</v>
          </cell>
          <cell r="F1518">
            <v>2579.3000000000002</v>
          </cell>
          <cell r="G1518">
            <v>2579.1</v>
          </cell>
          <cell r="H1518">
            <v>0</v>
          </cell>
          <cell r="I1518">
            <v>0.38</v>
          </cell>
          <cell r="J1518">
            <v>0.2</v>
          </cell>
          <cell r="K1518">
            <v>1517</v>
          </cell>
        </row>
        <row r="1519">
          <cell r="B1519">
            <v>23848</v>
          </cell>
          <cell r="C1519">
            <v>23881</v>
          </cell>
          <cell r="D1519">
            <v>2581.14</v>
          </cell>
          <cell r="E1519">
            <v>2580.48</v>
          </cell>
          <cell r="F1519">
            <v>2579.36</v>
          </cell>
          <cell r="G1519">
            <v>2579.16</v>
          </cell>
          <cell r="H1519">
            <v>0</v>
          </cell>
          <cell r="I1519">
            <v>0.45</v>
          </cell>
          <cell r="J1519">
            <v>0.3</v>
          </cell>
          <cell r="K1519">
            <v>1518</v>
          </cell>
        </row>
        <row r="1520">
          <cell r="B1520">
            <v>23527</v>
          </cell>
          <cell r="C1520">
            <v>23568</v>
          </cell>
          <cell r="D1520">
            <v>2580.17</v>
          </cell>
          <cell r="E1520">
            <v>2579.87</v>
          </cell>
          <cell r="F1520">
            <v>2579.1</v>
          </cell>
          <cell r="G1520">
            <v>2578.7800000000002</v>
          </cell>
          <cell r="H1520">
            <v>0</v>
          </cell>
          <cell r="I1520">
            <v>0.6</v>
          </cell>
          <cell r="J1520">
            <v>0.5</v>
          </cell>
          <cell r="K1520">
            <v>1519</v>
          </cell>
        </row>
        <row r="1521">
          <cell r="B1521">
            <v>23568</v>
          </cell>
          <cell r="C1521">
            <v>23869</v>
          </cell>
          <cell r="D1521">
            <v>2579.87</v>
          </cell>
          <cell r="E1521">
            <v>2579.61</v>
          </cell>
          <cell r="F1521">
            <v>2578.7800000000002</v>
          </cell>
          <cell r="G1521">
            <v>2578.52</v>
          </cell>
          <cell r="H1521">
            <v>0</v>
          </cell>
          <cell r="I1521">
            <v>0.9</v>
          </cell>
          <cell r="J1521">
            <v>0.3</v>
          </cell>
          <cell r="K1521">
            <v>1520</v>
          </cell>
        </row>
        <row r="1522">
          <cell r="B1522">
            <v>23869</v>
          </cell>
          <cell r="C1522">
            <v>24221</v>
          </cell>
          <cell r="D1522">
            <v>2579.61</v>
          </cell>
          <cell r="E1522">
            <v>2579.31</v>
          </cell>
          <cell r="F1522">
            <v>2578.52</v>
          </cell>
          <cell r="G1522">
            <v>2578.27</v>
          </cell>
          <cell r="H1522">
            <v>0</v>
          </cell>
          <cell r="I1522">
            <v>0.9</v>
          </cell>
          <cell r="J1522">
            <v>0.25</v>
          </cell>
          <cell r="K1522">
            <v>1521</v>
          </cell>
        </row>
        <row r="1523">
          <cell r="B1523">
            <v>25629</v>
          </cell>
          <cell r="C1523">
            <v>25713</v>
          </cell>
          <cell r="D1523">
            <v>2578.4299999999998</v>
          </cell>
          <cell r="E1523">
            <v>2578.33</v>
          </cell>
          <cell r="F1523">
            <v>2577.36</v>
          </cell>
          <cell r="G1523">
            <v>2577.27</v>
          </cell>
          <cell r="H1523">
            <v>0</v>
          </cell>
          <cell r="I1523">
            <v>0.75</v>
          </cell>
          <cell r="J1523">
            <v>0.3</v>
          </cell>
          <cell r="K1523">
            <v>1522</v>
          </cell>
        </row>
        <row r="1524">
          <cell r="B1524">
            <v>25414</v>
          </cell>
          <cell r="C1524">
            <v>25629</v>
          </cell>
          <cell r="D1524">
            <v>2578.66</v>
          </cell>
          <cell r="E1524">
            <v>2578.4299999999998</v>
          </cell>
          <cell r="F1524">
            <v>2577.58</v>
          </cell>
          <cell r="G1524">
            <v>2577.36</v>
          </cell>
          <cell r="H1524">
            <v>0</v>
          </cell>
          <cell r="I1524">
            <v>0.75</v>
          </cell>
          <cell r="J1524">
            <v>0.3</v>
          </cell>
          <cell r="K1524">
            <v>1523</v>
          </cell>
        </row>
        <row r="1525">
          <cell r="B1525">
            <v>25010</v>
          </cell>
          <cell r="C1525">
            <v>25414</v>
          </cell>
          <cell r="D1525">
            <v>2579.0300000000002</v>
          </cell>
          <cell r="E1525">
            <v>2578.66</v>
          </cell>
          <cell r="F1525">
            <v>2577.9699999999998</v>
          </cell>
          <cell r="G1525">
            <v>2577.59</v>
          </cell>
          <cell r="H1525">
            <v>0</v>
          </cell>
          <cell r="I1525">
            <v>0.75</v>
          </cell>
          <cell r="J1525">
            <v>0.3</v>
          </cell>
          <cell r="K1525">
            <v>1524</v>
          </cell>
        </row>
        <row r="1526">
          <cell r="B1526">
            <v>24996</v>
          </cell>
          <cell r="C1526">
            <v>24971</v>
          </cell>
          <cell r="D1526">
            <v>2578.9699999999998</v>
          </cell>
          <cell r="E1526">
            <v>2578.85</v>
          </cell>
          <cell r="F1526">
            <v>2577.9899999999998</v>
          </cell>
          <cell r="G1526">
            <v>2577.84</v>
          </cell>
          <cell r="H1526">
            <v>0</v>
          </cell>
          <cell r="I1526">
            <v>0.23</v>
          </cell>
          <cell r="J1526">
            <v>0.4</v>
          </cell>
          <cell r="K1526">
            <v>1525</v>
          </cell>
        </row>
        <row r="1527">
          <cell r="B1527">
            <v>25259</v>
          </cell>
          <cell r="C1527">
            <v>25666</v>
          </cell>
          <cell r="D1527">
            <v>2578.77</v>
          </cell>
          <cell r="E1527">
            <v>2578.2399999999998</v>
          </cell>
          <cell r="F1527">
            <v>2577.42</v>
          </cell>
          <cell r="G1527">
            <v>2577.21</v>
          </cell>
          <cell r="H1527">
            <v>0</v>
          </cell>
          <cell r="I1527">
            <v>0.68</v>
          </cell>
          <cell r="J1527">
            <v>0.18</v>
          </cell>
          <cell r="K1527">
            <v>1526</v>
          </cell>
        </row>
        <row r="1528">
          <cell r="B1528">
            <v>24920</v>
          </cell>
          <cell r="C1528">
            <v>25259</v>
          </cell>
          <cell r="D1528">
            <v>2579.14</v>
          </cell>
          <cell r="E1528">
            <v>2578.77</v>
          </cell>
          <cell r="F1528">
            <v>2577.61</v>
          </cell>
          <cell r="G1528">
            <v>2577.4299999999998</v>
          </cell>
          <cell r="H1528">
            <v>0</v>
          </cell>
          <cell r="I1528">
            <v>0.6</v>
          </cell>
          <cell r="J1528">
            <v>0.19</v>
          </cell>
          <cell r="K1528">
            <v>1527</v>
          </cell>
        </row>
        <row r="1529">
          <cell r="B1529">
            <v>25232</v>
          </cell>
          <cell r="C1529">
            <v>25640</v>
          </cell>
          <cell r="D1529">
            <v>2578.85</v>
          </cell>
          <cell r="E1529">
            <v>2578.06</v>
          </cell>
          <cell r="F1529">
            <v>2577.34</v>
          </cell>
          <cell r="G1529">
            <v>2577.0100000000002</v>
          </cell>
          <cell r="H1529">
            <v>0</v>
          </cell>
          <cell r="I1529">
            <v>0.68</v>
          </cell>
          <cell r="J1529">
            <v>0.3</v>
          </cell>
          <cell r="K1529">
            <v>1528</v>
          </cell>
        </row>
        <row r="1530">
          <cell r="B1530">
            <v>24879</v>
          </cell>
          <cell r="C1530">
            <v>25232</v>
          </cell>
          <cell r="D1530">
            <v>2578.9499999999998</v>
          </cell>
          <cell r="E1530">
            <v>2578.85</v>
          </cell>
          <cell r="F1530">
            <v>2577.6799999999998</v>
          </cell>
          <cell r="G1530">
            <v>2577.35</v>
          </cell>
          <cell r="H1530">
            <v>0</v>
          </cell>
          <cell r="I1530">
            <v>0.53</v>
          </cell>
          <cell r="J1530">
            <v>0.35</v>
          </cell>
          <cell r="K1530">
            <v>1529</v>
          </cell>
        </row>
        <row r="1531">
          <cell r="B1531">
            <v>25200</v>
          </cell>
          <cell r="C1531">
            <v>25604</v>
          </cell>
          <cell r="D1531">
            <v>2578.4899999999998</v>
          </cell>
          <cell r="E1531">
            <v>2578.0300000000002</v>
          </cell>
          <cell r="F1531">
            <v>2577.4299999999998</v>
          </cell>
          <cell r="G1531">
            <v>2576.88</v>
          </cell>
          <cell r="H1531">
            <v>0</v>
          </cell>
          <cell r="I1531">
            <v>0.53</v>
          </cell>
          <cell r="J1531">
            <v>0.5</v>
          </cell>
          <cell r="K1531">
            <v>1530</v>
          </cell>
        </row>
        <row r="1532">
          <cell r="B1532">
            <v>24846</v>
          </cell>
          <cell r="C1532">
            <v>25200</v>
          </cell>
          <cell r="D1532">
            <v>2577.9299999999998</v>
          </cell>
          <cell r="E1532">
            <v>2578.4899999999998</v>
          </cell>
          <cell r="F1532">
            <v>2577.92</v>
          </cell>
          <cell r="G1532">
            <v>2577.4299999999998</v>
          </cell>
          <cell r="H1532">
            <v>0</v>
          </cell>
          <cell r="I1532">
            <v>0.45</v>
          </cell>
          <cell r="J1532">
            <v>0.5</v>
          </cell>
          <cell r="K1532">
            <v>1531</v>
          </cell>
        </row>
        <row r="1533">
          <cell r="B1533">
            <v>25162</v>
          </cell>
          <cell r="C1533">
            <v>25563</v>
          </cell>
          <cell r="D1533">
            <v>2578.5100000000002</v>
          </cell>
          <cell r="E1533">
            <v>2577.79</v>
          </cell>
          <cell r="F1533">
            <v>2577.34</v>
          </cell>
          <cell r="G1533">
            <v>2576.7800000000002</v>
          </cell>
          <cell r="H1533">
            <v>0</v>
          </cell>
          <cell r="I1533">
            <v>0.53</v>
          </cell>
          <cell r="J1533">
            <v>0.5</v>
          </cell>
          <cell r="K1533">
            <v>1532</v>
          </cell>
        </row>
        <row r="1534">
          <cell r="B1534">
            <v>24797</v>
          </cell>
          <cell r="C1534">
            <v>25162</v>
          </cell>
          <cell r="D1534">
            <v>2579.16</v>
          </cell>
          <cell r="E1534">
            <v>2578.5100000000002</v>
          </cell>
          <cell r="F1534">
            <v>2577.81</v>
          </cell>
          <cell r="G1534">
            <v>2577.35</v>
          </cell>
          <cell r="H1534">
            <v>0</v>
          </cell>
          <cell r="I1534">
            <v>0.53</v>
          </cell>
          <cell r="J1534">
            <v>0.5</v>
          </cell>
          <cell r="K1534">
            <v>1533</v>
          </cell>
        </row>
        <row r="1535">
          <cell r="B1535">
            <v>25129</v>
          </cell>
          <cell r="C1535">
            <v>25525</v>
          </cell>
          <cell r="D1535">
            <v>2578.23</v>
          </cell>
          <cell r="E1535">
            <v>2577.7800000000002</v>
          </cell>
          <cell r="F1535">
            <v>2577.11</v>
          </cell>
          <cell r="G1535">
            <v>2579.6799999999998</v>
          </cell>
          <cell r="H1535">
            <v>0</v>
          </cell>
          <cell r="I1535">
            <v>0.6</v>
          </cell>
          <cell r="J1535">
            <v>0.4</v>
          </cell>
          <cell r="K1535">
            <v>1534</v>
          </cell>
        </row>
        <row r="1536">
          <cell r="B1536">
            <v>24744</v>
          </cell>
          <cell r="C1536">
            <v>25129</v>
          </cell>
          <cell r="D1536">
            <v>2578.61</v>
          </cell>
          <cell r="E1536">
            <v>2578.23</v>
          </cell>
          <cell r="F1536">
            <v>2577.4899999999998</v>
          </cell>
          <cell r="G1536">
            <v>2577.73</v>
          </cell>
          <cell r="H1536">
            <v>0</v>
          </cell>
          <cell r="I1536">
            <v>0.53</v>
          </cell>
          <cell r="J1536">
            <v>0.4</v>
          </cell>
          <cell r="K1536">
            <v>1535</v>
          </cell>
        </row>
        <row r="1537">
          <cell r="B1537">
            <v>25088</v>
          </cell>
          <cell r="C1537">
            <v>25496</v>
          </cell>
          <cell r="D1537">
            <v>2578.04</v>
          </cell>
          <cell r="E1537">
            <v>2577.58</v>
          </cell>
          <cell r="F1537">
            <v>2577.0100000000002</v>
          </cell>
          <cell r="G1537">
            <v>2576.52</v>
          </cell>
          <cell r="H1537">
            <v>0</v>
          </cell>
          <cell r="I1537">
            <v>0.53</v>
          </cell>
          <cell r="J1537">
            <v>0.4</v>
          </cell>
          <cell r="K1537">
            <v>1536</v>
          </cell>
        </row>
        <row r="1538">
          <cell r="B1538">
            <v>24695</v>
          </cell>
          <cell r="C1538">
            <v>25088</v>
          </cell>
          <cell r="D1538">
            <v>2579.1999999999998</v>
          </cell>
          <cell r="E1538">
            <v>2578.04</v>
          </cell>
          <cell r="F1538">
            <v>2577.7399999999998</v>
          </cell>
          <cell r="G1538">
            <v>2576.98</v>
          </cell>
          <cell r="H1538">
            <v>0</v>
          </cell>
          <cell r="I1538">
            <v>0.45</v>
          </cell>
          <cell r="J1538">
            <v>0.81</v>
          </cell>
          <cell r="K1538">
            <v>1537</v>
          </cell>
        </row>
        <row r="1539">
          <cell r="B1539">
            <v>24879</v>
          </cell>
          <cell r="C1539">
            <v>24920</v>
          </cell>
          <cell r="D1539">
            <v>2578.9499999999998</v>
          </cell>
          <cell r="E1539">
            <v>2579.14</v>
          </cell>
          <cell r="F1539">
            <v>2577.9</v>
          </cell>
          <cell r="G1539">
            <v>2577.59</v>
          </cell>
          <cell r="H1539">
            <v>0</v>
          </cell>
          <cell r="I1539">
            <v>0.23</v>
          </cell>
          <cell r="J1539">
            <v>0.5</v>
          </cell>
          <cell r="K1539">
            <v>1538</v>
          </cell>
        </row>
        <row r="1540">
          <cell r="B1540">
            <v>24956</v>
          </cell>
          <cell r="C1540">
            <v>24920</v>
          </cell>
          <cell r="D1540">
            <v>2578.92</v>
          </cell>
          <cell r="E1540">
            <v>2579.14</v>
          </cell>
          <cell r="F1540">
            <v>2577.86</v>
          </cell>
          <cell r="G1540">
            <v>2577.6</v>
          </cell>
          <cell r="H1540">
            <v>0</v>
          </cell>
          <cell r="I1540">
            <v>0.23</v>
          </cell>
          <cell r="J1540">
            <v>0.5</v>
          </cell>
          <cell r="K1540">
            <v>1539</v>
          </cell>
        </row>
        <row r="1541">
          <cell r="B1541">
            <v>24846</v>
          </cell>
          <cell r="C1541">
            <v>24879</v>
          </cell>
          <cell r="D1541">
            <v>2577.9299999999998</v>
          </cell>
          <cell r="E1541">
            <v>2578.9499999999998</v>
          </cell>
          <cell r="F1541">
            <v>2578.2399999999998</v>
          </cell>
          <cell r="G1541">
            <v>2577.86</v>
          </cell>
          <cell r="H1541">
            <v>0</v>
          </cell>
          <cell r="I1541">
            <v>0.23</v>
          </cell>
          <cell r="J1541">
            <v>1</v>
          </cell>
          <cell r="K1541">
            <v>1540</v>
          </cell>
        </row>
        <row r="1542">
          <cell r="B1542">
            <v>24846</v>
          </cell>
          <cell r="C1542">
            <v>24797</v>
          </cell>
          <cell r="D1542">
            <v>2577.9299999999998</v>
          </cell>
          <cell r="E1542">
            <v>2579.16</v>
          </cell>
          <cell r="F1542">
            <v>2578.23</v>
          </cell>
          <cell r="G1542">
            <v>2577.8200000000002</v>
          </cell>
          <cell r="H1542">
            <v>0</v>
          </cell>
          <cell r="I1542">
            <v>0.23</v>
          </cell>
          <cell r="J1542">
            <v>1</v>
          </cell>
          <cell r="K1542">
            <v>1541</v>
          </cell>
        </row>
        <row r="1543">
          <cell r="B1543">
            <v>24797</v>
          </cell>
          <cell r="C1543">
            <v>24744</v>
          </cell>
          <cell r="D1543">
            <v>2579.16</v>
          </cell>
          <cell r="E1543">
            <v>2578.61</v>
          </cell>
          <cell r="F1543">
            <v>2578.17</v>
          </cell>
          <cell r="G1543">
            <v>2577.5100000000002</v>
          </cell>
          <cell r="H1543">
            <v>0</v>
          </cell>
          <cell r="I1543">
            <v>0.23</v>
          </cell>
          <cell r="J1543">
            <v>1</v>
          </cell>
          <cell r="K1543">
            <v>1542</v>
          </cell>
        </row>
        <row r="1544">
          <cell r="B1544">
            <v>24695</v>
          </cell>
          <cell r="C1544">
            <v>24744</v>
          </cell>
          <cell r="D1544">
            <v>2579.1999999999998</v>
          </cell>
          <cell r="E1544">
            <v>2578.61</v>
          </cell>
          <cell r="F1544">
            <v>2578.15</v>
          </cell>
          <cell r="G1544">
            <v>2577.48</v>
          </cell>
          <cell r="H1544">
            <v>0</v>
          </cell>
          <cell r="I1544">
            <v>0.23</v>
          </cell>
          <cell r="J1544">
            <v>1</v>
          </cell>
          <cell r="K1544">
            <v>1543</v>
          </cell>
        </row>
        <row r="1545">
          <cell r="B1545">
            <v>24647</v>
          </cell>
          <cell r="C1545">
            <v>24695</v>
          </cell>
          <cell r="D1545">
            <v>2579.4</v>
          </cell>
          <cell r="E1545">
            <v>2579.1999999999998</v>
          </cell>
          <cell r="F1545">
            <v>2578.2399999999998</v>
          </cell>
          <cell r="G1545">
            <v>2577.7600000000002</v>
          </cell>
          <cell r="H1545">
            <v>0</v>
          </cell>
          <cell r="I1545">
            <v>0.23</v>
          </cell>
          <cell r="J1545">
            <v>0.8</v>
          </cell>
          <cell r="K1545">
            <v>1544</v>
          </cell>
        </row>
        <row r="1546">
          <cell r="B1546">
            <v>24647</v>
          </cell>
          <cell r="C1546">
            <v>25052</v>
          </cell>
          <cell r="D1546">
            <v>2579.4</v>
          </cell>
          <cell r="E1546">
            <v>2578</v>
          </cell>
          <cell r="F1546">
            <v>2578.2600000000002</v>
          </cell>
          <cell r="G1546">
            <v>2576.88</v>
          </cell>
          <cell r="H1546">
            <v>0</v>
          </cell>
          <cell r="I1546">
            <v>0.25</v>
          </cell>
          <cell r="J1546">
            <v>1.5</v>
          </cell>
          <cell r="K1546">
            <v>1545</v>
          </cell>
        </row>
        <row r="1547">
          <cell r="B1547">
            <v>24165</v>
          </cell>
          <cell r="C1547">
            <v>23851</v>
          </cell>
          <cell r="D1547">
            <v>2580.1999999999998</v>
          </cell>
          <cell r="E1547">
            <v>2579.7399999999998</v>
          </cell>
          <cell r="F1547">
            <v>2578.94</v>
          </cell>
          <cell r="G1547">
            <v>2578.2800000000002</v>
          </cell>
          <cell r="H1547">
            <v>0</v>
          </cell>
          <cell r="I1547">
            <v>0.25</v>
          </cell>
          <cell r="J1547">
            <v>0.73</v>
          </cell>
          <cell r="K1547">
            <v>1546</v>
          </cell>
        </row>
        <row r="1548">
          <cell r="B1548">
            <v>23700</v>
          </cell>
          <cell r="C1548">
            <v>23851</v>
          </cell>
          <cell r="D1548">
            <v>2580.21</v>
          </cell>
          <cell r="E1548">
            <v>2579.7399999999998</v>
          </cell>
          <cell r="F1548">
            <v>2578.8200000000002</v>
          </cell>
          <cell r="G1548">
            <v>2578.2800000000002</v>
          </cell>
          <cell r="H1548">
            <v>0</v>
          </cell>
          <cell r="I1548">
            <v>0.2</v>
          </cell>
          <cell r="J1548">
            <v>1.2</v>
          </cell>
          <cell r="K1548">
            <v>1547</v>
          </cell>
        </row>
        <row r="1549">
          <cell r="B1549">
            <v>23700</v>
          </cell>
          <cell r="C1549">
            <v>23516</v>
          </cell>
          <cell r="D1549">
            <v>2580.21</v>
          </cell>
          <cell r="E1549">
            <v>2579.6799999999998</v>
          </cell>
          <cell r="F1549">
            <v>2578.89</v>
          </cell>
          <cell r="G1549">
            <v>2578.35</v>
          </cell>
          <cell r="H1549">
            <v>0</v>
          </cell>
          <cell r="I1549">
            <v>0.23</v>
          </cell>
          <cell r="J1549">
            <v>0.89</v>
          </cell>
          <cell r="K1549">
            <v>1548</v>
          </cell>
        </row>
        <row r="1550">
          <cell r="B1550">
            <v>26959</v>
          </cell>
          <cell r="C1550">
            <v>26934</v>
          </cell>
          <cell r="D1550">
            <v>2577.7199999999998</v>
          </cell>
          <cell r="E1550">
            <v>2578.6999999999998</v>
          </cell>
          <cell r="F1550">
            <v>2577.7199999999998</v>
          </cell>
          <cell r="G1550">
            <v>2577.6999999999998</v>
          </cell>
          <cell r="H1550">
            <v>0</v>
          </cell>
          <cell r="I1550">
            <v>0.3</v>
          </cell>
          <cell r="J1550">
            <v>0.2</v>
          </cell>
          <cell r="K1550">
            <v>1549</v>
          </cell>
        </row>
        <row r="1551">
          <cell r="B1551">
            <v>26933</v>
          </cell>
          <cell r="C1551">
            <v>26920</v>
          </cell>
          <cell r="D1551">
            <v>2581.3000000000002</v>
          </cell>
          <cell r="E1551">
            <v>2581.1999999999998</v>
          </cell>
          <cell r="F1551">
            <v>2580.0100000000002</v>
          </cell>
          <cell r="G1551">
            <v>2579.8000000000002</v>
          </cell>
          <cell r="H1551">
            <v>0</v>
          </cell>
          <cell r="I1551">
            <v>0.2</v>
          </cell>
          <cell r="J1551">
            <v>0.5</v>
          </cell>
          <cell r="K1551">
            <v>1550</v>
          </cell>
        </row>
        <row r="1552">
          <cell r="B1552">
            <v>27041</v>
          </cell>
          <cell r="C1552">
            <v>27066</v>
          </cell>
          <cell r="D1552">
            <v>2579.4</v>
          </cell>
          <cell r="E1552">
            <v>2579.3000000000002</v>
          </cell>
          <cell r="F1552">
            <v>2578.0100000000002</v>
          </cell>
          <cell r="G1552">
            <v>2577.79</v>
          </cell>
          <cell r="H1552">
            <v>0</v>
          </cell>
          <cell r="I1552">
            <v>0.25</v>
          </cell>
          <cell r="J1552">
            <v>2.5</v>
          </cell>
          <cell r="K1552">
            <v>1551</v>
          </cell>
        </row>
        <row r="1553">
          <cell r="B1553">
            <v>26991</v>
          </cell>
          <cell r="C1553">
            <v>27041</v>
          </cell>
          <cell r="D1553">
            <v>2580.44</v>
          </cell>
          <cell r="E1553">
            <v>2579.4</v>
          </cell>
          <cell r="F1553">
            <v>2578.9299999999998</v>
          </cell>
          <cell r="G1553">
            <v>2578</v>
          </cell>
          <cell r="H1553">
            <v>0</v>
          </cell>
          <cell r="I1553">
            <v>0.25</v>
          </cell>
          <cell r="J1553">
            <v>1</v>
          </cell>
          <cell r="K1553">
            <v>1552</v>
          </cell>
        </row>
        <row r="1554">
          <cell r="B1554">
            <v>26976</v>
          </cell>
          <cell r="C1554">
            <v>27012</v>
          </cell>
          <cell r="D1554">
            <v>2580.48</v>
          </cell>
          <cell r="E1554">
            <v>0</v>
          </cell>
          <cell r="F1554">
            <v>2578.41</v>
          </cell>
          <cell r="G1554">
            <v>0</v>
          </cell>
          <cell r="H1554">
            <v>0</v>
          </cell>
          <cell r="I1554">
            <v>0.68</v>
          </cell>
          <cell r="J1554">
            <v>0.4</v>
          </cell>
          <cell r="K1554">
            <v>1553</v>
          </cell>
        </row>
        <row r="1555">
          <cell r="B1555">
            <v>27012</v>
          </cell>
          <cell r="C1555">
            <v>26993</v>
          </cell>
          <cell r="D1555">
            <v>0</v>
          </cell>
          <cell r="E1555">
            <v>2581.0300000000002</v>
          </cell>
          <cell r="F1555">
            <v>0</v>
          </cell>
          <cell r="G1555">
            <v>2578.4299999999998</v>
          </cell>
          <cell r="H1555">
            <v>0</v>
          </cell>
          <cell r="I1555">
            <v>1.25</v>
          </cell>
          <cell r="J1555">
            <v>0.4</v>
          </cell>
          <cell r="K1555">
            <v>1554</v>
          </cell>
        </row>
        <row r="1556">
          <cell r="B1556">
            <v>27044</v>
          </cell>
          <cell r="C1556">
            <v>27012</v>
          </cell>
          <cell r="D1556">
            <v>2580.52</v>
          </cell>
          <cell r="E1556">
            <v>0</v>
          </cell>
          <cell r="F1556">
            <v>2578.56</v>
          </cell>
          <cell r="G1556">
            <v>0</v>
          </cell>
          <cell r="H1556">
            <v>0</v>
          </cell>
          <cell r="I1556">
            <v>1.25</v>
          </cell>
          <cell r="J1556">
            <v>0.4</v>
          </cell>
          <cell r="K1556">
            <v>1555</v>
          </cell>
        </row>
        <row r="1557">
          <cell r="B1557">
            <v>26947</v>
          </cell>
          <cell r="C1557">
            <v>26976</v>
          </cell>
          <cell r="D1557">
            <v>2580.6999999999998</v>
          </cell>
          <cell r="E1557">
            <v>2580.48</v>
          </cell>
          <cell r="F1557">
            <v>2578.63</v>
          </cell>
          <cell r="G1557">
            <v>2578.41</v>
          </cell>
          <cell r="H1557">
            <v>0</v>
          </cell>
          <cell r="I1557">
            <v>0.68</v>
          </cell>
          <cell r="J1557">
            <v>0.4</v>
          </cell>
          <cell r="K1557">
            <v>1556</v>
          </cell>
        </row>
        <row r="1558">
          <cell r="B1558">
            <v>26928</v>
          </cell>
          <cell r="C1558">
            <v>26947</v>
          </cell>
          <cell r="D1558">
            <v>2580.88</v>
          </cell>
          <cell r="E1558">
            <v>2580.6999999999998</v>
          </cell>
          <cell r="F1558">
            <v>2578.85</v>
          </cell>
          <cell r="G1558">
            <v>2579.1999999999998</v>
          </cell>
          <cell r="H1558">
            <v>0</v>
          </cell>
          <cell r="I1558">
            <v>0.6</v>
          </cell>
          <cell r="J1558">
            <v>0.5</v>
          </cell>
          <cell r="K1558">
            <v>1557</v>
          </cell>
        </row>
        <row r="1559">
          <cell r="B1559">
            <v>26896</v>
          </cell>
          <cell r="C1559">
            <v>26928</v>
          </cell>
          <cell r="D1559">
            <v>2581.0500000000002</v>
          </cell>
          <cell r="E1559">
            <v>2580.88</v>
          </cell>
          <cell r="F1559">
            <v>2579.12</v>
          </cell>
          <cell r="G1559">
            <v>2578.9</v>
          </cell>
          <cell r="H1559">
            <v>0</v>
          </cell>
          <cell r="I1559">
            <v>0.6</v>
          </cell>
          <cell r="J1559">
            <v>0.4</v>
          </cell>
          <cell r="K1559">
            <v>1558</v>
          </cell>
        </row>
        <row r="1560">
          <cell r="B1560">
            <v>26853</v>
          </cell>
          <cell r="C1560">
            <v>26875</v>
          </cell>
          <cell r="D1560">
            <v>2580.6999999999998</v>
          </cell>
          <cell r="E1560">
            <v>2580.58</v>
          </cell>
          <cell r="F1560">
            <v>2578.87</v>
          </cell>
          <cell r="G1560">
            <v>2578.6</v>
          </cell>
          <cell r="H1560">
            <v>0</v>
          </cell>
          <cell r="I1560">
            <v>0.25</v>
          </cell>
          <cell r="J1560">
            <v>0.6</v>
          </cell>
          <cell r="K1560">
            <v>1559</v>
          </cell>
        </row>
        <row r="1561">
          <cell r="B1561">
            <v>26851</v>
          </cell>
          <cell r="C1561">
            <v>26333</v>
          </cell>
          <cell r="D1561">
            <v>2578.6999999999998</v>
          </cell>
          <cell r="E1561">
            <v>2579.08</v>
          </cell>
          <cell r="F1561">
            <v>2576.02</v>
          </cell>
          <cell r="G1561">
            <v>2575.86</v>
          </cell>
          <cell r="H1561">
            <v>0</v>
          </cell>
          <cell r="I1561">
            <v>0.9</v>
          </cell>
          <cell r="J1561">
            <v>0.1</v>
          </cell>
          <cell r="K1561">
            <v>1560</v>
          </cell>
        </row>
        <row r="1562">
          <cell r="B1562">
            <v>26861</v>
          </cell>
          <cell r="C1562">
            <v>26699</v>
          </cell>
          <cell r="D1562">
            <v>2580.6999999999998</v>
          </cell>
          <cell r="E1562">
            <v>2580.9499999999998</v>
          </cell>
          <cell r="F1562">
            <v>2579.4499999999998</v>
          </cell>
          <cell r="G1562">
            <v>2579.04</v>
          </cell>
          <cell r="H1562">
            <v>0</v>
          </cell>
          <cell r="I1562">
            <v>0.3</v>
          </cell>
          <cell r="J1562">
            <v>0</v>
          </cell>
          <cell r="K1562">
            <v>1561</v>
          </cell>
        </row>
        <row r="1563">
          <cell r="B1563">
            <v>26797</v>
          </cell>
          <cell r="C1563">
            <v>26853</v>
          </cell>
          <cell r="D1563">
            <v>2580.79</v>
          </cell>
          <cell r="E1563">
            <v>2580.6999999999998</v>
          </cell>
          <cell r="F1563">
            <v>2579</v>
          </cell>
          <cell r="G1563">
            <v>2578.87</v>
          </cell>
          <cell r="H1563">
            <v>0</v>
          </cell>
          <cell r="I1563">
            <v>0.2</v>
          </cell>
          <cell r="J1563">
            <v>0.8</v>
          </cell>
          <cell r="K1563">
            <v>1562</v>
          </cell>
        </row>
        <row r="1564">
          <cell r="B1564">
            <v>26922</v>
          </cell>
          <cell r="C1564">
            <v>26501</v>
          </cell>
          <cell r="D1564">
            <v>2579.77</v>
          </cell>
          <cell r="E1564">
            <v>2578.83</v>
          </cell>
          <cell r="F1564">
            <v>2577.94</v>
          </cell>
          <cell r="G1564">
            <v>2577.44</v>
          </cell>
          <cell r="H1564">
            <v>0</v>
          </cell>
          <cell r="I1564">
            <v>0.35</v>
          </cell>
          <cell r="J1564">
            <v>0.4</v>
          </cell>
          <cell r="K1564">
            <v>1563</v>
          </cell>
        </row>
        <row r="1565">
          <cell r="B1565">
            <v>23084</v>
          </cell>
          <cell r="C1565">
            <v>23096</v>
          </cell>
          <cell r="D1565">
            <v>0</v>
          </cell>
          <cell r="E1565">
            <v>2581.34</v>
          </cell>
          <cell r="F1565">
            <v>0</v>
          </cell>
          <cell r="G1565">
            <v>2579.7600000000002</v>
          </cell>
          <cell r="H1565">
            <v>0</v>
          </cell>
          <cell r="I1565">
            <v>0</v>
          </cell>
          <cell r="J1565">
            <v>0</v>
          </cell>
          <cell r="K1565">
            <v>1564</v>
          </cell>
        </row>
        <row r="1566">
          <cell r="B1566">
            <v>22950</v>
          </cell>
          <cell r="C1566">
            <v>22949</v>
          </cell>
          <cell r="D1566">
            <v>2581.59</v>
          </cell>
          <cell r="E1566">
            <v>2581.11</v>
          </cell>
          <cell r="F1566">
            <v>2580.0700000000002</v>
          </cell>
          <cell r="G1566">
            <v>2579.96</v>
          </cell>
          <cell r="H1566">
            <v>0</v>
          </cell>
          <cell r="I1566">
            <v>0.3</v>
          </cell>
          <cell r="J1566">
            <v>0.56999999999999995</v>
          </cell>
          <cell r="K1566">
            <v>1565</v>
          </cell>
        </row>
        <row r="1567">
          <cell r="B1567">
            <v>22942</v>
          </cell>
          <cell r="C1567">
            <v>22949</v>
          </cell>
          <cell r="D1567">
            <v>2581.3200000000002</v>
          </cell>
          <cell r="E1567">
            <v>2581.11</v>
          </cell>
          <cell r="F1567">
            <v>2580.04</v>
          </cell>
          <cell r="G1567">
            <v>0</v>
          </cell>
          <cell r="H1567">
            <v>0</v>
          </cell>
          <cell r="I1567">
            <v>0.3</v>
          </cell>
          <cell r="J1567">
            <v>0.43</v>
          </cell>
          <cell r="K1567">
            <v>1566</v>
          </cell>
        </row>
        <row r="1568">
          <cell r="B1568">
            <v>22931</v>
          </cell>
          <cell r="C1568">
            <v>22942</v>
          </cell>
          <cell r="D1568">
            <v>2581.4299999999998</v>
          </cell>
          <cell r="E1568">
            <v>2581.3200000000002</v>
          </cell>
          <cell r="F1568">
            <v>2580.16</v>
          </cell>
          <cell r="G1568">
            <v>2580.04</v>
          </cell>
          <cell r="H1568">
            <v>0</v>
          </cell>
          <cell r="I1568">
            <v>0.2</v>
          </cell>
          <cell r="J1568">
            <v>0.7</v>
          </cell>
          <cell r="K1568">
            <v>1567</v>
          </cell>
        </row>
        <row r="1569">
          <cell r="B1569">
            <v>22835</v>
          </cell>
          <cell r="C1569">
            <v>22833</v>
          </cell>
          <cell r="D1569">
            <v>2581.23</v>
          </cell>
          <cell r="E1569">
            <v>2581.34</v>
          </cell>
          <cell r="F1569">
            <v>2580.23</v>
          </cell>
          <cell r="G1569">
            <v>2580.14</v>
          </cell>
          <cell r="H1569">
            <v>0</v>
          </cell>
          <cell r="I1569">
            <v>0.2</v>
          </cell>
          <cell r="J1569">
            <v>0.6</v>
          </cell>
          <cell r="K1569">
            <v>1568</v>
          </cell>
        </row>
        <row r="1570">
          <cell r="B1570">
            <v>23096</v>
          </cell>
          <cell r="C1570">
            <v>23191</v>
          </cell>
          <cell r="D1570">
            <v>2581.34</v>
          </cell>
          <cell r="E1570">
            <v>2580.92</v>
          </cell>
          <cell r="F1570">
            <v>2579.7600000000002</v>
          </cell>
          <cell r="G1570">
            <v>2579.59</v>
          </cell>
          <cell r="H1570">
            <v>0</v>
          </cell>
          <cell r="I1570">
            <v>0.35</v>
          </cell>
          <cell r="J1570">
            <v>0.5</v>
          </cell>
          <cell r="K1570">
            <v>1569</v>
          </cell>
        </row>
        <row r="1571">
          <cell r="B1571">
            <v>22949</v>
          </cell>
          <cell r="C1571">
            <v>23096</v>
          </cell>
          <cell r="D1571">
            <v>2581.11</v>
          </cell>
          <cell r="E1571">
            <v>2581.34</v>
          </cell>
          <cell r="F1571">
            <v>2579.9499999999998</v>
          </cell>
          <cell r="G1571">
            <v>2579.7600000000002</v>
          </cell>
          <cell r="H1571">
            <v>0</v>
          </cell>
          <cell r="I1571">
            <v>0.35</v>
          </cell>
          <cell r="J1571">
            <v>0.5</v>
          </cell>
          <cell r="K1571">
            <v>1570</v>
          </cell>
        </row>
        <row r="1572">
          <cell r="B1572">
            <v>22833</v>
          </cell>
          <cell r="C1572">
            <v>22949</v>
          </cell>
          <cell r="D1572">
            <v>2581.34</v>
          </cell>
          <cell r="E1572">
            <v>2581.11</v>
          </cell>
          <cell r="F1572">
            <v>2580.15</v>
          </cell>
          <cell r="G1572">
            <v>2580</v>
          </cell>
          <cell r="H1572">
            <v>0</v>
          </cell>
          <cell r="I1572">
            <v>0.3</v>
          </cell>
          <cell r="J1572">
            <v>0.46</v>
          </cell>
          <cell r="K1572">
            <v>1571</v>
          </cell>
        </row>
        <row r="1573">
          <cell r="B1573">
            <v>22782</v>
          </cell>
          <cell r="C1573">
            <v>22833</v>
          </cell>
          <cell r="D1573">
            <v>2581.5300000000002</v>
          </cell>
          <cell r="E1573">
            <v>2581.34</v>
          </cell>
          <cell r="F1573">
            <v>2580.23</v>
          </cell>
          <cell r="G1573">
            <v>2580.16</v>
          </cell>
          <cell r="H1573">
            <v>0</v>
          </cell>
          <cell r="I1573">
            <v>0.3</v>
          </cell>
          <cell r="J1573">
            <v>0.56000000000000005</v>
          </cell>
          <cell r="K1573">
            <v>1572</v>
          </cell>
        </row>
        <row r="1574">
          <cell r="B1574">
            <v>22740</v>
          </cell>
          <cell r="C1574">
            <v>22782</v>
          </cell>
          <cell r="D1574">
            <v>0</v>
          </cell>
          <cell r="E1574">
            <v>2581.5300000000002</v>
          </cell>
          <cell r="F1574">
            <v>2580.2600000000002</v>
          </cell>
          <cell r="G1574">
            <v>2580.23</v>
          </cell>
          <cell r="H1574">
            <v>0</v>
          </cell>
          <cell r="I1574">
            <v>0.2</v>
          </cell>
          <cell r="J1574">
            <v>0.7</v>
          </cell>
          <cell r="K1574">
            <v>1573</v>
          </cell>
        </row>
        <row r="1575">
          <cell r="B1575">
            <v>22684</v>
          </cell>
          <cell r="C1575">
            <v>22753</v>
          </cell>
          <cell r="D1575">
            <v>2581.88</v>
          </cell>
          <cell r="E1575">
            <v>2581.4699999999998</v>
          </cell>
          <cell r="F1575">
            <v>2580.35</v>
          </cell>
          <cell r="G1575">
            <v>2580.14</v>
          </cell>
          <cell r="H1575">
            <v>0</v>
          </cell>
          <cell r="I1575">
            <v>0.3</v>
          </cell>
          <cell r="J1575">
            <v>0.9</v>
          </cell>
          <cell r="K1575">
            <v>1574</v>
          </cell>
        </row>
        <row r="1576">
          <cell r="B1576">
            <v>22652</v>
          </cell>
          <cell r="C1576">
            <v>22684</v>
          </cell>
          <cell r="D1576">
            <v>2581.46</v>
          </cell>
          <cell r="E1576">
            <v>2581.88</v>
          </cell>
          <cell r="F1576">
            <v>2580.4899999999998</v>
          </cell>
          <cell r="G1576">
            <v>2580.37</v>
          </cell>
          <cell r="H1576">
            <v>0</v>
          </cell>
          <cell r="I1576">
            <v>0.3</v>
          </cell>
          <cell r="J1576">
            <v>0.56999999999999995</v>
          </cell>
          <cell r="K1576">
            <v>1575</v>
          </cell>
        </row>
        <row r="1577">
          <cell r="B1577">
            <v>22859</v>
          </cell>
          <cell r="C1577">
            <v>22851</v>
          </cell>
          <cell r="D1577">
            <v>2581.64</v>
          </cell>
          <cell r="E1577">
            <v>2581.39</v>
          </cell>
          <cell r="F1577">
            <v>2580.44</v>
          </cell>
          <cell r="G1577">
            <v>2580.2800000000002</v>
          </cell>
          <cell r="H1577">
            <v>0</v>
          </cell>
          <cell r="I1577">
            <v>0.3</v>
          </cell>
          <cell r="J1577">
            <v>0.9</v>
          </cell>
          <cell r="K1577">
            <v>1576</v>
          </cell>
        </row>
        <row r="1578">
          <cell r="B1578">
            <v>22721</v>
          </cell>
          <cell r="C1578">
            <v>22637</v>
          </cell>
          <cell r="D1578">
            <v>2581.06</v>
          </cell>
          <cell r="E1578">
            <v>2580.9899999999998</v>
          </cell>
          <cell r="F1578">
            <v>2579.33</v>
          </cell>
          <cell r="G1578">
            <v>2579.16</v>
          </cell>
          <cell r="H1578">
            <v>0</v>
          </cell>
          <cell r="I1578">
            <v>0.23</v>
          </cell>
          <cell r="J1578">
            <v>0.77</v>
          </cell>
          <cell r="K1578">
            <v>1577</v>
          </cell>
        </row>
        <row r="1579">
          <cell r="B1579">
            <v>22816</v>
          </cell>
          <cell r="C1579">
            <v>22721</v>
          </cell>
          <cell r="D1579">
            <v>2581.13</v>
          </cell>
          <cell r="E1579">
            <v>2581.06</v>
          </cell>
          <cell r="F1579">
            <v>2579.52</v>
          </cell>
          <cell r="G1579">
            <v>2579.3200000000002</v>
          </cell>
          <cell r="H1579">
            <v>0</v>
          </cell>
          <cell r="I1579">
            <v>0.2</v>
          </cell>
          <cell r="J1579">
            <v>0.34</v>
          </cell>
          <cell r="K1579">
            <v>1578</v>
          </cell>
        </row>
        <row r="1580">
          <cell r="B1580">
            <v>22816</v>
          </cell>
          <cell r="C1580">
            <v>22928</v>
          </cell>
          <cell r="D1580">
            <v>2581.13</v>
          </cell>
          <cell r="E1580">
            <v>2581.16</v>
          </cell>
          <cell r="F1580">
            <v>2579.5</v>
          </cell>
          <cell r="G1580">
            <v>2579.34</v>
          </cell>
          <cell r="H1580">
            <v>0</v>
          </cell>
          <cell r="I1580">
            <v>0.2</v>
          </cell>
          <cell r="J1580">
            <v>0.8</v>
          </cell>
          <cell r="K1580">
            <v>1579</v>
          </cell>
        </row>
        <row r="1581">
          <cell r="B1581">
            <v>22928</v>
          </cell>
          <cell r="C1581">
            <v>23005</v>
          </cell>
          <cell r="D1581">
            <v>2581.16</v>
          </cell>
          <cell r="E1581">
            <v>2581.02</v>
          </cell>
          <cell r="F1581">
            <v>2579.5</v>
          </cell>
          <cell r="G1581">
            <v>2579.0500000000002</v>
          </cell>
          <cell r="H1581">
            <v>0</v>
          </cell>
          <cell r="I1581">
            <v>0.23</v>
          </cell>
          <cell r="J1581">
            <v>0.7</v>
          </cell>
          <cell r="K1581">
            <v>1580</v>
          </cell>
        </row>
        <row r="1582">
          <cell r="B1582">
            <v>22586</v>
          </cell>
          <cell r="C1582">
            <v>23005</v>
          </cell>
          <cell r="D1582">
            <v>2581.27</v>
          </cell>
          <cell r="E1582">
            <v>2581.02</v>
          </cell>
          <cell r="F1582">
            <v>2579.7600000000002</v>
          </cell>
          <cell r="G1582">
            <v>2579.0500000000002</v>
          </cell>
          <cell r="H1582">
            <v>0</v>
          </cell>
          <cell r="I1582">
            <v>0.3</v>
          </cell>
          <cell r="J1582">
            <v>0.6</v>
          </cell>
          <cell r="K1582">
            <v>1581</v>
          </cell>
        </row>
        <row r="1583">
          <cell r="B1583">
            <v>22444</v>
          </cell>
          <cell r="C1583">
            <v>22586</v>
          </cell>
          <cell r="D1583">
            <v>2581.38</v>
          </cell>
          <cell r="E1583">
            <v>2581.27</v>
          </cell>
          <cell r="F1583">
            <v>2580.0300000000002</v>
          </cell>
          <cell r="G1583">
            <v>2579.77</v>
          </cell>
          <cell r="H1583">
            <v>0</v>
          </cell>
          <cell r="I1583">
            <v>0.25</v>
          </cell>
          <cell r="J1583">
            <v>0.6</v>
          </cell>
          <cell r="K1583">
            <v>1582</v>
          </cell>
        </row>
        <row r="1584">
          <cell r="B1584">
            <v>22444</v>
          </cell>
          <cell r="C1584">
            <v>22410</v>
          </cell>
          <cell r="D1584">
            <v>2581.38</v>
          </cell>
          <cell r="E1584">
            <v>2581.23</v>
          </cell>
          <cell r="F1584">
            <v>2579.73</v>
          </cell>
          <cell r="G1584">
            <v>2579.48</v>
          </cell>
          <cell r="H1584">
            <v>0</v>
          </cell>
          <cell r="I1584">
            <v>0.45</v>
          </cell>
          <cell r="J1584">
            <v>0.4</v>
          </cell>
          <cell r="K1584">
            <v>1583</v>
          </cell>
        </row>
        <row r="1585">
          <cell r="B1585">
            <v>22531</v>
          </cell>
          <cell r="C1585">
            <v>22642</v>
          </cell>
          <cell r="D1585">
            <v>2581.02</v>
          </cell>
          <cell r="E1585">
            <v>2581.0100000000002</v>
          </cell>
          <cell r="F1585">
            <v>2579.36</v>
          </cell>
          <cell r="G1585">
            <v>2579.2199999999998</v>
          </cell>
          <cell r="H1585">
            <v>0</v>
          </cell>
          <cell r="I1585">
            <v>0.6</v>
          </cell>
          <cell r="J1585">
            <v>0.4</v>
          </cell>
          <cell r="K1585">
            <v>1584</v>
          </cell>
        </row>
        <row r="1586">
          <cell r="B1586">
            <v>22410</v>
          </cell>
          <cell r="C1586">
            <v>22531</v>
          </cell>
          <cell r="D1586">
            <v>2581.23</v>
          </cell>
          <cell r="E1586">
            <v>2581.02</v>
          </cell>
          <cell r="F1586">
            <v>2579.48</v>
          </cell>
          <cell r="G1586">
            <v>2579.36</v>
          </cell>
          <cell r="H1586">
            <v>0</v>
          </cell>
          <cell r="I1586">
            <v>0.6</v>
          </cell>
          <cell r="J1586">
            <v>0.4</v>
          </cell>
          <cell r="K1586">
            <v>1585</v>
          </cell>
        </row>
        <row r="1587">
          <cell r="B1587">
            <v>22642</v>
          </cell>
          <cell r="C1587">
            <v>22637</v>
          </cell>
          <cell r="D1587">
            <v>2581.0100000000002</v>
          </cell>
          <cell r="E1587">
            <v>2580.9899999999998</v>
          </cell>
          <cell r="F1587">
            <v>2579.23</v>
          </cell>
          <cell r="G1587">
            <v>2579.16</v>
          </cell>
          <cell r="H1587">
            <v>0</v>
          </cell>
          <cell r="I1587">
            <v>0.6</v>
          </cell>
          <cell r="J1587">
            <v>0.4</v>
          </cell>
          <cell r="K1587">
            <v>1586</v>
          </cell>
        </row>
        <row r="1588">
          <cell r="B1588">
            <v>22718</v>
          </cell>
          <cell r="C1588">
            <v>22671</v>
          </cell>
          <cell r="D1588">
            <v>2581.4699999999998</v>
          </cell>
          <cell r="E1588">
            <v>2581.3000000000002</v>
          </cell>
          <cell r="F1588">
            <v>2579.27</v>
          </cell>
          <cell r="G1588">
            <v>2579.4499999999998</v>
          </cell>
          <cell r="H1588">
            <v>0</v>
          </cell>
          <cell r="I1588">
            <v>0.53</v>
          </cell>
          <cell r="J1588">
            <v>0.5</v>
          </cell>
          <cell r="K1588">
            <v>1587</v>
          </cell>
        </row>
        <row r="1589">
          <cell r="B1589">
            <v>22753</v>
          </cell>
          <cell r="C1589">
            <v>22718</v>
          </cell>
          <cell r="D1589">
            <v>2581.4699999999998</v>
          </cell>
          <cell r="E1589">
            <v>2581.3000000000002</v>
          </cell>
          <cell r="F1589">
            <v>2579.27</v>
          </cell>
          <cell r="G1589">
            <v>2579.4499999999998</v>
          </cell>
          <cell r="H1589">
            <v>0</v>
          </cell>
          <cell r="I1589">
            <v>0.53</v>
          </cell>
          <cell r="J1589">
            <v>0.5</v>
          </cell>
          <cell r="K1589">
            <v>1588</v>
          </cell>
        </row>
        <row r="1590">
          <cell r="B1590">
            <v>22753</v>
          </cell>
          <cell r="C1590">
            <v>22851</v>
          </cell>
          <cell r="D1590">
            <v>2581.4699999999998</v>
          </cell>
          <cell r="E1590">
            <v>2581.39</v>
          </cell>
          <cell r="F1590">
            <v>0</v>
          </cell>
          <cell r="G1590">
            <v>2580.2800000000002</v>
          </cell>
          <cell r="H1590">
            <v>0</v>
          </cell>
          <cell r="I1590">
            <v>0.3</v>
          </cell>
          <cell r="J1590">
            <v>0.4</v>
          </cell>
          <cell r="K1590">
            <v>1589</v>
          </cell>
        </row>
        <row r="1591">
          <cell r="B1591">
            <v>22851</v>
          </cell>
          <cell r="C1591">
            <v>23154</v>
          </cell>
          <cell r="D1591">
            <v>2581.39</v>
          </cell>
          <cell r="E1591">
            <v>2581.13</v>
          </cell>
          <cell r="F1591">
            <v>2580.2800000000002</v>
          </cell>
          <cell r="G1591">
            <v>2579.83</v>
          </cell>
          <cell r="H1591">
            <v>0</v>
          </cell>
          <cell r="I1591">
            <v>0.4</v>
          </cell>
          <cell r="J1591">
            <v>0.4</v>
          </cell>
          <cell r="K1591">
            <v>1590</v>
          </cell>
        </row>
        <row r="1592">
          <cell r="B1592">
            <v>22851</v>
          </cell>
          <cell r="C1592">
            <v>22828</v>
          </cell>
          <cell r="D1592">
            <v>2581.39</v>
          </cell>
          <cell r="E1592">
            <v>2581.77</v>
          </cell>
          <cell r="F1592">
            <v>2580.3200000000002</v>
          </cell>
          <cell r="G1592">
            <v>2580.06</v>
          </cell>
          <cell r="H1592">
            <v>0</v>
          </cell>
          <cell r="I1592">
            <v>0.23</v>
          </cell>
          <cell r="J1592">
            <v>0.5</v>
          </cell>
          <cell r="K1592">
            <v>1591</v>
          </cell>
        </row>
        <row r="1593">
          <cell r="B1593">
            <v>23124</v>
          </cell>
          <cell r="C1593">
            <v>23464</v>
          </cell>
          <cell r="D1593">
            <v>2581.52</v>
          </cell>
          <cell r="E1593">
            <v>2581.21</v>
          </cell>
          <cell r="F1593">
            <v>2579.7399999999998</v>
          </cell>
          <cell r="G1593">
            <v>2579.34</v>
          </cell>
          <cell r="H1593">
            <v>0</v>
          </cell>
          <cell r="I1593">
            <v>0.45</v>
          </cell>
          <cell r="J1593">
            <v>0.4</v>
          </cell>
          <cell r="K1593">
            <v>1592</v>
          </cell>
        </row>
        <row r="1594">
          <cell r="B1594">
            <v>22828</v>
          </cell>
          <cell r="C1594">
            <v>23124</v>
          </cell>
          <cell r="D1594">
            <v>2581.77</v>
          </cell>
          <cell r="E1594">
            <v>2581.52</v>
          </cell>
          <cell r="F1594">
            <v>2580.06</v>
          </cell>
          <cell r="G1594">
            <v>2579.7399999999998</v>
          </cell>
          <cell r="H1594">
            <v>0</v>
          </cell>
          <cell r="I1594">
            <v>0.35</v>
          </cell>
          <cell r="J1594">
            <v>0.4</v>
          </cell>
          <cell r="K1594">
            <v>1593</v>
          </cell>
        </row>
        <row r="1595">
          <cell r="B1595">
            <v>23086</v>
          </cell>
          <cell r="C1595">
            <v>23428</v>
          </cell>
          <cell r="D1595">
            <v>2581.1799999999998</v>
          </cell>
          <cell r="E1595">
            <v>2581.02</v>
          </cell>
          <cell r="F1595">
            <v>2579.58</v>
          </cell>
          <cell r="G1595">
            <v>2578.98</v>
          </cell>
          <cell r="H1595">
            <v>0</v>
          </cell>
          <cell r="I1595">
            <v>0.38</v>
          </cell>
          <cell r="J1595">
            <v>0.6</v>
          </cell>
          <cell r="K1595">
            <v>1594</v>
          </cell>
        </row>
        <row r="1596">
          <cell r="B1596">
            <v>22775</v>
          </cell>
          <cell r="C1596">
            <v>23086</v>
          </cell>
          <cell r="D1596">
            <v>2581.3000000000002</v>
          </cell>
          <cell r="E1596">
            <v>2581.1799999999998</v>
          </cell>
          <cell r="F1596">
            <v>2580.06</v>
          </cell>
          <cell r="G1596">
            <v>2579.58</v>
          </cell>
          <cell r="H1596">
            <v>0</v>
          </cell>
          <cell r="I1596">
            <v>0.3</v>
          </cell>
          <cell r="J1596">
            <v>0.6</v>
          </cell>
          <cell r="K1596">
            <v>1595</v>
          </cell>
        </row>
        <row r="1597">
          <cell r="B1597">
            <v>23150</v>
          </cell>
          <cell r="C1597">
            <v>23377</v>
          </cell>
          <cell r="D1597">
            <v>2580.84</v>
          </cell>
          <cell r="E1597">
            <v>2580.5700000000002</v>
          </cell>
          <cell r="F1597">
            <v>2578.66</v>
          </cell>
          <cell r="G1597">
            <v>2578.4299999999998</v>
          </cell>
          <cell r="H1597">
            <v>0</v>
          </cell>
          <cell r="I1597">
            <v>0.83</v>
          </cell>
          <cell r="J1597">
            <v>0.3</v>
          </cell>
          <cell r="K1597">
            <v>1596</v>
          </cell>
        </row>
        <row r="1598">
          <cell r="B1598">
            <v>22898</v>
          </cell>
          <cell r="C1598">
            <v>23150</v>
          </cell>
          <cell r="D1598">
            <v>2581.13</v>
          </cell>
          <cell r="E1598">
            <v>2580.84</v>
          </cell>
          <cell r="F1598">
            <v>2578.9</v>
          </cell>
          <cell r="G1598">
            <v>2578.66</v>
          </cell>
          <cell r="H1598">
            <v>0</v>
          </cell>
          <cell r="I1598">
            <v>0.83</v>
          </cell>
          <cell r="J1598">
            <v>0.3</v>
          </cell>
          <cell r="K1598">
            <v>1597</v>
          </cell>
        </row>
        <row r="1599">
          <cell r="B1599">
            <v>22671</v>
          </cell>
          <cell r="C1599">
            <v>22898</v>
          </cell>
          <cell r="D1599">
            <v>2581.39</v>
          </cell>
          <cell r="E1599">
            <v>2581.13</v>
          </cell>
          <cell r="F1599">
            <v>2579.11</v>
          </cell>
          <cell r="G1599">
            <v>2578.9</v>
          </cell>
          <cell r="H1599">
            <v>0</v>
          </cell>
          <cell r="I1599">
            <v>0.83</v>
          </cell>
          <cell r="J1599">
            <v>0.3</v>
          </cell>
          <cell r="K1599">
            <v>1598</v>
          </cell>
        </row>
        <row r="1600">
          <cell r="B1600">
            <v>23392</v>
          </cell>
          <cell r="C1600">
            <v>23377</v>
          </cell>
          <cell r="D1600">
            <v>2580.73</v>
          </cell>
          <cell r="E1600">
            <v>2580.5700000000002</v>
          </cell>
          <cell r="F1600">
            <v>2578.62</v>
          </cell>
          <cell r="G1600">
            <v>2578.4299999999998</v>
          </cell>
          <cell r="H1600">
            <v>0</v>
          </cell>
          <cell r="I1600">
            <v>0.53</v>
          </cell>
          <cell r="J1600">
            <v>0.6</v>
          </cell>
          <cell r="K1600">
            <v>1599</v>
          </cell>
        </row>
        <row r="1601">
          <cell r="B1601">
            <v>23428</v>
          </cell>
          <cell r="C1601">
            <v>23392</v>
          </cell>
          <cell r="D1601">
            <v>2581.02</v>
          </cell>
          <cell r="E1601">
            <v>2580.73</v>
          </cell>
          <cell r="F1601">
            <v>2578.98</v>
          </cell>
          <cell r="G1601">
            <v>2578.62</v>
          </cell>
          <cell r="H1601">
            <v>0</v>
          </cell>
          <cell r="I1601">
            <v>0.53</v>
          </cell>
          <cell r="J1601">
            <v>0.6</v>
          </cell>
          <cell r="K1601">
            <v>1600</v>
          </cell>
        </row>
        <row r="1602">
          <cell r="B1602">
            <v>23464</v>
          </cell>
          <cell r="C1602">
            <v>23428</v>
          </cell>
          <cell r="D1602">
            <v>2581.21</v>
          </cell>
          <cell r="E1602">
            <v>2581.02</v>
          </cell>
          <cell r="F1602">
            <v>2579.34</v>
          </cell>
          <cell r="G1602">
            <v>2578.98</v>
          </cell>
          <cell r="H1602">
            <v>0</v>
          </cell>
          <cell r="I1602">
            <v>0.45</v>
          </cell>
          <cell r="J1602">
            <v>0.6</v>
          </cell>
          <cell r="K1602">
            <v>1601</v>
          </cell>
        </row>
        <row r="1603">
          <cell r="B1603">
            <v>23464</v>
          </cell>
          <cell r="C1603">
            <v>23489</v>
          </cell>
          <cell r="D1603">
            <v>2581.21</v>
          </cell>
          <cell r="E1603">
            <v>2580.83</v>
          </cell>
          <cell r="F1603">
            <v>2579.96</v>
          </cell>
          <cell r="G1603">
            <v>2579.44</v>
          </cell>
          <cell r="H1603">
            <v>0</v>
          </cell>
          <cell r="I1603">
            <v>0.23</v>
          </cell>
          <cell r="J1603">
            <v>1</v>
          </cell>
          <cell r="K1603">
            <v>1602</v>
          </cell>
        </row>
        <row r="1604">
          <cell r="B1604">
            <v>23154</v>
          </cell>
          <cell r="C1604">
            <v>23191</v>
          </cell>
          <cell r="D1604">
            <v>2581.13</v>
          </cell>
          <cell r="E1604">
            <v>2580.92</v>
          </cell>
          <cell r="F1604">
            <v>2579.9899999999998</v>
          </cell>
          <cell r="G1604">
            <v>2579.59</v>
          </cell>
          <cell r="H1604">
            <v>0</v>
          </cell>
          <cell r="I1604">
            <v>0.3</v>
          </cell>
          <cell r="J1604">
            <v>0.6</v>
          </cell>
          <cell r="K1604">
            <v>1603</v>
          </cell>
        </row>
        <row r="1605">
          <cell r="B1605">
            <v>23154</v>
          </cell>
          <cell r="C1605">
            <v>23489</v>
          </cell>
          <cell r="D1605">
            <v>2581.13</v>
          </cell>
          <cell r="E1605">
            <v>2580.83</v>
          </cell>
          <cell r="F1605">
            <v>2579.83</v>
          </cell>
          <cell r="G1605">
            <v>2579.44</v>
          </cell>
          <cell r="H1605">
            <v>0</v>
          </cell>
          <cell r="I1605">
            <v>0.45</v>
          </cell>
          <cell r="J1605">
            <v>0.4</v>
          </cell>
          <cell r="K1605">
            <v>1604</v>
          </cell>
        </row>
        <row r="1606">
          <cell r="B1606">
            <v>23122</v>
          </cell>
          <cell r="C1606">
            <v>23014</v>
          </cell>
          <cell r="D1606">
            <v>0</v>
          </cell>
          <cell r="E1606">
            <v>2579.15</v>
          </cell>
          <cell r="F1606">
            <v>2577.73</v>
          </cell>
          <cell r="G1606">
            <v>0</v>
          </cell>
          <cell r="H1606">
            <v>0</v>
          </cell>
          <cell r="I1606">
            <v>0.9</v>
          </cell>
          <cell r="J1606">
            <v>0.5</v>
          </cell>
          <cell r="K1606">
            <v>1605</v>
          </cell>
        </row>
        <row r="1607">
          <cell r="B1607">
            <v>23287</v>
          </cell>
          <cell r="C1607">
            <v>23122</v>
          </cell>
          <cell r="D1607">
            <v>2579.37</v>
          </cell>
          <cell r="E1607">
            <v>0</v>
          </cell>
          <cell r="F1607">
            <v>2577.94</v>
          </cell>
          <cell r="G1607">
            <v>2577.73</v>
          </cell>
          <cell r="H1607">
            <v>0</v>
          </cell>
          <cell r="I1607">
            <v>0.3</v>
          </cell>
          <cell r="J1607">
            <v>0.4</v>
          </cell>
          <cell r="K1607">
            <v>1606</v>
          </cell>
        </row>
        <row r="1608">
          <cell r="B1608">
            <v>23382</v>
          </cell>
          <cell r="C1608">
            <v>23258</v>
          </cell>
          <cell r="D1608">
            <v>2580.6799999999998</v>
          </cell>
          <cell r="E1608">
            <v>2580.7800000000002</v>
          </cell>
          <cell r="F1608">
            <v>2579.36</v>
          </cell>
          <cell r="G1608">
            <v>2578.52</v>
          </cell>
          <cell r="H1608">
            <v>0</v>
          </cell>
          <cell r="I1608">
            <v>0.2</v>
          </cell>
          <cell r="J1608">
            <v>1.91</v>
          </cell>
          <cell r="K1608">
            <v>1607</v>
          </cell>
        </row>
        <row r="1609">
          <cell r="B1609">
            <v>23434</v>
          </cell>
          <cell r="C1609">
            <v>23232</v>
          </cell>
          <cell r="D1609">
            <v>2579.83</v>
          </cell>
          <cell r="E1609">
            <v>2579.42</v>
          </cell>
          <cell r="F1609">
            <v>2578.37</v>
          </cell>
          <cell r="G1609">
            <v>2577.88</v>
          </cell>
          <cell r="H1609">
            <v>0</v>
          </cell>
          <cell r="I1609">
            <v>0.3</v>
          </cell>
          <cell r="J1609">
            <v>0.78</v>
          </cell>
          <cell r="K1609">
            <v>1608</v>
          </cell>
        </row>
        <row r="1610">
          <cell r="B1610">
            <v>23000</v>
          </cell>
          <cell r="C1610">
            <v>23014</v>
          </cell>
          <cell r="D1610">
            <v>0</v>
          </cell>
          <cell r="E1610">
            <v>2579.15</v>
          </cell>
          <cell r="F1610">
            <v>2577.42</v>
          </cell>
          <cell r="G1610">
            <v>2579.34</v>
          </cell>
          <cell r="H1610">
            <v>0</v>
          </cell>
          <cell r="I1610">
            <v>2.2799999999999998</v>
          </cell>
          <cell r="J1610">
            <v>0.4</v>
          </cell>
          <cell r="K1610">
            <v>1609</v>
          </cell>
        </row>
        <row r="1611">
          <cell r="B1611">
            <v>22985</v>
          </cell>
          <cell r="C1611">
            <v>23000</v>
          </cell>
          <cell r="D1611">
            <v>2579.21</v>
          </cell>
          <cell r="E1611">
            <v>0</v>
          </cell>
          <cell r="F1611">
            <v>2577.81</v>
          </cell>
          <cell r="G1611">
            <v>2577.62</v>
          </cell>
          <cell r="H1611">
            <v>0</v>
          </cell>
          <cell r="I1611">
            <v>0.9</v>
          </cell>
          <cell r="J1611">
            <v>3.8</v>
          </cell>
          <cell r="K1611">
            <v>1610</v>
          </cell>
        </row>
        <row r="1612">
          <cell r="B1612">
            <v>23006</v>
          </cell>
          <cell r="C1612">
            <v>23000</v>
          </cell>
          <cell r="D1612">
            <v>0</v>
          </cell>
          <cell r="E1612">
            <v>0</v>
          </cell>
          <cell r="F1612">
            <v>2577.64</v>
          </cell>
          <cell r="G1612">
            <v>2577.42</v>
          </cell>
          <cell r="H1612">
            <v>0</v>
          </cell>
          <cell r="I1612">
            <v>0.9</v>
          </cell>
          <cell r="J1612">
            <v>4.5999999999999996</v>
          </cell>
          <cell r="K1612">
            <v>1611</v>
          </cell>
        </row>
        <row r="1613">
          <cell r="B1613">
            <v>23232</v>
          </cell>
          <cell r="C1613">
            <v>23006</v>
          </cell>
          <cell r="D1613">
            <v>2579.42</v>
          </cell>
          <cell r="E1613">
            <v>0</v>
          </cell>
          <cell r="F1613">
            <v>2577.69</v>
          </cell>
          <cell r="G1613">
            <v>2577.65</v>
          </cell>
          <cell r="H1613">
            <v>0</v>
          </cell>
          <cell r="I1613">
            <v>0.53</v>
          </cell>
          <cell r="J1613">
            <v>0.4</v>
          </cell>
          <cell r="K1613">
            <v>1612</v>
          </cell>
        </row>
        <row r="1614">
          <cell r="B1614">
            <v>23206</v>
          </cell>
          <cell r="C1614">
            <v>23232</v>
          </cell>
          <cell r="D1614">
            <v>2580.46</v>
          </cell>
          <cell r="E1614">
            <v>2579.42</v>
          </cell>
          <cell r="F1614">
            <v>2578.3000000000002</v>
          </cell>
          <cell r="G1614">
            <v>2577.89</v>
          </cell>
          <cell r="H1614">
            <v>0</v>
          </cell>
          <cell r="I1614">
            <v>0.45</v>
          </cell>
          <cell r="J1614">
            <v>0.51</v>
          </cell>
          <cell r="K1614">
            <v>1613</v>
          </cell>
        </row>
        <row r="1615">
          <cell r="B1615">
            <v>23258</v>
          </cell>
          <cell r="C1615">
            <v>23206</v>
          </cell>
          <cell r="D1615">
            <v>2580.7800000000002</v>
          </cell>
          <cell r="E1615">
            <v>2580.46</v>
          </cell>
          <cell r="F1615">
            <v>2578.5100000000002</v>
          </cell>
          <cell r="G1615">
            <v>2578.2800000000002</v>
          </cell>
          <cell r="H1615">
            <v>0</v>
          </cell>
          <cell r="I1615">
            <v>0.4</v>
          </cell>
          <cell r="J1615">
            <v>0.52</v>
          </cell>
          <cell r="K1615">
            <v>1614</v>
          </cell>
        </row>
        <row r="1616">
          <cell r="B1616">
            <v>22637</v>
          </cell>
          <cell r="C1616">
            <v>22603</v>
          </cell>
          <cell r="D1616">
            <v>2580.9899999999998</v>
          </cell>
          <cell r="E1616">
            <v>2580.85</v>
          </cell>
          <cell r="F1616">
            <v>2579.15</v>
          </cell>
          <cell r="G1616">
            <v>2578.59</v>
          </cell>
          <cell r="H1616">
            <v>0</v>
          </cell>
          <cell r="I1616">
            <v>0.6</v>
          </cell>
          <cell r="J1616">
            <v>0.57999999999999996</v>
          </cell>
          <cell r="K1616">
            <v>1615</v>
          </cell>
        </row>
        <row r="1617">
          <cell r="B1617">
            <v>23303</v>
          </cell>
          <cell r="C1617">
            <v>23638</v>
          </cell>
          <cell r="D1617">
            <v>2581.1</v>
          </cell>
          <cell r="E1617">
            <v>2580.69</v>
          </cell>
          <cell r="F1617">
            <v>2579.85</v>
          </cell>
          <cell r="G1617">
            <v>2579.65</v>
          </cell>
          <cell r="H1617">
            <v>0</v>
          </cell>
          <cell r="I1617">
            <v>0.6</v>
          </cell>
          <cell r="J1617">
            <v>0.2</v>
          </cell>
          <cell r="K1617">
            <v>1616</v>
          </cell>
        </row>
        <row r="1618">
          <cell r="B1618">
            <v>23272</v>
          </cell>
          <cell r="C1618">
            <v>23600</v>
          </cell>
          <cell r="D1618">
            <v>2580.14</v>
          </cell>
          <cell r="E1618">
            <v>2580.1</v>
          </cell>
          <cell r="F1618">
            <v>2579.1</v>
          </cell>
          <cell r="G1618">
            <v>2578.9</v>
          </cell>
          <cell r="H1618">
            <v>0</v>
          </cell>
          <cell r="I1618">
            <v>0.53</v>
          </cell>
          <cell r="J1618">
            <v>0.2</v>
          </cell>
          <cell r="K1618">
            <v>1617</v>
          </cell>
        </row>
        <row r="1619">
          <cell r="B1619">
            <v>26262</v>
          </cell>
          <cell r="C1619">
            <v>26370</v>
          </cell>
          <cell r="D1619">
            <v>2580.9299999999998</v>
          </cell>
          <cell r="E1619">
            <v>2581.2800000000002</v>
          </cell>
          <cell r="F1619">
            <v>2579.6999999999998</v>
          </cell>
          <cell r="G1619">
            <v>2579.4699999999998</v>
          </cell>
          <cell r="H1619">
            <v>0</v>
          </cell>
          <cell r="I1619">
            <v>0.45</v>
          </cell>
          <cell r="J1619">
            <v>0.6</v>
          </cell>
          <cell r="K1619">
            <v>1618</v>
          </cell>
        </row>
        <row r="1620">
          <cell r="B1620">
            <v>26370</v>
          </cell>
          <cell r="C1620">
            <v>26726</v>
          </cell>
          <cell r="D1620">
            <v>2581.2800000000002</v>
          </cell>
          <cell r="E1620">
            <v>2580.64</v>
          </cell>
          <cell r="F1620">
            <v>2579.59</v>
          </cell>
          <cell r="G1620">
            <v>2579.2199999999998</v>
          </cell>
          <cell r="H1620">
            <v>0</v>
          </cell>
          <cell r="I1620">
            <v>0.6</v>
          </cell>
          <cell r="J1620">
            <v>0.3</v>
          </cell>
          <cell r="K1620">
            <v>1619</v>
          </cell>
        </row>
        <row r="1621">
          <cell r="B1621">
            <v>26370</v>
          </cell>
          <cell r="C1621">
            <v>26236</v>
          </cell>
          <cell r="D1621">
            <v>2581.2800000000002</v>
          </cell>
          <cell r="E1621">
            <v>2580.0500000000002</v>
          </cell>
          <cell r="F1621">
            <v>2580</v>
          </cell>
          <cell r="G1621">
            <v>2578.8000000000002</v>
          </cell>
          <cell r="H1621">
            <v>0</v>
          </cell>
          <cell r="I1621">
            <v>0.35</v>
          </cell>
          <cell r="J1621">
            <v>1.3</v>
          </cell>
          <cell r="K1621">
            <v>1620</v>
          </cell>
        </row>
        <row r="1622">
          <cell r="B1622">
            <v>26236</v>
          </cell>
          <cell r="C1622">
            <v>26583</v>
          </cell>
          <cell r="D1622">
            <v>2580.0500000000002</v>
          </cell>
          <cell r="E1622">
            <v>2579.9299999999998</v>
          </cell>
          <cell r="F1622">
            <v>2578.85</v>
          </cell>
          <cell r="G1622">
            <v>0</v>
          </cell>
          <cell r="H1622">
            <v>0</v>
          </cell>
          <cell r="I1622">
            <v>0.53</v>
          </cell>
          <cell r="J1622">
            <v>0.3</v>
          </cell>
          <cell r="K1622">
            <v>1621</v>
          </cell>
        </row>
        <row r="1623">
          <cell r="B1623">
            <v>26016</v>
          </cell>
          <cell r="C1623">
            <v>26228</v>
          </cell>
          <cell r="D1623">
            <v>2579.7800000000002</v>
          </cell>
          <cell r="E1623">
            <v>2579.39</v>
          </cell>
          <cell r="F1623">
            <v>2578.23</v>
          </cell>
          <cell r="G1623">
            <v>2577.6999999999998</v>
          </cell>
          <cell r="H1623">
            <v>0</v>
          </cell>
          <cell r="I1623">
            <v>0.45</v>
          </cell>
          <cell r="J1623">
            <v>0.4</v>
          </cell>
          <cell r="K1623">
            <v>1622</v>
          </cell>
        </row>
        <row r="1624">
          <cell r="B1624">
            <v>26583</v>
          </cell>
          <cell r="C1624">
            <v>26450</v>
          </cell>
          <cell r="D1624">
            <v>2579.9299999999998</v>
          </cell>
          <cell r="E1624">
            <v>2579.2199999999998</v>
          </cell>
          <cell r="F1624">
            <v>2578.48</v>
          </cell>
          <cell r="G1624">
            <v>2578.04</v>
          </cell>
          <cell r="H1624">
            <v>0</v>
          </cell>
          <cell r="I1624">
            <v>0.6</v>
          </cell>
          <cell r="J1624">
            <v>0.5</v>
          </cell>
          <cell r="K1624">
            <v>1623</v>
          </cell>
        </row>
        <row r="1625">
          <cell r="B1625">
            <v>26726</v>
          </cell>
          <cell r="C1625">
            <v>26583</v>
          </cell>
          <cell r="D1625">
            <v>2580.64</v>
          </cell>
          <cell r="E1625">
            <v>2579.9299999999998</v>
          </cell>
          <cell r="F1625">
            <v>2579.48</v>
          </cell>
          <cell r="G1625">
            <v>2578.58</v>
          </cell>
          <cell r="H1625">
            <v>0</v>
          </cell>
          <cell r="I1625">
            <v>0.3</v>
          </cell>
          <cell r="J1625">
            <v>1.3</v>
          </cell>
          <cell r="K1625">
            <v>1624</v>
          </cell>
        </row>
        <row r="1626">
          <cell r="B1626">
            <v>26743</v>
          </cell>
          <cell r="C1626">
            <v>26724</v>
          </cell>
          <cell r="D1626">
            <v>2578.98</v>
          </cell>
          <cell r="E1626">
            <v>2578.96</v>
          </cell>
          <cell r="F1626">
            <v>2577.56</v>
          </cell>
          <cell r="G1626">
            <v>2577.5300000000002</v>
          </cell>
          <cell r="H1626">
            <v>2</v>
          </cell>
          <cell r="I1626">
            <v>1.2</v>
          </cell>
          <cell r="J1626">
            <v>0.25</v>
          </cell>
          <cell r="K1626">
            <v>1625</v>
          </cell>
        </row>
        <row r="1627">
          <cell r="B1627">
            <v>26781</v>
          </cell>
          <cell r="C1627">
            <v>26743</v>
          </cell>
          <cell r="D1627">
            <v>2579.0500000000002</v>
          </cell>
          <cell r="E1627">
            <v>2578.98</v>
          </cell>
          <cell r="F1627">
            <v>2577.66</v>
          </cell>
          <cell r="G1627">
            <v>2577.56</v>
          </cell>
          <cell r="H1627">
            <v>2</v>
          </cell>
          <cell r="I1627">
            <v>1.2</v>
          </cell>
          <cell r="J1627">
            <v>0.31</v>
          </cell>
          <cell r="K1627">
            <v>1626</v>
          </cell>
        </row>
        <row r="1628">
          <cell r="B1628">
            <v>26721</v>
          </cell>
          <cell r="C1628">
            <v>26743</v>
          </cell>
          <cell r="D1628">
            <v>2579.17</v>
          </cell>
          <cell r="E1628">
            <v>0</v>
          </cell>
          <cell r="F1628">
            <v>2577.1799999999998</v>
          </cell>
          <cell r="G1628">
            <v>2577.17</v>
          </cell>
          <cell r="H1628">
            <v>0</v>
          </cell>
          <cell r="I1628">
            <v>0.75</v>
          </cell>
          <cell r="J1628">
            <v>0.09</v>
          </cell>
          <cell r="K1628">
            <v>1627</v>
          </cell>
        </row>
        <row r="1629">
          <cell r="B1629">
            <v>26316</v>
          </cell>
          <cell r="C1629">
            <v>26721</v>
          </cell>
          <cell r="D1629">
            <v>2579.63</v>
          </cell>
          <cell r="E1629">
            <v>2579.17</v>
          </cell>
          <cell r="F1629">
            <v>2577.27</v>
          </cell>
          <cell r="G1629">
            <v>2577.1799999999998</v>
          </cell>
          <cell r="H1629">
            <v>0</v>
          </cell>
          <cell r="I1629">
            <v>0.75</v>
          </cell>
          <cell r="J1629">
            <v>7.0000000000000007E-2</v>
          </cell>
          <cell r="K1629">
            <v>1628</v>
          </cell>
        </row>
        <row r="1630">
          <cell r="B1630">
            <v>26481</v>
          </cell>
          <cell r="C1630">
            <v>26781</v>
          </cell>
          <cell r="D1630">
            <v>2578.33</v>
          </cell>
          <cell r="E1630">
            <v>2579.0500000000002</v>
          </cell>
          <cell r="F1630">
            <v>2577.5</v>
          </cell>
          <cell r="G1630">
            <v>2577.09</v>
          </cell>
          <cell r="H1630">
            <v>0</v>
          </cell>
          <cell r="I1630">
            <v>0.38</v>
          </cell>
          <cell r="J1630">
            <v>0.4</v>
          </cell>
          <cell r="K1630">
            <v>1629</v>
          </cell>
        </row>
        <row r="1631">
          <cell r="B1631">
            <v>23679</v>
          </cell>
          <cell r="C1631">
            <v>23892</v>
          </cell>
          <cell r="D1631">
            <v>2580.0300000000002</v>
          </cell>
          <cell r="E1631">
            <v>2579.8200000000002</v>
          </cell>
          <cell r="F1631">
            <v>2579.0100000000002</v>
          </cell>
          <cell r="G1631">
            <v>2578.75</v>
          </cell>
          <cell r="H1631">
            <v>0</v>
          </cell>
          <cell r="I1631">
            <v>0.3</v>
          </cell>
          <cell r="J1631">
            <v>0.4</v>
          </cell>
          <cell r="K1631">
            <v>1630</v>
          </cell>
        </row>
        <row r="1632">
          <cell r="B1632">
            <v>23892</v>
          </cell>
          <cell r="C1632">
            <v>24255</v>
          </cell>
          <cell r="D1632">
            <v>2579.8200000000002</v>
          </cell>
          <cell r="E1632">
            <v>2579.4899999999998</v>
          </cell>
          <cell r="F1632">
            <v>2578.75</v>
          </cell>
          <cell r="G1632">
            <v>2578.4499999999998</v>
          </cell>
          <cell r="H1632">
            <v>0</v>
          </cell>
          <cell r="I1632">
            <v>0.45</v>
          </cell>
          <cell r="J1632">
            <v>0.3</v>
          </cell>
          <cell r="K1632">
            <v>1631</v>
          </cell>
        </row>
        <row r="1633">
          <cell r="B1633">
            <v>23968</v>
          </cell>
          <cell r="C1633">
            <v>24331</v>
          </cell>
          <cell r="D1633">
            <v>2580.42</v>
          </cell>
          <cell r="E1633">
            <v>2579.91</v>
          </cell>
          <cell r="F1633">
            <v>2579.25</v>
          </cell>
          <cell r="G1633">
            <v>2578.86</v>
          </cell>
          <cell r="H1633">
            <v>0</v>
          </cell>
          <cell r="I1633">
            <v>0.6</v>
          </cell>
          <cell r="J1633">
            <v>0.4</v>
          </cell>
          <cell r="K1633">
            <v>1632</v>
          </cell>
        </row>
        <row r="1634">
          <cell r="B1634">
            <v>24331</v>
          </cell>
          <cell r="C1634">
            <v>24676</v>
          </cell>
          <cell r="D1634">
            <v>2579.91</v>
          </cell>
          <cell r="E1634">
            <v>2579.67</v>
          </cell>
          <cell r="F1634">
            <v>2578.86</v>
          </cell>
          <cell r="G1634">
            <v>2578.5300000000002</v>
          </cell>
          <cell r="H1634">
            <v>0</v>
          </cell>
          <cell r="I1634">
            <v>0.6</v>
          </cell>
          <cell r="J1634">
            <v>0.4</v>
          </cell>
          <cell r="K1634">
            <v>1633</v>
          </cell>
        </row>
        <row r="1635">
          <cell r="B1635">
            <v>24341</v>
          </cell>
          <cell r="C1635">
            <v>24651</v>
          </cell>
          <cell r="D1635">
            <v>2579.5</v>
          </cell>
          <cell r="E1635">
            <v>2579.27</v>
          </cell>
          <cell r="F1635">
            <v>2578.4499999999998</v>
          </cell>
          <cell r="G1635">
            <v>2578.21</v>
          </cell>
          <cell r="H1635">
            <v>0</v>
          </cell>
          <cell r="I1635">
            <v>0.35</v>
          </cell>
          <cell r="J1635">
            <v>0.3</v>
          </cell>
          <cell r="K1635">
            <v>1634</v>
          </cell>
        </row>
        <row r="1636">
          <cell r="B1636">
            <v>24676</v>
          </cell>
          <cell r="C1636">
            <v>25041</v>
          </cell>
          <cell r="D1636">
            <v>2579.67</v>
          </cell>
          <cell r="E1636">
            <v>2579.2199999999998</v>
          </cell>
          <cell r="F1636">
            <v>2578.52</v>
          </cell>
          <cell r="G1636">
            <v>2578.1799999999998</v>
          </cell>
          <cell r="H1636">
            <v>0</v>
          </cell>
          <cell r="I1636">
            <v>0.6</v>
          </cell>
          <cell r="J1636">
            <v>0.4</v>
          </cell>
          <cell r="K1636">
            <v>1635</v>
          </cell>
        </row>
        <row r="1637">
          <cell r="B1637">
            <v>26294</v>
          </cell>
          <cell r="C1637">
            <v>26450</v>
          </cell>
          <cell r="D1637">
            <v>2579.67</v>
          </cell>
          <cell r="E1637">
            <v>2579.2199999999998</v>
          </cell>
          <cell r="F1637">
            <v>2578.4</v>
          </cell>
          <cell r="G1637">
            <v>2577.5700000000002</v>
          </cell>
          <cell r="H1637">
            <v>0</v>
          </cell>
          <cell r="I1637">
            <v>0.4</v>
          </cell>
          <cell r="J1637">
            <v>0.7</v>
          </cell>
          <cell r="K1637">
            <v>1636</v>
          </cell>
        </row>
        <row r="1638">
          <cell r="B1638">
            <v>23638</v>
          </cell>
          <cell r="C1638">
            <v>23968</v>
          </cell>
          <cell r="D1638">
            <v>2580.69</v>
          </cell>
          <cell r="E1638">
            <v>2580.42</v>
          </cell>
          <cell r="F1638">
            <v>2579.65</v>
          </cell>
          <cell r="G1638">
            <v>2579.25</v>
          </cell>
          <cell r="H1638">
            <v>0</v>
          </cell>
          <cell r="I1638">
            <v>0.6</v>
          </cell>
          <cell r="J1638">
            <v>0.4</v>
          </cell>
          <cell r="K1638">
            <v>1637</v>
          </cell>
        </row>
        <row r="1639">
          <cell r="B1639">
            <v>26496</v>
          </cell>
          <cell r="C1639">
            <v>26867</v>
          </cell>
          <cell r="D1639">
            <v>2582.04</v>
          </cell>
          <cell r="E1639">
            <v>2581.21</v>
          </cell>
          <cell r="F1639">
            <v>2580.27</v>
          </cell>
          <cell r="G1639">
            <v>2579.98</v>
          </cell>
          <cell r="H1639">
            <v>0</v>
          </cell>
          <cell r="I1639">
            <v>0.38</v>
          </cell>
          <cell r="J1639">
            <v>0.72</v>
          </cell>
          <cell r="K1639">
            <v>1638</v>
          </cell>
        </row>
        <row r="1640">
          <cell r="B1640">
            <v>26716</v>
          </cell>
          <cell r="C1640">
            <v>27020</v>
          </cell>
          <cell r="D1640">
            <v>2579.8000000000002</v>
          </cell>
          <cell r="E1640">
            <v>2579.5</v>
          </cell>
          <cell r="F1640">
            <v>2578.5100000000002</v>
          </cell>
          <cell r="G1640">
            <v>2578</v>
          </cell>
          <cell r="H1640">
            <v>0</v>
          </cell>
          <cell r="I1640">
            <v>0.38</v>
          </cell>
          <cell r="J1640">
            <v>0.2</v>
          </cell>
          <cell r="K1640">
            <v>1639</v>
          </cell>
        </row>
        <row r="1641">
          <cell r="B1641">
            <v>26867</v>
          </cell>
          <cell r="C1641">
            <v>26726</v>
          </cell>
          <cell r="D1641">
            <v>2581.21</v>
          </cell>
          <cell r="E1641">
            <v>2580.64</v>
          </cell>
          <cell r="F1641">
            <v>2579.8000000000002</v>
          </cell>
          <cell r="G1641">
            <v>2579.0500000000002</v>
          </cell>
          <cell r="H1641">
            <v>0</v>
          </cell>
          <cell r="I1641">
            <v>0.68</v>
          </cell>
          <cell r="J1641">
            <v>0.8</v>
          </cell>
          <cell r="K1641">
            <v>1640</v>
          </cell>
        </row>
        <row r="1642">
          <cell r="B1642">
            <v>22575</v>
          </cell>
          <cell r="C1642">
            <v>22488</v>
          </cell>
          <cell r="D1642">
            <v>2581.4499999999998</v>
          </cell>
          <cell r="E1642">
            <v>2581.96</v>
          </cell>
          <cell r="F1642">
            <v>2580.58</v>
          </cell>
          <cell r="G1642">
            <v>2580.4899999999998</v>
          </cell>
          <cell r="H1642">
            <v>0</v>
          </cell>
          <cell r="I1642">
            <v>0.6</v>
          </cell>
          <cell r="J1642">
            <v>0.5</v>
          </cell>
          <cell r="K1642">
            <v>1641</v>
          </cell>
        </row>
        <row r="1643">
          <cell r="B1643">
            <v>22827</v>
          </cell>
          <cell r="C1643">
            <v>22962</v>
          </cell>
          <cell r="D1643">
            <v>2581.65</v>
          </cell>
          <cell r="E1643">
            <v>2581.44</v>
          </cell>
          <cell r="F1643">
            <v>2580.5100000000002</v>
          </cell>
          <cell r="G1643">
            <v>2580.21</v>
          </cell>
          <cell r="H1643">
            <v>0</v>
          </cell>
          <cell r="I1643">
            <v>0.35</v>
          </cell>
          <cell r="J1643">
            <v>0.8</v>
          </cell>
          <cell r="K1643">
            <v>1642</v>
          </cell>
        </row>
        <row r="1644">
          <cell r="B1644">
            <v>23067</v>
          </cell>
          <cell r="C1644">
            <v>23194</v>
          </cell>
          <cell r="D1644">
            <v>2581.35</v>
          </cell>
          <cell r="E1644">
            <v>2580.9699999999998</v>
          </cell>
          <cell r="F1644">
            <v>2580.02</v>
          </cell>
          <cell r="G1644">
            <v>2579.75</v>
          </cell>
          <cell r="H1644">
            <v>0</v>
          </cell>
          <cell r="I1644">
            <v>0.4</v>
          </cell>
          <cell r="J1644">
            <v>0.68</v>
          </cell>
          <cell r="K1644">
            <v>1643</v>
          </cell>
        </row>
        <row r="1645">
          <cell r="B1645">
            <v>22962</v>
          </cell>
          <cell r="C1645">
            <v>23067</v>
          </cell>
          <cell r="D1645">
            <v>2581.44</v>
          </cell>
          <cell r="E1645">
            <v>2581.35</v>
          </cell>
          <cell r="F1645">
            <v>2580.19</v>
          </cell>
          <cell r="G1645">
            <v>2580.21</v>
          </cell>
          <cell r="H1645">
            <v>0</v>
          </cell>
          <cell r="I1645">
            <v>0.4</v>
          </cell>
          <cell r="J1645">
            <v>0.65</v>
          </cell>
          <cell r="K1645">
            <v>1644</v>
          </cell>
        </row>
        <row r="1646">
          <cell r="B1646">
            <v>23194</v>
          </cell>
          <cell r="C1646">
            <v>23233</v>
          </cell>
          <cell r="D1646">
            <v>2580.9699999999998</v>
          </cell>
          <cell r="E1646">
            <v>2580.86</v>
          </cell>
          <cell r="F1646">
            <v>2579.9499999999998</v>
          </cell>
          <cell r="G1646">
            <v>2579.5700000000002</v>
          </cell>
          <cell r="H1646">
            <v>0</v>
          </cell>
          <cell r="I1646">
            <v>0.4</v>
          </cell>
          <cell r="J1646">
            <v>1.2</v>
          </cell>
          <cell r="K1646">
            <v>1645</v>
          </cell>
        </row>
        <row r="1647">
          <cell r="B1647">
            <v>23233</v>
          </cell>
          <cell r="C1647">
            <v>23272</v>
          </cell>
          <cell r="D1647">
            <v>2580.88</v>
          </cell>
          <cell r="E1647">
            <v>2580.14</v>
          </cell>
          <cell r="F1647">
            <v>2579.75</v>
          </cell>
          <cell r="G1647">
            <v>2579.1</v>
          </cell>
          <cell r="H1647">
            <v>0</v>
          </cell>
          <cell r="I1647">
            <v>0.3</v>
          </cell>
          <cell r="J1647">
            <v>1</v>
          </cell>
          <cell r="K1647">
            <v>1646</v>
          </cell>
        </row>
        <row r="1648">
          <cell r="B1648">
            <v>25985</v>
          </cell>
          <cell r="C1648">
            <v>26316</v>
          </cell>
          <cell r="D1648">
            <v>2579.65</v>
          </cell>
          <cell r="E1648">
            <v>2579.83</v>
          </cell>
          <cell r="F1648">
            <v>2577.34</v>
          </cell>
          <cell r="G1648">
            <v>2577.27</v>
          </cell>
          <cell r="H1648">
            <v>0</v>
          </cell>
          <cell r="I1648">
            <v>0.75</v>
          </cell>
          <cell r="J1648">
            <v>0.08</v>
          </cell>
          <cell r="K1648">
            <v>1647</v>
          </cell>
        </row>
        <row r="1649">
          <cell r="B1649">
            <v>27020</v>
          </cell>
          <cell r="C1649">
            <v>26873</v>
          </cell>
          <cell r="D1649">
            <v>2579.5</v>
          </cell>
          <cell r="E1649">
            <v>2578.6999999999998</v>
          </cell>
          <cell r="F1649">
            <v>2577.77</v>
          </cell>
          <cell r="G1649">
            <v>2577.56</v>
          </cell>
          <cell r="H1649">
            <v>0.95</v>
          </cell>
          <cell r="I1649">
            <v>0.95</v>
          </cell>
          <cell r="J1649">
            <v>0.21</v>
          </cell>
          <cell r="K1649">
            <v>1648</v>
          </cell>
        </row>
        <row r="1650">
          <cell r="B1650">
            <v>27042</v>
          </cell>
          <cell r="C1650">
            <v>26851</v>
          </cell>
          <cell r="D1650">
            <v>2579.29</v>
          </cell>
          <cell r="E1650">
            <v>2578.6999999999998</v>
          </cell>
          <cell r="F1650">
            <v>2577.92</v>
          </cell>
          <cell r="G1650">
            <v>2577.85</v>
          </cell>
          <cell r="H1650">
            <v>0</v>
          </cell>
          <cell r="I1650">
            <v>1.3</v>
          </cell>
          <cell r="J1650">
            <v>0.2</v>
          </cell>
          <cell r="K1650">
            <v>1649</v>
          </cell>
        </row>
        <row r="1651">
          <cell r="B1651">
            <v>26993</v>
          </cell>
          <cell r="C1651">
            <v>27066</v>
          </cell>
          <cell r="D1651">
            <v>2581.0300000000002</v>
          </cell>
          <cell r="E1651">
            <v>2579.3000000000002</v>
          </cell>
          <cell r="F1651">
            <v>2578.4299999999998</v>
          </cell>
          <cell r="G1651">
            <v>2577.9699999999998</v>
          </cell>
          <cell r="H1651">
            <v>0</v>
          </cell>
          <cell r="I1651">
            <v>1.25</v>
          </cell>
          <cell r="J1651">
            <v>0.37</v>
          </cell>
          <cell r="K1651">
            <v>1650</v>
          </cell>
        </row>
        <row r="1652">
          <cell r="B1652">
            <v>27066</v>
          </cell>
          <cell r="C1652">
            <v>27042</v>
          </cell>
          <cell r="D1652">
            <v>2579.3000000000002</v>
          </cell>
          <cell r="E1652">
            <v>2579.29</v>
          </cell>
          <cell r="F1652">
            <v>2578.02</v>
          </cell>
          <cell r="G1652">
            <v>2577.92</v>
          </cell>
          <cell r="H1652">
            <v>0</v>
          </cell>
          <cell r="I1652">
            <v>1.3</v>
          </cell>
          <cell r="J1652">
            <v>0.57999999999999996</v>
          </cell>
          <cell r="K1652">
            <v>1651</v>
          </cell>
        </row>
        <row r="1653">
          <cell r="B1653">
            <v>27078</v>
          </cell>
          <cell r="C1653">
            <v>26926</v>
          </cell>
          <cell r="D1653">
            <v>0</v>
          </cell>
          <cell r="E1653">
            <v>0</v>
          </cell>
          <cell r="F1653">
            <v>2578.2800000000002</v>
          </cell>
          <cell r="G1653">
            <v>0</v>
          </cell>
          <cell r="H1653">
            <v>2.5499999999999998</v>
          </cell>
          <cell r="I1653">
            <v>1.7</v>
          </cell>
          <cell r="J1653">
            <v>1.4</v>
          </cell>
          <cell r="K1653">
            <v>1652</v>
          </cell>
        </row>
        <row r="1654">
          <cell r="B1654">
            <v>25666</v>
          </cell>
          <cell r="C1654">
            <v>25640</v>
          </cell>
          <cell r="D1654">
            <v>2578.19</v>
          </cell>
          <cell r="E1654">
            <v>2578.06</v>
          </cell>
          <cell r="F1654">
            <v>2577.14</v>
          </cell>
          <cell r="G1654">
            <v>2577.02</v>
          </cell>
          <cell r="H1654">
            <v>0</v>
          </cell>
          <cell r="I1654">
            <v>1.4</v>
          </cell>
          <cell r="J1654">
            <v>0.19</v>
          </cell>
          <cell r="K1654">
            <v>1653</v>
          </cell>
        </row>
        <row r="1655">
          <cell r="B1655">
            <v>26187</v>
          </cell>
          <cell r="C1655">
            <v>26121</v>
          </cell>
          <cell r="D1655">
            <v>2579.0500000000002</v>
          </cell>
          <cell r="E1655">
            <v>2578.81</v>
          </cell>
          <cell r="F1655">
            <v>2575.5500000000002</v>
          </cell>
          <cell r="G1655">
            <v>2575.54</v>
          </cell>
          <cell r="H1655">
            <v>0</v>
          </cell>
          <cell r="I1655">
            <v>0.9</v>
          </cell>
          <cell r="J1655">
            <v>0.04</v>
          </cell>
          <cell r="K1655">
            <v>1654</v>
          </cell>
        </row>
        <row r="1656">
          <cell r="B1656">
            <v>25604</v>
          </cell>
          <cell r="C1656">
            <v>25563</v>
          </cell>
          <cell r="D1656">
            <v>2578.0300000000002</v>
          </cell>
          <cell r="E1656">
            <v>2577.79</v>
          </cell>
          <cell r="F1656">
            <v>2576.9</v>
          </cell>
          <cell r="G1656">
            <v>2576.7800000000002</v>
          </cell>
          <cell r="H1656">
            <v>0</v>
          </cell>
          <cell r="I1656">
            <v>1.4</v>
          </cell>
          <cell r="J1656">
            <v>0.2</v>
          </cell>
          <cell r="K1656">
            <v>1655</v>
          </cell>
        </row>
        <row r="1657">
          <cell r="B1657">
            <v>25525</v>
          </cell>
          <cell r="C1657">
            <v>25496</v>
          </cell>
          <cell r="D1657">
            <v>2577.7600000000002</v>
          </cell>
          <cell r="E1657">
            <v>2577.58</v>
          </cell>
          <cell r="F1657">
            <v>2576.66</v>
          </cell>
          <cell r="G1657">
            <v>2576.54</v>
          </cell>
          <cell r="H1657">
            <v>0</v>
          </cell>
          <cell r="I1657">
            <v>1.55</v>
          </cell>
          <cell r="J1657">
            <v>0.2</v>
          </cell>
          <cell r="K1657">
            <v>1656</v>
          </cell>
        </row>
        <row r="1658">
          <cell r="B1658">
            <v>25563</v>
          </cell>
          <cell r="C1658">
            <v>25525</v>
          </cell>
          <cell r="D1658">
            <v>2577.79</v>
          </cell>
          <cell r="E1658">
            <v>2577.7600000000002</v>
          </cell>
          <cell r="F1658">
            <v>2576.7800000000002</v>
          </cell>
          <cell r="G1658">
            <v>2576.66</v>
          </cell>
          <cell r="H1658">
            <v>0</v>
          </cell>
          <cell r="I1658">
            <v>1.5</v>
          </cell>
          <cell r="J1658">
            <v>0.2</v>
          </cell>
          <cell r="K1658">
            <v>1657</v>
          </cell>
        </row>
        <row r="1659">
          <cell r="B1659">
            <v>24046</v>
          </cell>
          <cell r="C1659">
            <v>24295</v>
          </cell>
          <cell r="D1659">
            <v>2580.1999999999998</v>
          </cell>
          <cell r="E1659">
            <v>2579.1999999999998</v>
          </cell>
          <cell r="F1659">
            <v>2577.71</v>
          </cell>
          <cell r="G1659">
            <v>2577.4</v>
          </cell>
          <cell r="H1659">
            <v>0</v>
          </cell>
          <cell r="I1659">
            <v>1.1000000000000001</v>
          </cell>
          <cell r="J1659">
            <v>0.34</v>
          </cell>
          <cell r="K1659">
            <v>1658</v>
          </cell>
        </row>
        <row r="1660">
          <cell r="B1660">
            <v>23956</v>
          </cell>
          <cell r="C1660">
            <v>24046</v>
          </cell>
          <cell r="D1660">
            <v>2580.1999999999998</v>
          </cell>
          <cell r="E1660">
            <v>2580.1999999999998</v>
          </cell>
          <cell r="F1660">
            <v>2577.8000000000002</v>
          </cell>
          <cell r="G1660">
            <v>2577.71</v>
          </cell>
          <cell r="H1660">
            <v>0</v>
          </cell>
          <cell r="I1660">
            <v>1.1000000000000001</v>
          </cell>
          <cell r="J1660">
            <v>0.31</v>
          </cell>
          <cell r="K1660">
            <v>1659</v>
          </cell>
        </row>
        <row r="1661">
          <cell r="B1661">
            <v>23674</v>
          </cell>
          <cell r="C1661">
            <v>23956</v>
          </cell>
          <cell r="D1661">
            <v>2580.21</v>
          </cell>
          <cell r="E1661">
            <v>2580.1999999999998</v>
          </cell>
          <cell r="F1661">
            <v>2578.13</v>
          </cell>
          <cell r="G1661">
            <v>2577.8000000000002</v>
          </cell>
          <cell r="H1661">
            <v>0</v>
          </cell>
          <cell r="I1661">
            <v>1.1000000000000001</v>
          </cell>
          <cell r="J1661">
            <v>0.33</v>
          </cell>
          <cell r="K1661">
            <v>1660</v>
          </cell>
        </row>
        <row r="1662">
          <cell r="B1662">
            <v>25640</v>
          </cell>
          <cell r="C1662">
            <v>25604</v>
          </cell>
          <cell r="D1662">
            <v>2578.06</v>
          </cell>
          <cell r="E1662">
            <v>2578.0300000000002</v>
          </cell>
          <cell r="F1662">
            <v>2577.02</v>
          </cell>
          <cell r="G1662">
            <v>2576.9</v>
          </cell>
          <cell r="H1662">
            <v>0</v>
          </cell>
          <cell r="I1662">
            <v>1.4</v>
          </cell>
          <cell r="J1662">
            <v>0.21</v>
          </cell>
          <cell r="K1662">
            <v>1661</v>
          </cell>
        </row>
        <row r="1663">
          <cell r="B1663">
            <v>26831</v>
          </cell>
          <cell r="C1663">
            <v>26873</v>
          </cell>
          <cell r="D1663">
            <v>2578.9299999999998</v>
          </cell>
          <cell r="E1663">
            <v>2578.6999999999998</v>
          </cell>
          <cell r="F1663">
            <v>2577.62</v>
          </cell>
          <cell r="G1663">
            <v>2577.56</v>
          </cell>
          <cell r="H1663">
            <v>0</v>
          </cell>
          <cell r="I1663">
            <v>0.9</v>
          </cell>
          <cell r="J1663">
            <v>0.27</v>
          </cell>
          <cell r="K1663">
            <v>1662</v>
          </cell>
        </row>
        <row r="1664">
          <cell r="B1664">
            <v>26873</v>
          </cell>
          <cell r="C1664">
            <v>26781</v>
          </cell>
          <cell r="D1664">
            <v>2578.6999999999998</v>
          </cell>
          <cell r="E1664">
            <v>2579.0500000000002</v>
          </cell>
          <cell r="F1664">
            <v>2577.7600000000002</v>
          </cell>
          <cell r="G1664">
            <v>2577.66</v>
          </cell>
          <cell r="H1664">
            <v>2</v>
          </cell>
          <cell r="I1664">
            <v>1.2</v>
          </cell>
          <cell r="J1664">
            <v>0.16</v>
          </cell>
          <cell r="K1664">
            <v>1663</v>
          </cell>
        </row>
        <row r="1665">
          <cell r="B1665">
            <v>26627</v>
          </cell>
          <cell r="C1665">
            <v>26368</v>
          </cell>
          <cell r="D1665">
            <v>2578.92</v>
          </cell>
          <cell r="E1665">
            <v>2578.75</v>
          </cell>
          <cell r="F1665">
            <v>2576.56</v>
          </cell>
          <cell r="G1665">
            <v>2576.4</v>
          </cell>
          <cell r="H1665">
            <v>0</v>
          </cell>
          <cell r="I1665">
            <v>0.6</v>
          </cell>
          <cell r="J1665">
            <v>0.2</v>
          </cell>
          <cell r="K1665">
            <v>1664</v>
          </cell>
        </row>
        <row r="1666">
          <cell r="B1666">
            <v>26228</v>
          </cell>
          <cell r="C1666">
            <v>26450</v>
          </cell>
          <cell r="D1666">
            <v>2579.39</v>
          </cell>
          <cell r="E1666">
            <v>2579.2199999999998</v>
          </cell>
          <cell r="F1666">
            <v>2578.14</v>
          </cell>
          <cell r="G1666">
            <v>2577.9699999999998</v>
          </cell>
          <cell r="H1666">
            <v>0</v>
          </cell>
          <cell r="I1666">
            <v>0.9</v>
          </cell>
          <cell r="J1666">
            <v>0.21</v>
          </cell>
          <cell r="K1666">
            <v>1665</v>
          </cell>
        </row>
        <row r="1667">
          <cell r="B1667">
            <v>26450</v>
          </cell>
          <cell r="C1667">
            <v>26831</v>
          </cell>
          <cell r="D1667">
            <v>2579.2199999999998</v>
          </cell>
          <cell r="E1667">
            <v>2578.9299999999998</v>
          </cell>
          <cell r="F1667">
            <v>2577.9699999999998</v>
          </cell>
          <cell r="G1667">
            <v>2577.64</v>
          </cell>
          <cell r="H1667">
            <v>0</v>
          </cell>
          <cell r="I1667">
            <v>0.9</v>
          </cell>
          <cell r="J1667">
            <v>0.25</v>
          </cell>
          <cell r="K1667">
            <v>1666</v>
          </cell>
        </row>
        <row r="1668">
          <cell r="B1668">
            <v>25329</v>
          </cell>
          <cell r="C1668">
            <v>25713</v>
          </cell>
          <cell r="D1668">
            <v>2578.77</v>
          </cell>
          <cell r="E1668">
            <v>2578.33</v>
          </cell>
          <cell r="F1668">
            <v>2577.5700000000002</v>
          </cell>
          <cell r="G1668">
            <v>2577.3000000000002</v>
          </cell>
          <cell r="H1668">
            <v>0</v>
          </cell>
          <cell r="I1668">
            <v>1.2</v>
          </cell>
          <cell r="J1668">
            <v>0.25</v>
          </cell>
          <cell r="K1668">
            <v>1667</v>
          </cell>
        </row>
        <row r="1669">
          <cell r="B1669">
            <v>25713</v>
          </cell>
          <cell r="C1669">
            <v>25666</v>
          </cell>
          <cell r="D1669">
            <v>2578.33</v>
          </cell>
          <cell r="E1669">
            <v>2578.19</v>
          </cell>
          <cell r="F1669">
            <v>2577.27</v>
          </cell>
          <cell r="G1669">
            <v>2577.14</v>
          </cell>
          <cell r="H1669">
            <v>0</v>
          </cell>
          <cell r="I1669">
            <v>1.3</v>
          </cell>
          <cell r="J1669">
            <v>0.21</v>
          </cell>
          <cell r="K1669">
            <v>1668</v>
          </cell>
        </row>
        <row r="1670">
          <cell r="B1670">
            <v>24971</v>
          </cell>
          <cell r="C1670">
            <v>25329</v>
          </cell>
          <cell r="D1670">
            <v>2578.85</v>
          </cell>
          <cell r="E1670">
            <v>2578.77</v>
          </cell>
          <cell r="F1670">
            <v>2577.83</v>
          </cell>
          <cell r="G1670">
            <v>2577.5700000000002</v>
          </cell>
          <cell r="H1670">
            <v>0</v>
          </cell>
          <cell r="I1670">
            <v>1.2</v>
          </cell>
          <cell r="J1670">
            <v>0.26</v>
          </cell>
          <cell r="K1670">
            <v>1669</v>
          </cell>
        </row>
        <row r="1671">
          <cell r="B1671">
            <v>24616</v>
          </cell>
          <cell r="C1671">
            <v>24971</v>
          </cell>
          <cell r="D1671">
            <v>2579.09</v>
          </cell>
          <cell r="E1671">
            <v>2578.85</v>
          </cell>
          <cell r="F1671">
            <v>2578.0300000000002</v>
          </cell>
          <cell r="G1671">
            <v>2577.84</v>
          </cell>
          <cell r="H1671">
            <v>0</v>
          </cell>
          <cell r="I1671">
            <v>1.1000000000000001</v>
          </cell>
          <cell r="J1671">
            <v>0.24</v>
          </cell>
          <cell r="K1671">
            <v>1670</v>
          </cell>
        </row>
        <row r="1672">
          <cell r="B1672">
            <v>24312</v>
          </cell>
          <cell r="C1672">
            <v>24616</v>
          </cell>
          <cell r="D1672">
            <v>2579.3200000000002</v>
          </cell>
          <cell r="E1672">
            <v>2579.09</v>
          </cell>
          <cell r="F1672">
            <v>2578.1999999999998</v>
          </cell>
          <cell r="G1672">
            <v>2578.04</v>
          </cell>
          <cell r="H1672">
            <v>0</v>
          </cell>
          <cell r="I1672">
            <v>1.1000000000000001</v>
          </cell>
          <cell r="J1672">
            <v>0.21</v>
          </cell>
          <cell r="K1672">
            <v>1671</v>
          </cell>
        </row>
        <row r="1673">
          <cell r="B1673">
            <v>24221</v>
          </cell>
          <cell r="C1673">
            <v>24312</v>
          </cell>
          <cell r="D1673">
            <v>2579.31</v>
          </cell>
          <cell r="E1673">
            <v>2579.3200000000002</v>
          </cell>
          <cell r="F1673">
            <v>2578.2800000000002</v>
          </cell>
          <cell r="G1673">
            <v>2578.1999999999998</v>
          </cell>
          <cell r="H1673">
            <v>0</v>
          </cell>
          <cell r="I1673">
            <v>1.1000000000000001</v>
          </cell>
          <cell r="J1673">
            <v>0.3</v>
          </cell>
          <cell r="K1673">
            <v>1672</v>
          </cell>
        </row>
        <row r="1674">
          <cell r="B1674">
            <v>26368</v>
          </cell>
          <cell r="C1674">
            <v>26240</v>
          </cell>
          <cell r="D1674">
            <v>2578.75</v>
          </cell>
          <cell r="E1674">
            <v>2578.63</v>
          </cell>
          <cell r="F1674">
            <v>2576.4</v>
          </cell>
          <cell r="G1674">
            <v>2576.29</v>
          </cell>
          <cell r="H1674">
            <v>0</v>
          </cell>
          <cell r="I1674">
            <v>0.6</v>
          </cell>
          <cell r="J1674">
            <v>0.19</v>
          </cell>
          <cell r="K1674">
            <v>1673</v>
          </cell>
        </row>
        <row r="1675">
          <cell r="B1675">
            <v>25794</v>
          </cell>
          <cell r="C1675">
            <v>25976</v>
          </cell>
          <cell r="D1675">
            <v>2579.16</v>
          </cell>
          <cell r="E1675">
            <v>2579.06</v>
          </cell>
          <cell r="F1675">
            <v>2576.83</v>
          </cell>
          <cell r="G1675">
            <v>2576.63</v>
          </cell>
          <cell r="H1675">
            <v>0</v>
          </cell>
          <cell r="I1675">
            <v>0.6</v>
          </cell>
          <cell r="J1675">
            <v>0.2</v>
          </cell>
          <cell r="K1675">
            <v>1674</v>
          </cell>
        </row>
        <row r="1676">
          <cell r="B1676">
            <v>25615</v>
          </cell>
          <cell r="C1676">
            <v>25794</v>
          </cell>
          <cell r="D1676">
            <v>2578.84</v>
          </cell>
          <cell r="E1676">
            <v>2579.16</v>
          </cell>
          <cell r="F1676">
            <v>2577.02</v>
          </cell>
          <cell r="G1676">
            <v>2576.85</v>
          </cell>
          <cell r="H1676">
            <v>0</v>
          </cell>
          <cell r="I1676">
            <v>0.6</v>
          </cell>
          <cell r="J1676">
            <v>0.2</v>
          </cell>
          <cell r="K1676">
            <v>1675</v>
          </cell>
        </row>
        <row r="1677">
          <cell r="B1677">
            <v>26699</v>
          </cell>
          <cell r="C1677">
            <v>26609</v>
          </cell>
          <cell r="D1677">
            <v>2580.9499999999998</v>
          </cell>
          <cell r="E1677">
            <v>2581.0700000000002</v>
          </cell>
          <cell r="F1677">
            <v>2578.96</v>
          </cell>
          <cell r="G1677">
            <v>2578.12</v>
          </cell>
          <cell r="H1677">
            <v>0</v>
          </cell>
          <cell r="I1677">
            <v>0.3</v>
          </cell>
          <cell r="J1677">
            <v>0</v>
          </cell>
          <cell r="K1677">
            <v>1676</v>
          </cell>
        </row>
        <row r="1678">
          <cell r="B1678">
            <v>26549</v>
          </cell>
          <cell r="C1678">
            <v>26424</v>
          </cell>
          <cell r="D1678">
            <v>2580.61</v>
          </cell>
          <cell r="E1678">
            <v>2579.75</v>
          </cell>
          <cell r="F1678">
            <v>2578.64</v>
          </cell>
          <cell r="G1678">
            <v>2577.56</v>
          </cell>
          <cell r="H1678">
            <v>0</v>
          </cell>
          <cell r="I1678">
            <v>0.6</v>
          </cell>
          <cell r="J1678">
            <v>0.3</v>
          </cell>
          <cell r="K1678">
            <v>1677</v>
          </cell>
        </row>
        <row r="1679">
          <cell r="B1679">
            <v>27061</v>
          </cell>
          <cell r="C1679">
            <v>26869</v>
          </cell>
          <cell r="D1679">
            <v>2581.2800000000002</v>
          </cell>
          <cell r="E1679">
            <v>0</v>
          </cell>
          <cell r="F1679">
            <v>2579.48</v>
          </cell>
          <cell r="G1679">
            <v>0</v>
          </cell>
          <cell r="H1679">
            <v>0</v>
          </cell>
          <cell r="I1679">
            <v>0.2</v>
          </cell>
          <cell r="J1679">
            <v>0</v>
          </cell>
          <cell r="K1679">
            <v>1678</v>
          </cell>
        </row>
        <row r="1680">
          <cell r="B1680">
            <v>26869</v>
          </cell>
          <cell r="C1680">
            <v>26711</v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0.25</v>
          </cell>
          <cell r="J1680">
            <v>0</v>
          </cell>
          <cell r="K1680">
            <v>1679</v>
          </cell>
        </row>
        <row r="1681">
          <cell r="B1681">
            <v>26711</v>
          </cell>
          <cell r="C1681">
            <v>26609</v>
          </cell>
          <cell r="D1681">
            <v>0</v>
          </cell>
          <cell r="E1681">
            <v>2581.0700000000002</v>
          </cell>
          <cell r="F1681">
            <v>0</v>
          </cell>
          <cell r="G1681">
            <v>0</v>
          </cell>
          <cell r="H1681">
            <v>0</v>
          </cell>
          <cell r="I1681">
            <v>0.3</v>
          </cell>
          <cell r="J1681">
            <v>1.8</v>
          </cell>
          <cell r="K1681">
            <v>1680</v>
          </cell>
        </row>
        <row r="1682">
          <cell r="B1682">
            <v>26875</v>
          </cell>
          <cell r="C1682">
            <v>26615</v>
          </cell>
          <cell r="D1682">
            <v>2580.58</v>
          </cell>
          <cell r="E1682">
            <v>2580.46</v>
          </cell>
          <cell r="F1682">
            <v>2578.5500000000002</v>
          </cell>
          <cell r="G1682">
            <v>2578.16</v>
          </cell>
          <cell r="H1682">
            <v>0</v>
          </cell>
          <cell r="I1682">
            <v>0.3</v>
          </cell>
          <cell r="J1682">
            <v>0.5</v>
          </cell>
          <cell r="K1682">
            <v>1681</v>
          </cell>
        </row>
        <row r="1683">
          <cell r="B1683">
            <v>26511</v>
          </cell>
          <cell r="C1683">
            <v>26615</v>
          </cell>
          <cell r="D1683">
            <v>2580.5</v>
          </cell>
          <cell r="E1683">
            <v>2580.46</v>
          </cell>
          <cell r="F1683">
            <v>2579.12</v>
          </cell>
          <cell r="G1683">
            <v>2578.83</v>
          </cell>
          <cell r="H1683">
            <v>0</v>
          </cell>
          <cell r="I1683">
            <v>0.2</v>
          </cell>
          <cell r="J1683">
            <v>0.8</v>
          </cell>
          <cell r="K1683">
            <v>1682</v>
          </cell>
        </row>
        <row r="1684">
          <cell r="B1684">
            <v>25886</v>
          </cell>
          <cell r="C1684">
            <v>25876</v>
          </cell>
          <cell r="D1684">
            <v>2577.75</v>
          </cell>
          <cell r="E1684">
            <v>2578.11</v>
          </cell>
          <cell r="F1684">
            <v>2576.39</v>
          </cell>
          <cell r="G1684">
            <v>2576.21</v>
          </cell>
          <cell r="H1684">
            <v>0</v>
          </cell>
          <cell r="I1684">
            <v>0.3</v>
          </cell>
          <cell r="J1684">
            <v>0.53</v>
          </cell>
          <cell r="K1684">
            <v>1683</v>
          </cell>
        </row>
        <row r="1685">
          <cell r="B1685">
            <v>25876</v>
          </cell>
          <cell r="C1685">
            <v>25975</v>
          </cell>
          <cell r="D1685">
            <v>2578.11</v>
          </cell>
          <cell r="E1685">
            <v>2578.46</v>
          </cell>
          <cell r="F1685">
            <v>2576.1999999999998</v>
          </cell>
          <cell r="G1685">
            <v>2576.11</v>
          </cell>
          <cell r="H1685">
            <v>0</v>
          </cell>
          <cell r="I1685">
            <v>0.4</v>
          </cell>
          <cell r="J1685">
            <v>0.25</v>
          </cell>
          <cell r="K1685">
            <v>1684</v>
          </cell>
        </row>
        <row r="1686">
          <cell r="B1686">
            <v>25975</v>
          </cell>
          <cell r="C1686">
            <v>26106</v>
          </cell>
          <cell r="D1686">
            <v>2578.46</v>
          </cell>
          <cell r="E1686">
            <v>2578.96</v>
          </cell>
          <cell r="F1686">
            <v>2576.1</v>
          </cell>
          <cell r="G1686">
            <v>2575.98</v>
          </cell>
          <cell r="H1686">
            <v>0</v>
          </cell>
          <cell r="I1686">
            <v>0.4</v>
          </cell>
          <cell r="J1686">
            <v>0.23</v>
          </cell>
          <cell r="K1686">
            <v>1685</v>
          </cell>
        </row>
        <row r="1687">
          <cell r="B1687">
            <v>23005</v>
          </cell>
          <cell r="C1687">
            <v>23258</v>
          </cell>
          <cell r="D1687">
            <v>2581.02</v>
          </cell>
          <cell r="E1687">
            <v>2580.7800000000002</v>
          </cell>
          <cell r="F1687">
            <v>2579.0500000000002</v>
          </cell>
          <cell r="G1687">
            <v>2578.5300000000002</v>
          </cell>
          <cell r="H1687">
            <v>0</v>
          </cell>
          <cell r="I1687">
            <v>0.35</v>
          </cell>
          <cell r="J1687">
            <v>0.6</v>
          </cell>
          <cell r="K1687">
            <v>1686</v>
          </cell>
        </row>
        <row r="1688">
          <cell r="B1688">
            <v>25865</v>
          </cell>
          <cell r="C1688">
            <v>25626</v>
          </cell>
          <cell r="D1688">
            <v>2580.92</v>
          </cell>
          <cell r="E1688">
            <v>2580.23</v>
          </cell>
          <cell r="F1688">
            <v>2579.38</v>
          </cell>
          <cell r="G1688">
            <v>2578.5100000000002</v>
          </cell>
          <cell r="H1688">
            <v>0</v>
          </cell>
          <cell r="I1688">
            <v>0.6</v>
          </cell>
          <cell r="J1688">
            <v>0.7</v>
          </cell>
          <cell r="K1688">
            <v>1687</v>
          </cell>
        </row>
        <row r="1689">
          <cell r="B1689">
            <v>25626</v>
          </cell>
          <cell r="C1689">
            <v>25454</v>
          </cell>
          <cell r="D1689">
            <v>2580.23</v>
          </cell>
          <cell r="E1689">
            <v>2579.91</v>
          </cell>
          <cell r="F1689">
            <v>2579.0100000000002</v>
          </cell>
          <cell r="G1689">
            <v>2578.6999999999998</v>
          </cell>
          <cell r="H1689">
            <v>0</v>
          </cell>
          <cell r="I1689">
            <v>0.45</v>
          </cell>
          <cell r="J1689">
            <v>0.3</v>
          </cell>
          <cell r="K1689">
            <v>1688</v>
          </cell>
        </row>
        <row r="1690">
          <cell r="B1690">
            <v>25668</v>
          </cell>
          <cell r="C1690">
            <v>25885</v>
          </cell>
          <cell r="D1690">
            <v>2579.88</v>
          </cell>
          <cell r="E1690">
            <v>2579.6999999999998</v>
          </cell>
          <cell r="F1690">
            <v>2578.39</v>
          </cell>
          <cell r="G1690">
            <v>2578.15</v>
          </cell>
          <cell r="H1690">
            <v>0</v>
          </cell>
          <cell r="I1690">
            <v>0.68</v>
          </cell>
          <cell r="J1690">
            <v>0.2</v>
          </cell>
          <cell r="K1690">
            <v>1689</v>
          </cell>
        </row>
        <row r="1691">
          <cell r="B1691">
            <v>25885</v>
          </cell>
          <cell r="C1691">
            <v>25972</v>
          </cell>
          <cell r="D1691">
            <v>2579.6999999999998</v>
          </cell>
          <cell r="E1691">
            <v>2580</v>
          </cell>
          <cell r="F1691">
            <v>2578.1999999999998</v>
          </cell>
          <cell r="G1691">
            <v>2578.17</v>
          </cell>
          <cell r="H1691">
            <v>0</v>
          </cell>
          <cell r="I1691">
            <v>0.75</v>
          </cell>
          <cell r="J1691">
            <v>0.2</v>
          </cell>
          <cell r="K1691">
            <v>1690</v>
          </cell>
        </row>
        <row r="1692">
          <cell r="B1692">
            <v>25731</v>
          </cell>
          <cell r="C1692">
            <v>25972</v>
          </cell>
          <cell r="D1692">
            <v>2579.91</v>
          </cell>
          <cell r="E1692">
            <v>2580</v>
          </cell>
          <cell r="F1692">
            <v>2578.6999999999998</v>
          </cell>
          <cell r="G1692">
            <v>2577.9</v>
          </cell>
          <cell r="H1692">
            <v>0</v>
          </cell>
          <cell r="I1692">
            <v>0.35</v>
          </cell>
          <cell r="J1692">
            <v>0.6</v>
          </cell>
          <cell r="K1692">
            <v>1691</v>
          </cell>
        </row>
        <row r="1693">
          <cell r="B1693">
            <v>25972</v>
          </cell>
          <cell r="C1693">
            <v>26228</v>
          </cell>
          <cell r="D1693">
            <v>2580</v>
          </cell>
          <cell r="E1693">
            <v>2579.39</v>
          </cell>
          <cell r="F1693">
            <v>2578.2600000000002</v>
          </cell>
          <cell r="G1693">
            <v>2578.14</v>
          </cell>
          <cell r="H1693">
            <v>0</v>
          </cell>
          <cell r="I1693">
            <v>0.95</v>
          </cell>
          <cell r="J1693">
            <v>0.15</v>
          </cell>
          <cell r="K1693">
            <v>1692</v>
          </cell>
        </row>
        <row r="1694">
          <cell r="B1694">
            <v>26105</v>
          </cell>
          <cell r="C1694">
            <v>25972</v>
          </cell>
          <cell r="D1694">
            <v>2579.81</v>
          </cell>
          <cell r="E1694">
            <v>2580</v>
          </cell>
          <cell r="F1694">
            <v>2578.56</v>
          </cell>
          <cell r="G1694">
            <v>2577.94</v>
          </cell>
          <cell r="H1694">
            <v>0</v>
          </cell>
          <cell r="I1694">
            <v>0.35</v>
          </cell>
          <cell r="J1694">
            <v>0.7</v>
          </cell>
          <cell r="K1694">
            <v>1693</v>
          </cell>
        </row>
        <row r="1695">
          <cell r="B1695">
            <v>25626</v>
          </cell>
          <cell r="C1695">
            <v>25967</v>
          </cell>
          <cell r="D1695">
            <v>2580.23</v>
          </cell>
          <cell r="E1695">
            <v>2579.67</v>
          </cell>
          <cell r="F1695">
            <v>2578.6</v>
          </cell>
          <cell r="G1695">
            <v>2578.41</v>
          </cell>
          <cell r="H1695">
            <v>0</v>
          </cell>
          <cell r="I1695">
            <v>0.75</v>
          </cell>
          <cell r="J1695">
            <v>0.2</v>
          </cell>
          <cell r="K1695">
            <v>1694</v>
          </cell>
        </row>
        <row r="1696">
          <cell r="B1696">
            <v>25967</v>
          </cell>
          <cell r="C1696">
            <v>25885</v>
          </cell>
          <cell r="D1696">
            <v>2579.67</v>
          </cell>
          <cell r="E1696">
            <v>2579.6999999999998</v>
          </cell>
          <cell r="F1696">
            <v>2578.48</v>
          </cell>
          <cell r="G1696">
            <v>2578.35</v>
          </cell>
          <cell r="H1696">
            <v>0</v>
          </cell>
          <cell r="I1696">
            <v>0.9</v>
          </cell>
          <cell r="J1696">
            <v>0.3</v>
          </cell>
          <cell r="K1696">
            <v>1695</v>
          </cell>
        </row>
        <row r="1697">
          <cell r="B1697">
            <v>26158</v>
          </cell>
          <cell r="C1697">
            <v>25967</v>
          </cell>
          <cell r="D1697">
            <v>2580.79</v>
          </cell>
          <cell r="E1697">
            <v>2579.67</v>
          </cell>
          <cell r="F1697">
            <v>2579.1799999999998</v>
          </cell>
          <cell r="G1697">
            <v>2578.4299999999998</v>
          </cell>
          <cell r="H1697">
            <v>0</v>
          </cell>
          <cell r="I1697">
            <v>0.6</v>
          </cell>
          <cell r="J1697">
            <v>0.6</v>
          </cell>
          <cell r="K1697">
            <v>1696</v>
          </cell>
        </row>
        <row r="1698">
          <cell r="B1698">
            <v>27085</v>
          </cell>
          <cell r="C1698">
            <v>26876</v>
          </cell>
          <cell r="D1698">
            <v>2589.0700000000002</v>
          </cell>
          <cell r="E1698">
            <v>2586.87</v>
          </cell>
          <cell r="F1698">
            <v>2587.5700000000002</v>
          </cell>
          <cell r="G1698">
            <v>2585.4</v>
          </cell>
          <cell r="H1698">
            <v>0</v>
          </cell>
          <cell r="I1698">
            <v>0.35</v>
          </cell>
          <cell r="J1698">
            <v>1.7</v>
          </cell>
          <cell r="K1698">
            <v>1697</v>
          </cell>
        </row>
        <row r="1699">
          <cell r="B1699">
            <v>26883</v>
          </cell>
          <cell r="C1699">
            <v>27144</v>
          </cell>
          <cell r="D1699">
            <v>2582.31</v>
          </cell>
          <cell r="E1699">
            <v>2581.89</v>
          </cell>
          <cell r="F1699">
            <v>2581.04</v>
          </cell>
          <cell r="G1699">
            <v>2580.6999999999998</v>
          </cell>
          <cell r="H1699">
            <v>0</v>
          </cell>
          <cell r="I1699">
            <v>0.9</v>
          </cell>
          <cell r="J1699">
            <v>0.4</v>
          </cell>
          <cell r="K1699">
            <v>1698</v>
          </cell>
        </row>
        <row r="1700">
          <cell r="B1700">
            <v>27144</v>
          </cell>
          <cell r="C1700">
            <v>27004</v>
          </cell>
          <cell r="D1700">
            <v>2581.89</v>
          </cell>
          <cell r="E1700">
            <v>2581.54</v>
          </cell>
          <cell r="F1700">
            <v>2580.69</v>
          </cell>
          <cell r="G1700">
            <v>2580.0700000000002</v>
          </cell>
          <cell r="H1700">
            <v>0</v>
          </cell>
          <cell r="I1700">
            <v>0.53</v>
          </cell>
          <cell r="J1700">
            <v>0.73</v>
          </cell>
          <cell r="K1700">
            <v>1699</v>
          </cell>
        </row>
        <row r="1701">
          <cell r="B1701">
            <v>27059</v>
          </cell>
          <cell r="C1701">
            <v>27203</v>
          </cell>
          <cell r="D1701">
            <v>2584.5</v>
          </cell>
          <cell r="E1701">
            <v>2584.4699999999998</v>
          </cell>
          <cell r="F1701">
            <v>2583.13</v>
          </cell>
          <cell r="G1701">
            <v>0</v>
          </cell>
          <cell r="H1701">
            <v>0</v>
          </cell>
          <cell r="I1701">
            <v>0.35</v>
          </cell>
          <cell r="J1701">
            <v>0.61</v>
          </cell>
          <cell r="K1701">
            <v>1700</v>
          </cell>
        </row>
        <row r="1702">
          <cell r="B1702">
            <v>27213</v>
          </cell>
          <cell r="C1702">
            <v>26995</v>
          </cell>
          <cell r="D1702">
            <v>2586.9</v>
          </cell>
          <cell r="E1702">
            <v>2584.1999999999998</v>
          </cell>
          <cell r="F1702">
            <v>2585.27</v>
          </cell>
          <cell r="G1702">
            <v>2582.96</v>
          </cell>
          <cell r="H1702">
            <v>0</v>
          </cell>
          <cell r="I1702">
            <v>0.4</v>
          </cell>
          <cell r="J1702">
            <v>1.8</v>
          </cell>
          <cell r="K1702">
            <v>1701</v>
          </cell>
        </row>
        <row r="1703">
          <cell r="B1703">
            <v>27117</v>
          </cell>
          <cell r="C1703">
            <v>26921</v>
          </cell>
          <cell r="D1703">
            <v>2586.9</v>
          </cell>
          <cell r="E1703">
            <v>2584.1999999999998</v>
          </cell>
          <cell r="F1703">
            <v>2585.15</v>
          </cell>
          <cell r="G1703">
            <v>2582.75</v>
          </cell>
          <cell r="H1703">
            <v>0</v>
          </cell>
          <cell r="I1703">
            <v>0.45</v>
          </cell>
          <cell r="J1703">
            <v>1.9</v>
          </cell>
          <cell r="K1703">
            <v>1702</v>
          </cell>
        </row>
        <row r="1704">
          <cell r="B1704">
            <v>27025</v>
          </cell>
          <cell r="C1704">
            <v>27305</v>
          </cell>
          <cell r="D1704">
            <v>2582.9</v>
          </cell>
          <cell r="E1704">
            <v>2582.5300000000002</v>
          </cell>
          <cell r="F1704">
            <v>2581.29</v>
          </cell>
          <cell r="G1704">
            <v>2580.86</v>
          </cell>
          <cell r="H1704">
            <v>0</v>
          </cell>
          <cell r="I1704">
            <v>0.9</v>
          </cell>
          <cell r="J1704">
            <v>0.53</v>
          </cell>
          <cell r="K1704">
            <v>1703</v>
          </cell>
        </row>
        <row r="1705">
          <cell r="B1705">
            <v>30191</v>
          </cell>
          <cell r="C1705">
            <v>30162</v>
          </cell>
          <cell r="D1705">
            <v>2629.5</v>
          </cell>
          <cell r="E1705">
            <v>2627.32</v>
          </cell>
          <cell r="F1705">
            <v>2627.45</v>
          </cell>
          <cell r="G1705">
            <v>2625.95</v>
          </cell>
          <cell r="H1705">
            <v>0</v>
          </cell>
          <cell r="I1705">
            <v>0.3</v>
          </cell>
          <cell r="J1705">
            <v>10</v>
          </cell>
          <cell r="K1705">
            <v>1704</v>
          </cell>
        </row>
        <row r="1706">
          <cell r="B1706">
            <v>29358</v>
          </cell>
          <cell r="C1706">
            <v>29365</v>
          </cell>
          <cell r="D1706">
            <v>0</v>
          </cell>
          <cell r="E1706">
            <v>2602.2600000000002</v>
          </cell>
          <cell r="F1706">
            <v>2601.1</v>
          </cell>
          <cell r="G1706">
            <v>2600.71</v>
          </cell>
          <cell r="H1706">
            <v>0</v>
          </cell>
          <cell r="I1706">
            <v>0.23</v>
          </cell>
          <cell r="J1706">
            <v>7</v>
          </cell>
          <cell r="K1706">
            <v>1705</v>
          </cell>
        </row>
        <row r="1707">
          <cell r="B1707">
            <v>29405</v>
          </cell>
          <cell r="C1707">
            <v>29365</v>
          </cell>
          <cell r="D1707">
            <v>0</v>
          </cell>
          <cell r="E1707">
            <v>2602.2600000000002</v>
          </cell>
          <cell r="F1707">
            <v>2604</v>
          </cell>
          <cell r="G1707">
            <v>2600.71</v>
          </cell>
          <cell r="H1707">
            <v>0</v>
          </cell>
          <cell r="I1707">
            <v>0.3</v>
          </cell>
          <cell r="J1707">
            <v>13</v>
          </cell>
          <cell r="K1707">
            <v>1706</v>
          </cell>
        </row>
        <row r="1708">
          <cell r="B1708">
            <v>28955</v>
          </cell>
          <cell r="C1708">
            <v>29365</v>
          </cell>
          <cell r="D1708">
            <v>2603.7399999999998</v>
          </cell>
          <cell r="E1708">
            <v>2602.2600000000002</v>
          </cell>
          <cell r="F1708">
            <v>2601.08</v>
          </cell>
          <cell r="G1708">
            <v>2599.12</v>
          </cell>
          <cell r="H1708">
            <v>0</v>
          </cell>
          <cell r="I1708">
            <v>0.4</v>
          </cell>
          <cell r="J1708">
            <v>1.5</v>
          </cell>
          <cell r="K1708">
            <v>1707</v>
          </cell>
        </row>
        <row r="1709">
          <cell r="B1709">
            <v>28221</v>
          </cell>
          <cell r="C1709">
            <v>28092</v>
          </cell>
          <cell r="D1709">
            <v>2603.29</v>
          </cell>
          <cell r="E1709">
            <v>2600.9</v>
          </cell>
          <cell r="F1709">
            <v>2601.7399999999998</v>
          </cell>
          <cell r="G1709">
            <v>2599.4</v>
          </cell>
          <cell r="H1709">
            <v>0</v>
          </cell>
          <cell r="I1709">
            <v>0.23</v>
          </cell>
          <cell r="J1709">
            <v>3</v>
          </cell>
          <cell r="K1709">
            <v>1708</v>
          </cell>
        </row>
        <row r="1710">
          <cell r="B1710">
            <v>27899</v>
          </cell>
          <cell r="C1710">
            <v>28092</v>
          </cell>
          <cell r="D1710">
            <v>2603.35</v>
          </cell>
          <cell r="E1710">
            <v>2600.9</v>
          </cell>
          <cell r="F1710">
            <v>2600.94</v>
          </cell>
          <cell r="G1710">
            <v>2599.4</v>
          </cell>
          <cell r="H1710">
            <v>0</v>
          </cell>
          <cell r="I1710">
            <v>0.3</v>
          </cell>
          <cell r="J1710">
            <v>2.7</v>
          </cell>
          <cell r="K1710">
            <v>1709</v>
          </cell>
        </row>
        <row r="1711">
          <cell r="B1711">
            <v>29961</v>
          </cell>
          <cell r="C1711">
            <v>29803</v>
          </cell>
          <cell r="D1711">
            <v>2619.0500000000002</v>
          </cell>
          <cell r="E1711">
            <v>2618.44</v>
          </cell>
          <cell r="F1711">
            <v>2618.46</v>
          </cell>
          <cell r="G1711">
            <v>2617.62</v>
          </cell>
          <cell r="H1711">
            <v>0</v>
          </cell>
          <cell r="I1711">
            <v>0.3</v>
          </cell>
          <cell r="J1711">
            <v>1.4</v>
          </cell>
          <cell r="K1711">
            <v>1710</v>
          </cell>
        </row>
        <row r="1712">
          <cell r="B1712">
            <v>30057</v>
          </cell>
          <cell r="C1712">
            <v>30002</v>
          </cell>
          <cell r="D1712">
            <v>2629.23</v>
          </cell>
          <cell r="E1712">
            <v>2619.5500000000002</v>
          </cell>
          <cell r="F1712">
            <v>2626.69</v>
          </cell>
          <cell r="G1712">
            <v>2618.8000000000002</v>
          </cell>
          <cell r="H1712">
            <v>0</v>
          </cell>
          <cell r="I1712">
            <v>0.2</v>
          </cell>
          <cell r="J1712">
            <v>17.399999999999999</v>
          </cell>
          <cell r="K1712">
            <v>1711</v>
          </cell>
        </row>
        <row r="1713">
          <cell r="B1713">
            <v>29651</v>
          </cell>
          <cell r="C1713">
            <v>29807</v>
          </cell>
          <cell r="D1713">
            <v>2617.5700000000002</v>
          </cell>
          <cell r="E1713">
            <v>2612.5</v>
          </cell>
          <cell r="F1713">
            <v>2615.0700000000002</v>
          </cell>
          <cell r="G1713">
            <v>2610.41</v>
          </cell>
          <cell r="H1713">
            <v>0</v>
          </cell>
          <cell r="I1713">
            <v>0.23</v>
          </cell>
          <cell r="J1713">
            <v>7.83</v>
          </cell>
          <cell r="K1713">
            <v>1712</v>
          </cell>
        </row>
        <row r="1714">
          <cell r="B1714">
            <v>30346</v>
          </cell>
          <cell r="C1714">
            <v>30313</v>
          </cell>
          <cell r="D1714">
            <v>2632.68</v>
          </cell>
          <cell r="E1714">
            <v>2628.65</v>
          </cell>
          <cell r="F1714">
            <v>2630.77</v>
          </cell>
          <cell r="G1714">
            <v>2626.85</v>
          </cell>
          <cell r="H1714">
            <v>0</v>
          </cell>
          <cell r="I1714">
            <v>0.3</v>
          </cell>
          <cell r="J1714">
            <v>13</v>
          </cell>
          <cell r="K1714">
            <v>1713</v>
          </cell>
        </row>
        <row r="1715">
          <cell r="B1715">
            <v>29550</v>
          </cell>
          <cell r="C1715" t="str">
            <v>2I</v>
          </cell>
          <cell r="D1715">
            <v>2612.64</v>
          </cell>
          <cell r="E1715">
            <v>2608.63</v>
          </cell>
          <cell r="F1715">
            <v>2609.67</v>
          </cell>
          <cell r="G1715">
            <v>2607.4299999999998</v>
          </cell>
          <cell r="H1715">
            <v>0</v>
          </cell>
          <cell r="I1715">
            <v>0.35</v>
          </cell>
          <cell r="J1715">
            <v>9.5</v>
          </cell>
          <cell r="K1715">
            <v>1714</v>
          </cell>
        </row>
        <row r="1716">
          <cell r="B1716">
            <v>30658</v>
          </cell>
          <cell r="C1716">
            <v>30718</v>
          </cell>
          <cell r="D1716">
            <v>2648.44</v>
          </cell>
          <cell r="E1716">
            <v>2645.47</v>
          </cell>
          <cell r="F1716">
            <v>2643.45</v>
          </cell>
          <cell r="G1716">
            <v>2641.89</v>
          </cell>
          <cell r="H1716">
            <v>0</v>
          </cell>
          <cell r="I1716">
            <v>0.2</v>
          </cell>
          <cell r="J1716">
            <v>4</v>
          </cell>
          <cell r="K1716">
            <v>1715</v>
          </cell>
        </row>
        <row r="1717">
          <cell r="B1717">
            <v>29433</v>
          </cell>
          <cell r="C1717">
            <v>29402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1716</v>
          </cell>
        </row>
        <row r="1718">
          <cell r="B1718">
            <v>28955</v>
          </cell>
          <cell r="C1718">
            <v>28815</v>
          </cell>
          <cell r="D1718">
            <v>2603.7399999999998</v>
          </cell>
          <cell r="E1718">
            <v>2599.1999999999998</v>
          </cell>
          <cell r="F1718">
            <v>2602.02</v>
          </cell>
          <cell r="G1718">
            <v>2597.7199999999998</v>
          </cell>
          <cell r="H1718">
            <v>0</v>
          </cell>
          <cell r="I1718">
            <v>0.25</v>
          </cell>
          <cell r="J1718">
            <v>5</v>
          </cell>
          <cell r="K1718">
            <v>1717</v>
          </cell>
        </row>
        <row r="1719">
          <cell r="B1719">
            <v>28310</v>
          </cell>
          <cell r="C1719">
            <v>28155</v>
          </cell>
          <cell r="D1719">
            <v>2603.29</v>
          </cell>
          <cell r="E1719">
            <v>2600.59</v>
          </cell>
          <cell r="F1719">
            <v>2601.79</v>
          </cell>
          <cell r="G1719">
            <v>2598.46</v>
          </cell>
          <cell r="H1719">
            <v>0</v>
          </cell>
          <cell r="I1719">
            <v>0</v>
          </cell>
          <cell r="J1719">
            <v>0</v>
          </cell>
          <cell r="K1719">
            <v>1718</v>
          </cell>
        </row>
        <row r="1720">
          <cell r="B1720">
            <v>28554</v>
          </cell>
          <cell r="C1720">
            <v>28815</v>
          </cell>
          <cell r="D1720">
            <v>2601.4299999999998</v>
          </cell>
          <cell r="E1720">
            <v>2599.1999999999998</v>
          </cell>
          <cell r="F1720">
            <v>0</v>
          </cell>
          <cell r="G1720">
            <v>2597.7199999999998</v>
          </cell>
          <cell r="H1720">
            <v>0</v>
          </cell>
          <cell r="I1720">
            <v>0.45</v>
          </cell>
          <cell r="J1720">
            <v>1.5</v>
          </cell>
          <cell r="K1720">
            <v>1719</v>
          </cell>
        </row>
        <row r="1721">
          <cell r="B1721">
            <v>28554</v>
          </cell>
          <cell r="C1721">
            <v>28414</v>
          </cell>
          <cell r="D1721">
            <v>2601.4299999999998</v>
          </cell>
          <cell r="E1721">
            <v>2598.83</v>
          </cell>
          <cell r="F1721">
            <v>2599.67</v>
          </cell>
          <cell r="G1721">
            <v>2596.92</v>
          </cell>
          <cell r="H1721">
            <v>0</v>
          </cell>
          <cell r="I1721">
            <v>0.25</v>
          </cell>
          <cell r="J1721">
            <v>2.9</v>
          </cell>
          <cell r="K1721">
            <v>1720</v>
          </cell>
        </row>
        <row r="1722">
          <cell r="B1722">
            <v>30824</v>
          </cell>
          <cell r="C1722">
            <v>30953</v>
          </cell>
          <cell r="D1722">
            <v>0</v>
          </cell>
          <cell r="E1722">
            <v>2614.6999999999998</v>
          </cell>
          <cell r="F1722">
            <v>2612.9699999999998</v>
          </cell>
          <cell r="G1722">
            <v>0</v>
          </cell>
          <cell r="H1722">
            <v>0</v>
          </cell>
          <cell r="I1722">
            <v>0.55000000000000004</v>
          </cell>
          <cell r="J1722">
            <v>1.3</v>
          </cell>
          <cell r="K1722">
            <v>1721</v>
          </cell>
        </row>
        <row r="1723">
          <cell r="B1723">
            <v>30953</v>
          </cell>
          <cell r="C1723">
            <v>30796</v>
          </cell>
          <cell r="D1723">
            <v>2614.6999999999998</v>
          </cell>
          <cell r="E1723">
            <v>2614</v>
          </cell>
          <cell r="F1723">
            <v>2611.9299999999998</v>
          </cell>
          <cell r="G1723">
            <v>2612.23</v>
          </cell>
          <cell r="H1723">
            <v>0</v>
          </cell>
          <cell r="I1723">
            <v>0.4</v>
          </cell>
          <cell r="J1723">
            <v>10</v>
          </cell>
          <cell r="K1723">
            <v>1722</v>
          </cell>
        </row>
        <row r="1724">
          <cell r="B1724">
            <v>30931</v>
          </cell>
          <cell r="C1724">
            <v>30814</v>
          </cell>
          <cell r="D1724">
            <v>0</v>
          </cell>
          <cell r="E1724">
            <v>0</v>
          </cell>
          <cell r="F1724">
            <v>2640.68</v>
          </cell>
          <cell r="G1724">
            <v>2639.88</v>
          </cell>
          <cell r="H1724">
            <v>0</v>
          </cell>
          <cell r="I1724">
            <v>0.3</v>
          </cell>
          <cell r="J1724">
            <v>1.1000000000000001</v>
          </cell>
          <cell r="K1724">
            <v>1723</v>
          </cell>
        </row>
        <row r="1725">
          <cell r="B1725">
            <v>30902</v>
          </cell>
          <cell r="C1725">
            <v>30724</v>
          </cell>
          <cell r="D1725">
            <v>2590.56</v>
          </cell>
          <cell r="E1725">
            <v>2590.08</v>
          </cell>
          <cell r="F1725">
            <v>2589.75</v>
          </cell>
          <cell r="G1725">
            <v>2589.3000000000002</v>
          </cell>
          <cell r="H1725">
            <v>0</v>
          </cell>
          <cell r="I1725">
            <v>0.23</v>
          </cell>
          <cell r="J1725">
            <v>0.47</v>
          </cell>
          <cell r="K1725">
            <v>1724</v>
          </cell>
        </row>
        <row r="1726">
          <cell r="B1726">
            <v>30924</v>
          </cell>
          <cell r="C1726">
            <v>30918</v>
          </cell>
          <cell r="D1726">
            <v>0</v>
          </cell>
          <cell r="E1726">
            <v>2601.8000000000002</v>
          </cell>
          <cell r="F1726">
            <v>2601.66</v>
          </cell>
          <cell r="G1726">
            <v>2601</v>
          </cell>
          <cell r="H1726">
            <v>0</v>
          </cell>
          <cell r="I1726">
            <v>0.3</v>
          </cell>
          <cell r="J1726">
            <v>2.5</v>
          </cell>
          <cell r="K1726">
            <v>1725</v>
          </cell>
        </row>
        <row r="1727">
          <cell r="B1727">
            <v>30932</v>
          </cell>
          <cell r="C1727">
            <v>30924</v>
          </cell>
          <cell r="D1727">
            <v>0</v>
          </cell>
          <cell r="E1727">
            <v>0</v>
          </cell>
          <cell r="F1727">
            <v>2601.75</v>
          </cell>
          <cell r="G1727">
            <v>2601.7399999999998</v>
          </cell>
          <cell r="H1727">
            <v>0</v>
          </cell>
          <cell r="I1727">
            <v>0</v>
          </cell>
          <cell r="J1727">
            <v>0</v>
          </cell>
          <cell r="K1727">
            <v>1726</v>
          </cell>
        </row>
        <row r="1728">
          <cell r="B1728">
            <v>30927</v>
          </cell>
          <cell r="C1728">
            <v>30902</v>
          </cell>
          <cell r="D1728">
            <v>0</v>
          </cell>
          <cell r="E1728">
            <v>2590.56</v>
          </cell>
          <cell r="F1728">
            <v>0</v>
          </cell>
          <cell r="G1728">
            <v>2589.66</v>
          </cell>
          <cell r="H1728">
            <v>0</v>
          </cell>
          <cell r="I1728">
            <v>0</v>
          </cell>
          <cell r="J1728">
            <v>0</v>
          </cell>
          <cell r="K1728">
            <v>1727</v>
          </cell>
        </row>
        <row r="1729">
          <cell r="B1729">
            <v>30484</v>
          </cell>
          <cell r="C1729">
            <v>30350</v>
          </cell>
          <cell r="D1729">
            <v>2596</v>
          </cell>
          <cell r="E1729">
            <v>2594</v>
          </cell>
          <cell r="F1729">
            <v>2594.88</v>
          </cell>
          <cell r="G1729">
            <v>2593.06</v>
          </cell>
          <cell r="H1729">
            <v>0</v>
          </cell>
          <cell r="I1729">
            <v>0.35</v>
          </cell>
          <cell r="J1729">
            <v>2.5</v>
          </cell>
          <cell r="K1729">
            <v>1728</v>
          </cell>
        </row>
        <row r="1730">
          <cell r="B1730">
            <v>30238</v>
          </cell>
          <cell r="C1730">
            <v>30029</v>
          </cell>
          <cell r="D1730">
            <v>2596.1999999999998</v>
          </cell>
          <cell r="E1730">
            <v>2592.1999999999998</v>
          </cell>
          <cell r="F1730">
            <v>2595.39</v>
          </cell>
          <cell r="G1730">
            <v>2591.2800000000002</v>
          </cell>
          <cell r="H1730">
            <v>0</v>
          </cell>
          <cell r="I1730">
            <v>0.4</v>
          </cell>
          <cell r="J1730">
            <v>2.8</v>
          </cell>
          <cell r="K1730">
            <v>1729</v>
          </cell>
        </row>
        <row r="1731">
          <cell r="B1731">
            <v>29895</v>
          </cell>
          <cell r="C1731">
            <v>29737</v>
          </cell>
          <cell r="D1731">
            <v>0</v>
          </cell>
          <cell r="E1731">
            <v>2591.8000000000002</v>
          </cell>
          <cell r="F1731">
            <v>2594.62</v>
          </cell>
          <cell r="G1731">
            <v>2590.66</v>
          </cell>
          <cell r="H1731">
            <v>0</v>
          </cell>
          <cell r="I1731">
            <v>0.3</v>
          </cell>
          <cell r="J1731">
            <v>3.6</v>
          </cell>
          <cell r="K1731">
            <v>1730</v>
          </cell>
        </row>
        <row r="1732">
          <cell r="B1732">
            <v>29557</v>
          </cell>
          <cell r="C1732">
            <v>29737</v>
          </cell>
          <cell r="D1732">
            <v>2592.5</v>
          </cell>
          <cell r="E1732">
            <v>2591.8000000000002</v>
          </cell>
          <cell r="F1732">
            <v>2591.2399999999998</v>
          </cell>
          <cell r="G1732">
            <v>2590.66</v>
          </cell>
          <cell r="H1732">
            <v>0</v>
          </cell>
          <cell r="I1732">
            <v>0.3</v>
          </cell>
          <cell r="J1732">
            <v>0.8</v>
          </cell>
          <cell r="K1732">
            <v>1731</v>
          </cell>
        </row>
        <row r="1733">
          <cell r="B1733">
            <v>29017</v>
          </cell>
          <cell r="C1733">
            <v>28805</v>
          </cell>
          <cell r="D1733">
            <v>2588.8000000000002</v>
          </cell>
          <cell r="E1733">
            <v>2589.08</v>
          </cell>
          <cell r="F1733">
            <v>2587.5500000000002</v>
          </cell>
          <cell r="G1733">
            <v>2587.2800000000002</v>
          </cell>
          <cell r="H1733">
            <v>0</v>
          </cell>
          <cell r="I1733">
            <v>0.25</v>
          </cell>
          <cell r="J1733">
            <v>0.8</v>
          </cell>
          <cell r="K1733">
            <v>1732</v>
          </cell>
        </row>
        <row r="1734">
          <cell r="B1734">
            <v>29255</v>
          </cell>
          <cell r="C1734">
            <v>29029</v>
          </cell>
          <cell r="D1734">
            <v>2592</v>
          </cell>
          <cell r="E1734">
            <v>2588.75</v>
          </cell>
          <cell r="F1734">
            <v>2590.62</v>
          </cell>
          <cell r="G1734">
            <v>2587.3200000000002</v>
          </cell>
          <cell r="H1734">
            <v>0</v>
          </cell>
          <cell r="I1734">
            <v>0.3</v>
          </cell>
          <cell r="J1734">
            <v>2.2000000000000002</v>
          </cell>
          <cell r="K1734">
            <v>1733</v>
          </cell>
        </row>
        <row r="1735">
          <cell r="B1735">
            <v>28039</v>
          </cell>
          <cell r="C1735">
            <v>27887</v>
          </cell>
          <cell r="D1735">
            <v>2588.9299999999998</v>
          </cell>
          <cell r="E1735">
            <v>2586.9299999999998</v>
          </cell>
          <cell r="F1735">
            <v>2587.19</v>
          </cell>
          <cell r="G1735">
            <v>2585.7199999999998</v>
          </cell>
          <cell r="H1735">
            <v>0</v>
          </cell>
          <cell r="I1735">
            <v>0.45</v>
          </cell>
          <cell r="J1735">
            <v>1.7</v>
          </cell>
          <cell r="K1735">
            <v>1734</v>
          </cell>
        </row>
        <row r="1736">
          <cell r="B1736">
            <v>27428</v>
          </cell>
          <cell r="C1736">
            <v>27213</v>
          </cell>
          <cell r="D1736">
            <v>2588.17</v>
          </cell>
          <cell r="E1736">
            <v>2586.9</v>
          </cell>
          <cell r="F1736">
            <v>2585.67</v>
          </cell>
          <cell r="G1736">
            <v>2585.27</v>
          </cell>
          <cell r="H1736">
            <v>0</v>
          </cell>
          <cell r="I1736">
            <v>0.38</v>
          </cell>
          <cell r="J1736">
            <v>1.1000000000000001</v>
          </cell>
          <cell r="K1736">
            <v>1735</v>
          </cell>
        </row>
        <row r="1737">
          <cell r="B1737">
            <v>27352</v>
          </cell>
          <cell r="C1737">
            <v>27117</v>
          </cell>
          <cell r="D1737">
            <v>2588.17</v>
          </cell>
          <cell r="E1737">
            <v>2586.9</v>
          </cell>
          <cell r="F1737">
            <v>2586.7600000000002</v>
          </cell>
          <cell r="G1737">
            <v>2585.19</v>
          </cell>
          <cell r="H1737">
            <v>0</v>
          </cell>
          <cell r="I1737">
            <v>0.4</v>
          </cell>
          <cell r="J1737">
            <v>1.2</v>
          </cell>
          <cell r="K1737">
            <v>1736</v>
          </cell>
        </row>
        <row r="1738">
          <cell r="B1738">
            <v>28039</v>
          </cell>
          <cell r="C1738">
            <v>28464</v>
          </cell>
          <cell r="D1738">
            <v>2588.9299999999998</v>
          </cell>
          <cell r="E1738">
            <v>2588.13</v>
          </cell>
          <cell r="F1738">
            <v>2587.63</v>
          </cell>
          <cell r="G1738">
            <v>2586.61</v>
          </cell>
          <cell r="H1738">
            <v>0</v>
          </cell>
          <cell r="I1738">
            <v>0.35</v>
          </cell>
          <cell r="J1738">
            <v>0.8</v>
          </cell>
          <cell r="K1738">
            <v>1737</v>
          </cell>
        </row>
        <row r="1739">
          <cell r="B1739">
            <v>29320</v>
          </cell>
          <cell r="C1739">
            <v>29126</v>
          </cell>
          <cell r="D1739">
            <v>0</v>
          </cell>
          <cell r="E1739">
            <v>2589.2199999999998</v>
          </cell>
          <cell r="F1739">
            <v>2589.73</v>
          </cell>
          <cell r="G1739">
            <v>2588.8200000000002</v>
          </cell>
          <cell r="H1739">
            <v>0</v>
          </cell>
          <cell r="I1739">
            <v>0.4</v>
          </cell>
          <cell r="J1739">
            <v>1.9</v>
          </cell>
          <cell r="K1739">
            <v>1738</v>
          </cell>
        </row>
        <row r="1740">
          <cell r="B1740">
            <v>30694</v>
          </cell>
          <cell r="C1740">
            <v>30816</v>
          </cell>
          <cell r="D1740">
            <v>2594.08</v>
          </cell>
          <cell r="E1740">
            <v>2594.9299999999998</v>
          </cell>
          <cell r="F1740">
            <v>2593.19</v>
          </cell>
          <cell r="G1740">
            <v>2592.4299999999998</v>
          </cell>
          <cell r="H1740">
            <v>0</v>
          </cell>
          <cell r="I1740">
            <v>0.35</v>
          </cell>
          <cell r="J1740">
            <v>1</v>
          </cell>
          <cell r="K1740">
            <v>1739</v>
          </cell>
        </row>
        <row r="1741">
          <cell r="B1741">
            <v>30593</v>
          </cell>
          <cell r="C1741">
            <v>30328</v>
          </cell>
          <cell r="D1741">
            <v>0</v>
          </cell>
          <cell r="E1741">
            <v>2591.4299999999998</v>
          </cell>
          <cell r="F1741">
            <v>2592.88</v>
          </cell>
          <cell r="G1741">
            <v>2590.48</v>
          </cell>
          <cell r="H1741">
            <v>0</v>
          </cell>
          <cell r="I1741">
            <v>0.25</v>
          </cell>
          <cell r="J1741">
            <v>2</v>
          </cell>
          <cell r="K1741">
            <v>1740</v>
          </cell>
        </row>
        <row r="1742">
          <cell r="B1742">
            <v>30216</v>
          </cell>
          <cell r="C1742">
            <v>30328</v>
          </cell>
          <cell r="D1742">
            <v>2591.83</v>
          </cell>
          <cell r="E1742">
            <v>2591.4299999999998</v>
          </cell>
          <cell r="F1742">
            <v>2591.06</v>
          </cell>
          <cell r="G1742">
            <v>2590.48</v>
          </cell>
          <cell r="H1742">
            <v>0</v>
          </cell>
          <cell r="I1742">
            <v>0.45</v>
          </cell>
          <cell r="J1742">
            <v>1</v>
          </cell>
          <cell r="K1742">
            <v>1741</v>
          </cell>
        </row>
        <row r="1743">
          <cell r="B1743">
            <v>30877</v>
          </cell>
          <cell r="C1743">
            <v>30694</v>
          </cell>
          <cell r="D1743">
            <v>2600.19</v>
          </cell>
          <cell r="E1743">
            <v>2594.08</v>
          </cell>
          <cell r="F1743">
            <v>2597.6</v>
          </cell>
          <cell r="G1743">
            <v>2593.19</v>
          </cell>
          <cell r="H1743">
            <v>0</v>
          </cell>
          <cell r="I1743">
            <v>0.23</v>
          </cell>
          <cell r="J1743">
            <v>4</v>
          </cell>
          <cell r="K1743">
            <v>1742</v>
          </cell>
        </row>
        <row r="1744">
          <cell r="B1744">
            <v>30706</v>
          </cell>
          <cell r="C1744">
            <v>30694</v>
          </cell>
          <cell r="D1744">
            <v>2594.9299999999998</v>
          </cell>
          <cell r="E1744">
            <v>2594.08</v>
          </cell>
          <cell r="F1744">
            <v>2594.15</v>
          </cell>
          <cell r="G1744">
            <v>2593.19</v>
          </cell>
          <cell r="H1744">
            <v>0</v>
          </cell>
          <cell r="I1744">
            <v>0.25</v>
          </cell>
          <cell r="J1744">
            <v>3</v>
          </cell>
          <cell r="K1744">
            <v>1743</v>
          </cell>
        </row>
        <row r="1745">
          <cell r="B1745">
            <v>30845</v>
          </cell>
          <cell r="C1745">
            <v>30706</v>
          </cell>
          <cell r="D1745">
            <v>2600.02</v>
          </cell>
          <cell r="E1745">
            <v>2594.9299999999998</v>
          </cell>
          <cell r="F1745">
            <v>2597.5500000000002</v>
          </cell>
          <cell r="G1745">
            <v>2594.15</v>
          </cell>
          <cell r="H1745">
            <v>0</v>
          </cell>
          <cell r="I1745">
            <v>0.23</v>
          </cell>
          <cell r="J1745">
            <v>4</v>
          </cell>
          <cell r="K1745">
            <v>1744</v>
          </cell>
        </row>
        <row r="1746">
          <cell r="B1746">
            <v>30350</v>
          </cell>
          <cell r="C1746">
            <v>30216</v>
          </cell>
          <cell r="D1746">
            <v>2594</v>
          </cell>
          <cell r="E1746">
            <v>2591.83</v>
          </cell>
          <cell r="F1746">
            <v>2593.06</v>
          </cell>
          <cell r="G1746">
            <v>2591.06</v>
          </cell>
          <cell r="H1746">
            <v>0</v>
          </cell>
          <cell r="I1746">
            <v>0.35</v>
          </cell>
          <cell r="J1746">
            <v>2.5</v>
          </cell>
          <cell r="K1746">
            <v>1745</v>
          </cell>
        </row>
        <row r="1747">
          <cell r="B1747">
            <v>30133</v>
          </cell>
          <cell r="C1747">
            <v>30216</v>
          </cell>
          <cell r="D1747">
            <v>2592.1999999999998</v>
          </cell>
          <cell r="E1747">
            <v>2591.83</v>
          </cell>
          <cell r="F1747">
            <v>2591.4499999999998</v>
          </cell>
          <cell r="G1747">
            <v>2591.06</v>
          </cell>
          <cell r="H1747">
            <v>0</v>
          </cell>
          <cell r="I1747">
            <v>0.35</v>
          </cell>
          <cell r="J1747">
            <v>1</v>
          </cell>
          <cell r="K1747">
            <v>1746</v>
          </cell>
        </row>
        <row r="1748">
          <cell r="B1748">
            <v>30029</v>
          </cell>
          <cell r="C1748">
            <v>29849</v>
          </cell>
          <cell r="D1748">
            <v>2592.1999999999998</v>
          </cell>
          <cell r="E1748">
            <v>2590.1999999999998</v>
          </cell>
          <cell r="F1748">
            <v>2591.2800000000002</v>
          </cell>
          <cell r="G1748">
            <v>2589.2199999999998</v>
          </cell>
          <cell r="H1748">
            <v>0</v>
          </cell>
          <cell r="I1748">
            <v>0.5</v>
          </cell>
          <cell r="J1748">
            <v>1.5</v>
          </cell>
          <cell r="K1748">
            <v>1747</v>
          </cell>
        </row>
        <row r="1749">
          <cell r="B1749">
            <v>30000</v>
          </cell>
          <cell r="C1749">
            <v>29737</v>
          </cell>
          <cell r="D1749">
            <v>0</v>
          </cell>
          <cell r="E1749">
            <v>2591.8000000000002</v>
          </cell>
          <cell r="F1749">
            <v>2591.54</v>
          </cell>
          <cell r="G1749">
            <v>2590.66</v>
          </cell>
          <cell r="H1749">
            <v>0</v>
          </cell>
          <cell r="I1749">
            <v>0.3</v>
          </cell>
          <cell r="J1749">
            <v>0.8</v>
          </cell>
          <cell r="K1749">
            <v>1748</v>
          </cell>
        </row>
        <row r="1750">
          <cell r="B1750">
            <v>29728</v>
          </cell>
          <cell r="C1750">
            <v>29565</v>
          </cell>
          <cell r="D1750">
            <v>0</v>
          </cell>
          <cell r="E1750">
            <v>2589.5</v>
          </cell>
          <cell r="F1750">
            <v>2589.0300000000002</v>
          </cell>
          <cell r="G1750">
            <v>2588.65</v>
          </cell>
          <cell r="H1750">
            <v>0</v>
          </cell>
          <cell r="I1750">
            <v>0.3</v>
          </cell>
          <cell r="J1750">
            <v>0.51</v>
          </cell>
          <cell r="K1750">
            <v>1749</v>
          </cell>
        </row>
        <row r="1751">
          <cell r="B1751">
            <v>29737</v>
          </cell>
          <cell r="C1751">
            <v>29565</v>
          </cell>
          <cell r="D1751">
            <v>2591.8000000000002</v>
          </cell>
          <cell r="E1751">
            <v>2589.5</v>
          </cell>
          <cell r="F1751">
            <v>2590.66</v>
          </cell>
          <cell r="G1751">
            <v>2588.65</v>
          </cell>
          <cell r="H1751">
            <v>0</v>
          </cell>
          <cell r="I1751">
            <v>0.4</v>
          </cell>
          <cell r="J1751">
            <v>1.5</v>
          </cell>
          <cell r="K1751">
            <v>1750</v>
          </cell>
        </row>
        <row r="1752">
          <cell r="B1752">
            <v>30829</v>
          </cell>
          <cell r="C1752">
            <v>30724</v>
          </cell>
          <cell r="D1752">
            <v>2591.34</v>
          </cell>
          <cell r="E1752">
            <v>2590.08</v>
          </cell>
          <cell r="F1752">
            <v>2590.4499999999998</v>
          </cell>
          <cell r="G1752">
            <v>2589.3000000000002</v>
          </cell>
          <cell r="H1752">
            <v>0</v>
          </cell>
          <cell r="I1752">
            <v>0.5</v>
          </cell>
          <cell r="J1752">
            <v>1.35</v>
          </cell>
          <cell r="K1752">
            <v>1751</v>
          </cell>
        </row>
        <row r="1753">
          <cell r="B1753">
            <v>30724</v>
          </cell>
          <cell r="C1753">
            <v>30560</v>
          </cell>
          <cell r="D1753">
            <v>2590.08</v>
          </cell>
          <cell r="E1753">
            <v>2588.3200000000002</v>
          </cell>
          <cell r="F1753">
            <v>2589.1799999999998</v>
          </cell>
          <cell r="G1753">
            <v>2587.9</v>
          </cell>
          <cell r="H1753">
            <v>0.6</v>
          </cell>
          <cell r="I1753">
            <v>0.5</v>
          </cell>
          <cell r="J1753">
            <v>1.17</v>
          </cell>
          <cell r="K1753">
            <v>1752</v>
          </cell>
        </row>
        <row r="1754">
          <cell r="B1754">
            <v>30598</v>
          </cell>
          <cell r="C1754">
            <v>30503</v>
          </cell>
          <cell r="D1754">
            <v>2589.1799999999998</v>
          </cell>
          <cell r="E1754">
            <v>2588.7600000000002</v>
          </cell>
          <cell r="F1754">
            <v>2589.6999999999998</v>
          </cell>
          <cell r="G1754">
            <v>2587.75</v>
          </cell>
          <cell r="H1754">
            <v>0</v>
          </cell>
          <cell r="I1754">
            <v>0.8</v>
          </cell>
          <cell r="J1754">
            <v>0.4</v>
          </cell>
          <cell r="K1754">
            <v>1753</v>
          </cell>
        </row>
        <row r="1755">
          <cell r="B1755">
            <v>30494</v>
          </cell>
          <cell r="C1755">
            <v>30304</v>
          </cell>
          <cell r="D1755">
            <v>2588.79</v>
          </cell>
          <cell r="E1755">
            <v>2586.2399999999998</v>
          </cell>
          <cell r="F1755">
            <v>0</v>
          </cell>
          <cell r="G1755">
            <v>2584.89</v>
          </cell>
          <cell r="H1755">
            <v>0</v>
          </cell>
          <cell r="I1755">
            <v>0.5</v>
          </cell>
          <cell r="J1755">
            <v>0</v>
          </cell>
          <cell r="K1755">
            <v>1754</v>
          </cell>
        </row>
        <row r="1756">
          <cell r="B1756">
            <v>30304</v>
          </cell>
          <cell r="C1756">
            <v>30312</v>
          </cell>
          <cell r="D1756">
            <v>2586.2399999999998</v>
          </cell>
          <cell r="E1756">
            <v>0</v>
          </cell>
          <cell r="F1756">
            <v>2584.89</v>
          </cell>
          <cell r="G1756">
            <v>2584.48</v>
          </cell>
          <cell r="H1756">
            <v>0</v>
          </cell>
          <cell r="I1756">
            <v>0</v>
          </cell>
          <cell r="J1756">
            <v>0</v>
          </cell>
          <cell r="K1756">
            <v>1755</v>
          </cell>
        </row>
        <row r="1757">
          <cell r="B1757">
            <v>30312</v>
          </cell>
          <cell r="C1757">
            <v>30282</v>
          </cell>
          <cell r="D1757">
            <v>0</v>
          </cell>
          <cell r="E1757">
            <v>2586.0100000000002</v>
          </cell>
          <cell r="F1757">
            <v>2584.48</v>
          </cell>
          <cell r="G1757">
            <v>2584.25</v>
          </cell>
          <cell r="H1757">
            <v>0</v>
          </cell>
          <cell r="I1757">
            <v>0</v>
          </cell>
          <cell r="J1757">
            <v>0</v>
          </cell>
          <cell r="K1757">
            <v>1756</v>
          </cell>
        </row>
        <row r="1758">
          <cell r="B1758">
            <v>29943</v>
          </cell>
          <cell r="C1758">
            <v>30174</v>
          </cell>
          <cell r="D1758">
            <v>2589.6999999999998</v>
          </cell>
          <cell r="E1758">
            <v>2589.3000000000002</v>
          </cell>
          <cell r="F1758">
            <v>2588.9</v>
          </cell>
          <cell r="G1758">
            <v>2588.4899999999998</v>
          </cell>
          <cell r="H1758">
            <v>0</v>
          </cell>
          <cell r="I1758">
            <v>0.4</v>
          </cell>
          <cell r="J1758">
            <v>0.4</v>
          </cell>
          <cell r="K1758">
            <v>1757</v>
          </cell>
        </row>
        <row r="1759">
          <cell r="B1759">
            <v>30174</v>
          </cell>
          <cell r="C1759">
            <v>30494</v>
          </cell>
          <cell r="D1759">
            <v>2589.3000000000002</v>
          </cell>
          <cell r="E1759">
            <v>2588.79</v>
          </cell>
          <cell r="F1759">
            <v>2588.4899999999998</v>
          </cell>
          <cell r="G1759">
            <v>2587.91</v>
          </cell>
          <cell r="H1759">
            <v>0</v>
          </cell>
          <cell r="I1759">
            <v>0.63</v>
          </cell>
          <cell r="J1759">
            <v>0.5</v>
          </cell>
          <cell r="K1759">
            <v>1758</v>
          </cell>
        </row>
        <row r="1760">
          <cell r="B1760">
            <v>30176</v>
          </cell>
          <cell r="C1760">
            <v>30174</v>
          </cell>
          <cell r="D1760">
            <v>0</v>
          </cell>
          <cell r="E1760">
            <v>2589.3000000000002</v>
          </cell>
          <cell r="F1760">
            <v>2588.84</v>
          </cell>
          <cell r="G1760">
            <v>2588.4899999999998</v>
          </cell>
          <cell r="H1760">
            <v>0</v>
          </cell>
          <cell r="I1760">
            <v>0.5</v>
          </cell>
          <cell r="J1760">
            <v>1.23</v>
          </cell>
          <cell r="K1760">
            <v>1759</v>
          </cell>
        </row>
        <row r="1761">
          <cell r="B1761">
            <v>30673</v>
          </cell>
          <cell r="C1761">
            <v>30494</v>
          </cell>
          <cell r="D1761">
            <v>0</v>
          </cell>
          <cell r="E1761">
            <v>2588.79</v>
          </cell>
          <cell r="F1761">
            <v>2590.02</v>
          </cell>
          <cell r="G1761">
            <v>2587.73</v>
          </cell>
          <cell r="H1761">
            <v>0</v>
          </cell>
          <cell r="I1761">
            <v>0.5</v>
          </cell>
          <cell r="J1761">
            <v>0</v>
          </cell>
          <cell r="K1761">
            <v>1760</v>
          </cell>
        </row>
        <row r="1762">
          <cell r="B1762">
            <v>30816</v>
          </cell>
          <cell r="C1762">
            <v>30830</v>
          </cell>
          <cell r="D1762">
            <v>2594.9299999999998</v>
          </cell>
          <cell r="E1762">
            <v>0</v>
          </cell>
          <cell r="F1762">
            <v>2592.4299999999998</v>
          </cell>
          <cell r="G1762">
            <v>2591.8000000000002</v>
          </cell>
          <cell r="H1762">
            <v>0</v>
          </cell>
          <cell r="I1762">
            <v>0.4</v>
          </cell>
          <cell r="J1762">
            <v>2</v>
          </cell>
          <cell r="K1762">
            <v>1761</v>
          </cell>
        </row>
        <row r="1763">
          <cell r="B1763">
            <v>30816</v>
          </cell>
          <cell r="C1763">
            <v>30673</v>
          </cell>
          <cell r="D1763">
            <v>2594.9299999999998</v>
          </cell>
          <cell r="E1763">
            <v>2591.62</v>
          </cell>
          <cell r="F1763">
            <v>2592.4299999999998</v>
          </cell>
          <cell r="G1763">
            <v>2590.02</v>
          </cell>
          <cell r="H1763">
            <v>0</v>
          </cell>
          <cell r="I1763">
            <v>0.4</v>
          </cell>
          <cell r="J1763">
            <v>0</v>
          </cell>
          <cell r="K1763">
            <v>1762</v>
          </cell>
        </row>
        <row r="1764">
          <cell r="B1764">
            <v>30539</v>
          </cell>
          <cell r="C1764">
            <v>30673</v>
          </cell>
          <cell r="D1764">
            <v>2591.4499999999998</v>
          </cell>
          <cell r="E1764">
            <v>2591.62</v>
          </cell>
          <cell r="F1764">
            <v>2590.48</v>
          </cell>
          <cell r="G1764">
            <v>2589.98</v>
          </cell>
          <cell r="H1764">
            <v>0</v>
          </cell>
          <cell r="I1764">
            <v>0.23</v>
          </cell>
          <cell r="J1764">
            <v>0.63</v>
          </cell>
          <cell r="K1764">
            <v>1763</v>
          </cell>
        </row>
        <row r="1765">
          <cell r="B1765">
            <v>30539</v>
          </cell>
          <cell r="C1765">
            <v>30435</v>
          </cell>
          <cell r="D1765">
            <v>2591.4499999999998</v>
          </cell>
          <cell r="E1765">
            <v>2591.0500000000002</v>
          </cell>
          <cell r="F1765">
            <v>2590.48</v>
          </cell>
          <cell r="G1765">
            <v>2590.16</v>
          </cell>
          <cell r="H1765">
            <v>0</v>
          </cell>
          <cell r="I1765">
            <v>0.23</v>
          </cell>
          <cell r="J1765">
            <v>0.6</v>
          </cell>
          <cell r="K1765">
            <v>1764</v>
          </cell>
        </row>
        <row r="1766">
          <cell r="B1766">
            <v>30642</v>
          </cell>
          <cell r="C1766">
            <v>30435</v>
          </cell>
          <cell r="D1766">
            <v>0</v>
          </cell>
          <cell r="E1766">
            <v>2591.0500000000002</v>
          </cell>
          <cell r="F1766">
            <v>2592.16</v>
          </cell>
          <cell r="G1766">
            <v>2590.16</v>
          </cell>
          <cell r="H1766">
            <v>0</v>
          </cell>
          <cell r="I1766">
            <v>0.23</v>
          </cell>
          <cell r="J1766">
            <v>2</v>
          </cell>
          <cell r="K1766">
            <v>1765</v>
          </cell>
        </row>
        <row r="1767">
          <cell r="B1767">
            <v>30235</v>
          </cell>
          <cell r="C1767">
            <v>30176</v>
          </cell>
          <cell r="D1767">
            <v>0</v>
          </cell>
          <cell r="E1767">
            <v>0</v>
          </cell>
          <cell r="F1767">
            <v>2589.06</v>
          </cell>
          <cell r="G1767">
            <v>2588.94</v>
          </cell>
          <cell r="H1767">
            <v>0</v>
          </cell>
          <cell r="I1767">
            <v>0.3</v>
          </cell>
          <cell r="J1767">
            <v>1.3</v>
          </cell>
          <cell r="K1767">
            <v>1766</v>
          </cell>
        </row>
        <row r="1768">
          <cell r="B1768">
            <v>30435</v>
          </cell>
          <cell r="C1768">
            <v>30235</v>
          </cell>
          <cell r="D1768">
            <v>2591.0500000000002</v>
          </cell>
          <cell r="E1768">
            <v>0</v>
          </cell>
          <cell r="F1768">
            <v>2590.16</v>
          </cell>
          <cell r="G1768">
            <v>2589</v>
          </cell>
          <cell r="H1768">
            <v>0</v>
          </cell>
          <cell r="I1768">
            <v>0.3</v>
          </cell>
          <cell r="J1768">
            <v>1.3</v>
          </cell>
          <cell r="K1768">
            <v>1767</v>
          </cell>
        </row>
        <row r="1769">
          <cell r="B1769">
            <v>30171</v>
          </cell>
          <cell r="C1769">
            <v>30176</v>
          </cell>
          <cell r="D1769">
            <v>0</v>
          </cell>
          <cell r="E1769">
            <v>0</v>
          </cell>
          <cell r="F1769">
            <v>2588.98</v>
          </cell>
          <cell r="G1769">
            <v>2588.84</v>
          </cell>
          <cell r="H1769">
            <v>0</v>
          </cell>
          <cell r="I1769">
            <v>0</v>
          </cell>
          <cell r="J1769">
            <v>0</v>
          </cell>
          <cell r="K1769">
            <v>1768</v>
          </cell>
        </row>
        <row r="1770">
          <cell r="B1770">
            <v>30382</v>
          </cell>
          <cell r="C1770">
            <v>30171</v>
          </cell>
          <cell r="D1770">
            <v>0</v>
          </cell>
          <cell r="E1770">
            <v>0</v>
          </cell>
          <cell r="F1770">
            <v>0</v>
          </cell>
          <cell r="G1770">
            <v>2588.98</v>
          </cell>
          <cell r="H1770">
            <v>0</v>
          </cell>
          <cell r="I1770">
            <v>0.5</v>
          </cell>
          <cell r="J1770">
            <v>1.3</v>
          </cell>
          <cell r="K1770">
            <v>1769</v>
          </cell>
        </row>
        <row r="1771">
          <cell r="B1771">
            <v>30328</v>
          </cell>
          <cell r="C1771">
            <v>30382</v>
          </cell>
          <cell r="D1771">
            <v>2591.4299999999998</v>
          </cell>
          <cell r="E1771">
            <v>0</v>
          </cell>
          <cell r="F1771">
            <v>2590.48</v>
          </cell>
          <cell r="G1771">
            <v>0</v>
          </cell>
          <cell r="H1771">
            <v>0</v>
          </cell>
          <cell r="I1771">
            <v>0.5</v>
          </cell>
          <cell r="J1771">
            <v>1</v>
          </cell>
          <cell r="K1771">
            <v>1770</v>
          </cell>
        </row>
        <row r="1772">
          <cell r="B1772">
            <v>29825</v>
          </cell>
          <cell r="C1772">
            <v>29660</v>
          </cell>
          <cell r="D1772">
            <v>2590.1999999999998</v>
          </cell>
          <cell r="E1772">
            <v>2587.5</v>
          </cell>
          <cell r="F1772">
            <v>2588.87</v>
          </cell>
          <cell r="G1772">
            <v>2586.29</v>
          </cell>
          <cell r="H1772">
            <v>0</v>
          </cell>
          <cell r="I1772">
            <v>0.5</v>
          </cell>
          <cell r="J1772">
            <v>2.2999999999999998</v>
          </cell>
          <cell r="K1772">
            <v>1771</v>
          </cell>
        </row>
        <row r="1773">
          <cell r="B1773">
            <v>29887</v>
          </cell>
          <cell r="C1773">
            <v>30065</v>
          </cell>
          <cell r="D1773">
            <v>2587.8200000000002</v>
          </cell>
          <cell r="E1773">
            <v>2586.4</v>
          </cell>
          <cell r="F1773">
            <v>2586.9</v>
          </cell>
          <cell r="G1773">
            <v>2585.6</v>
          </cell>
          <cell r="H1773">
            <v>0</v>
          </cell>
          <cell r="I1773">
            <v>0.4</v>
          </cell>
          <cell r="J1773">
            <v>1.3</v>
          </cell>
          <cell r="K1773">
            <v>1772</v>
          </cell>
        </row>
        <row r="1774">
          <cell r="B1774">
            <v>30065</v>
          </cell>
          <cell r="C1774">
            <v>30275</v>
          </cell>
          <cell r="D1774">
            <v>2586.4</v>
          </cell>
          <cell r="E1774">
            <v>2586.08</v>
          </cell>
          <cell r="F1774">
            <v>2585.6</v>
          </cell>
          <cell r="G1774">
            <v>2584.6</v>
          </cell>
          <cell r="H1774">
            <v>0</v>
          </cell>
          <cell r="I1774">
            <v>0.48</v>
          </cell>
          <cell r="J1774">
            <v>1</v>
          </cell>
          <cell r="K1774">
            <v>1773</v>
          </cell>
        </row>
        <row r="1775">
          <cell r="B1775">
            <v>29782</v>
          </cell>
          <cell r="C1775">
            <v>29964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1774</v>
          </cell>
        </row>
        <row r="1776">
          <cell r="B1776">
            <v>29964</v>
          </cell>
          <cell r="C1776">
            <v>29877</v>
          </cell>
          <cell r="D1776">
            <v>0</v>
          </cell>
          <cell r="E1776">
            <v>2584.5</v>
          </cell>
          <cell r="F1776">
            <v>0</v>
          </cell>
          <cell r="G1776">
            <v>2583.5</v>
          </cell>
          <cell r="H1776">
            <v>0</v>
          </cell>
          <cell r="I1776">
            <v>0.3</v>
          </cell>
          <cell r="J1776">
            <v>18</v>
          </cell>
          <cell r="K1776">
            <v>1775</v>
          </cell>
        </row>
        <row r="1777">
          <cell r="B1777">
            <v>30017</v>
          </cell>
          <cell r="C1777">
            <v>29964</v>
          </cell>
          <cell r="D1777">
            <v>2586.38</v>
          </cell>
          <cell r="E1777">
            <v>0</v>
          </cell>
          <cell r="F1777">
            <v>2585.6</v>
          </cell>
          <cell r="G1777">
            <v>0</v>
          </cell>
          <cell r="H1777">
            <v>0</v>
          </cell>
          <cell r="I1777">
            <v>0.3</v>
          </cell>
          <cell r="J1777">
            <v>18</v>
          </cell>
          <cell r="K1777">
            <v>1776</v>
          </cell>
        </row>
        <row r="1778">
          <cell r="B1778">
            <v>29877</v>
          </cell>
          <cell r="C1778">
            <v>29554</v>
          </cell>
          <cell r="D1778">
            <v>2584.5</v>
          </cell>
          <cell r="E1778">
            <v>2583.9899999999998</v>
          </cell>
          <cell r="F1778">
            <v>2583.8000000000002</v>
          </cell>
          <cell r="G1778">
            <v>2583.17</v>
          </cell>
          <cell r="H1778">
            <v>0</v>
          </cell>
          <cell r="I1778">
            <v>0.55000000000000004</v>
          </cell>
          <cell r="J1778">
            <v>0.5</v>
          </cell>
          <cell r="K1778">
            <v>1777</v>
          </cell>
        </row>
        <row r="1779">
          <cell r="B1779">
            <v>29706</v>
          </cell>
          <cell r="C1779">
            <v>29554</v>
          </cell>
          <cell r="D1779">
            <v>2585.9699999999998</v>
          </cell>
          <cell r="E1779">
            <v>2583.9899999999998</v>
          </cell>
          <cell r="F1779">
            <v>2584.89</v>
          </cell>
          <cell r="G1779">
            <v>2583.17</v>
          </cell>
          <cell r="H1779">
            <v>0</v>
          </cell>
          <cell r="I1779">
            <v>0.3</v>
          </cell>
          <cell r="J1779">
            <v>26</v>
          </cell>
          <cell r="K1779">
            <v>1778</v>
          </cell>
        </row>
        <row r="1780">
          <cell r="B1780">
            <v>29887</v>
          </cell>
          <cell r="C1780">
            <v>29775</v>
          </cell>
          <cell r="D1780">
            <v>2587.8200000000002</v>
          </cell>
          <cell r="E1780">
            <v>2588.2199999999998</v>
          </cell>
          <cell r="F1780">
            <v>2587.08</v>
          </cell>
          <cell r="G1780">
            <v>2586.62</v>
          </cell>
          <cell r="H1780">
            <v>0</v>
          </cell>
          <cell r="I1780">
            <v>0.23</v>
          </cell>
          <cell r="J1780">
            <v>0.9</v>
          </cell>
          <cell r="K1780">
            <v>1779</v>
          </cell>
        </row>
        <row r="1781">
          <cell r="B1781">
            <v>29887</v>
          </cell>
          <cell r="C1781">
            <v>29706</v>
          </cell>
          <cell r="D1781">
            <v>2587.8200000000002</v>
          </cell>
          <cell r="E1781">
            <v>2585.9699999999998</v>
          </cell>
          <cell r="F1781">
            <v>2587.08</v>
          </cell>
          <cell r="G1781">
            <v>2584.89</v>
          </cell>
          <cell r="H1781">
            <v>0</v>
          </cell>
          <cell r="I1781">
            <v>0.3</v>
          </cell>
          <cell r="J1781">
            <v>25</v>
          </cell>
          <cell r="K1781">
            <v>1780</v>
          </cell>
        </row>
        <row r="1782">
          <cell r="B1782">
            <v>30059</v>
          </cell>
          <cell r="C1782">
            <v>29887</v>
          </cell>
          <cell r="D1782">
            <v>2588.9</v>
          </cell>
          <cell r="E1782">
            <v>2587.8200000000002</v>
          </cell>
          <cell r="F1782">
            <v>2588.06</v>
          </cell>
          <cell r="G1782">
            <v>2586.9</v>
          </cell>
          <cell r="H1782">
            <v>0</v>
          </cell>
          <cell r="I1782">
            <v>0.3</v>
          </cell>
          <cell r="J1782">
            <v>13</v>
          </cell>
          <cell r="K1782">
            <v>1781</v>
          </cell>
        </row>
        <row r="1783">
          <cell r="B1783">
            <v>29775</v>
          </cell>
          <cell r="C1783">
            <v>29660</v>
          </cell>
          <cell r="D1783">
            <v>2588.2199999999998</v>
          </cell>
          <cell r="E1783">
            <v>2587.5</v>
          </cell>
          <cell r="F1783">
            <v>2586.62</v>
          </cell>
          <cell r="G1783">
            <v>2586.17</v>
          </cell>
          <cell r="H1783">
            <v>0</v>
          </cell>
          <cell r="I1783">
            <v>0.3</v>
          </cell>
          <cell r="J1783">
            <v>0.9</v>
          </cell>
          <cell r="K1783">
            <v>1782</v>
          </cell>
        </row>
        <row r="1784">
          <cell r="B1784">
            <v>29849</v>
          </cell>
          <cell r="C1784">
            <v>29825</v>
          </cell>
          <cell r="D1784">
            <v>2590.1999999999998</v>
          </cell>
          <cell r="E1784">
            <v>2590.1999999999998</v>
          </cell>
          <cell r="F1784">
            <v>2589.2199999999998</v>
          </cell>
          <cell r="G1784">
            <v>2588.87</v>
          </cell>
          <cell r="H1784">
            <v>0</v>
          </cell>
          <cell r="I1784">
            <v>0</v>
          </cell>
          <cell r="J1784">
            <v>0</v>
          </cell>
          <cell r="K1784">
            <v>1783</v>
          </cell>
        </row>
        <row r="1785">
          <cell r="B1785">
            <v>29112</v>
          </cell>
          <cell r="C1785">
            <v>29029</v>
          </cell>
          <cell r="D1785">
            <v>2588.52</v>
          </cell>
          <cell r="E1785">
            <v>2588.75</v>
          </cell>
          <cell r="F1785">
            <v>0</v>
          </cell>
          <cell r="G1785">
            <v>2587.34</v>
          </cell>
          <cell r="H1785">
            <v>0</v>
          </cell>
          <cell r="I1785">
            <v>0.45</v>
          </cell>
          <cell r="J1785">
            <v>1.1000000000000001</v>
          </cell>
          <cell r="K1785">
            <v>1784</v>
          </cell>
        </row>
        <row r="1786">
          <cell r="B1786">
            <v>27519</v>
          </cell>
          <cell r="C1786">
            <v>27887</v>
          </cell>
          <cell r="D1786">
            <v>2587.5</v>
          </cell>
          <cell r="E1786">
            <v>2586.9299999999998</v>
          </cell>
          <cell r="F1786">
            <v>2586.3000000000002</v>
          </cell>
          <cell r="G1786">
            <v>2585.6799999999998</v>
          </cell>
          <cell r="H1786">
            <v>0</v>
          </cell>
          <cell r="I1786">
            <v>0.38</v>
          </cell>
          <cell r="J1786">
            <v>0.5</v>
          </cell>
          <cell r="K1786">
            <v>1785</v>
          </cell>
        </row>
        <row r="1787">
          <cell r="B1787" t="str">
            <v>21I</v>
          </cell>
          <cell r="C1787">
            <v>27985</v>
          </cell>
          <cell r="D1787">
            <v>2581.48</v>
          </cell>
          <cell r="E1787">
            <v>2581.39</v>
          </cell>
          <cell r="F1787">
            <v>2580.66</v>
          </cell>
          <cell r="G1787">
            <v>2580.4</v>
          </cell>
          <cell r="H1787">
            <v>0</v>
          </cell>
          <cell r="I1787">
            <v>0.68</v>
          </cell>
          <cell r="J1787">
            <v>1.73</v>
          </cell>
          <cell r="K1787">
            <v>1786</v>
          </cell>
        </row>
        <row r="1788">
          <cell r="B1788">
            <v>28042</v>
          </cell>
          <cell r="C1788">
            <v>28313</v>
          </cell>
          <cell r="D1788">
            <v>2586.73</v>
          </cell>
          <cell r="E1788">
            <v>2586.34</v>
          </cell>
          <cell r="F1788">
            <v>2585.42</v>
          </cell>
          <cell r="G1788">
            <v>2585</v>
          </cell>
          <cell r="H1788">
            <v>0</v>
          </cell>
          <cell r="I1788">
            <v>0.38</v>
          </cell>
          <cell r="J1788">
            <v>0.5</v>
          </cell>
          <cell r="K1788">
            <v>1787</v>
          </cell>
        </row>
        <row r="1789">
          <cell r="B1789">
            <v>29126</v>
          </cell>
          <cell r="C1789">
            <v>29112</v>
          </cell>
          <cell r="D1789">
            <v>2589.2199999999998</v>
          </cell>
          <cell r="E1789">
            <v>2588.52</v>
          </cell>
          <cell r="F1789">
            <v>2588.8200000000002</v>
          </cell>
          <cell r="G1789">
            <v>2587.5700000000002</v>
          </cell>
          <cell r="H1789">
            <v>0</v>
          </cell>
          <cell r="I1789">
            <v>0.45</v>
          </cell>
          <cell r="J1789">
            <v>1.1000000000000001</v>
          </cell>
          <cell r="K1789">
            <v>1788</v>
          </cell>
        </row>
        <row r="1790">
          <cell r="B1790">
            <v>29293</v>
          </cell>
          <cell r="C1790">
            <v>29112</v>
          </cell>
          <cell r="D1790">
            <v>2588.6799999999998</v>
          </cell>
          <cell r="E1790">
            <v>2588.52</v>
          </cell>
          <cell r="F1790">
            <v>2587.75</v>
          </cell>
          <cell r="G1790">
            <v>2587.5700000000002</v>
          </cell>
          <cell r="H1790">
            <v>0</v>
          </cell>
          <cell r="I1790">
            <v>0.4</v>
          </cell>
          <cell r="J1790">
            <v>0.3</v>
          </cell>
          <cell r="K1790">
            <v>1789</v>
          </cell>
        </row>
        <row r="1791">
          <cell r="B1791">
            <v>29476</v>
          </cell>
          <cell r="C1791">
            <v>29293</v>
          </cell>
          <cell r="D1791">
            <v>2588.7199999999998</v>
          </cell>
          <cell r="E1791">
            <v>2588.6799999999998</v>
          </cell>
          <cell r="F1791">
            <v>2587.9299999999998</v>
          </cell>
          <cell r="G1791">
            <v>2587.75</v>
          </cell>
          <cell r="H1791">
            <v>0</v>
          </cell>
          <cell r="I1791">
            <v>0.4</v>
          </cell>
          <cell r="J1791">
            <v>0.3</v>
          </cell>
          <cell r="K1791">
            <v>1790</v>
          </cell>
        </row>
        <row r="1792">
          <cell r="B1792">
            <v>29696</v>
          </cell>
          <cell r="C1792">
            <v>29452</v>
          </cell>
          <cell r="D1792">
            <v>0</v>
          </cell>
          <cell r="E1792">
            <v>0</v>
          </cell>
          <cell r="F1792">
            <v>2588.84</v>
          </cell>
          <cell r="G1792">
            <v>2588.37</v>
          </cell>
          <cell r="H1792">
            <v>0</v>
          </cell>
          <cell r="I1792">
            <v>0.3</v>
          </cell>
          <cell r="J1792">
            <v>0.5</v>
          </cell>
          <cell r="K1792">
            <v>1791</v>
          </cell>
        </row>
        <row r="1793">
          <cell r="B1793">
            <v>27296</v>
          </cell>
          <cell r="C1793">
            <v>27618</v>
          </cell>
          <cell r="D1793">
            <v>2581.38</v>
          </cell>
          <cell r="E1793">
            <v>2579.79</v>
          </cell>
          <cell r="F1793">
            <v>2579.9499999999998</v>
          </cell>
          <cell r="G1793">
            <v>2578.38</v>
          </cell>
          <cell r="H1793">
            <v>0</v>
          </cell>
          <cell r="I1793">
            <v>0.3</v>
          </cell>
          <cell r="J1793">
            <v>0.45</v>
          </cell>
          <cell r="K1793">
            <v>1792</v>
          </cell>
        </row>
        <row r="1794">
          <cell r="B1794">
            <v>28411</v>
          </cell>
          <cell r="C1794" t="str">
            <v>20I</v>
          </cell>
          <cell r="D1794">
            <v>2582.84</v>
          </cell>
          <cell r="E1794">
            <v>2582.61</v>
          </cell>
          <cell r="F1794">
            <v>2581.1999999999998</v>
          </cell>
          <cell r="G1794">
            <v>0</v>
          </cell>
          <cell r="H1794">
            <v>0</v>
          </cell>
          <cell r="I1794">
            <v>0.45</v>
          </cell>
          <cell r="J1794">
            <v>0.3</v>
          </cell>
          <cell r="K1794">
            <v>1793</v>
          </cell>
        </row>
        <row r="1795">
          <cell r="B1795">
            <v>28718</v>
          </cell>
          <cell r="C1795">
            <v>28411</v>
          </cell>
          <cell r="D1795">
            <v>2582.64</v>
          </cell>
          <cell r="E1795">
            <v>2582.64</v>
          </cell>
          <cell r="F1795">
            <v>2581.5</v>
          </cell>
          <cell r="G1795">
            <v>2581.1999999999998</v>
          </cell>
          <cell r="H1795">
            <v>0</v>
          </cell>
          <cell r="I1795">
            <v>0.35</v>
          </cell>
          <cell r="J1795">
            <v>0.3</v>
          </cell>
          <cell r="K1795">
            <v>1794</v>
          </cell>
        </row>
        <row r="1796">
          <cell r="B1796">
            <v>28296</v>
          </cell>
          <cell r="C1796" t="str">
            <v>21I</v>
          </cell>
          <cell r="D1796">
            <v>2581.7800000000002</v>
          </cell>
          <cell r="E1796">
            <v>2581.48</v>
          </cell>
          <cell r="F1796">
            <v>2580.5700000000002</v>
          </cell>
          <cell r="G1796">
            <v>2580.31</v>
          </cell>
          <cell r="H1796">
            <v>0</v>
          </cell>
          <cell r="I1796">
            <v>0.38</v>
          </cell>
          <cell r="J1796">
            <v>0.24</v>
          </cell>
          <cell r="K1796">
            <v>1795</v>
          </cell>
        </row>
        <row r="1797">
          <cell r="B1797">
            <v>27908</v>
          </cell>
          <cell r="C1797">
            <v>27916</v>
          </cell>
          <cell r="D1797">
            <v>0</v>
          </cell>
          <cell r="E1797">
            <v>0</v>
          </cell>
          <cell r="F1797">
            <v>2578.92</v>
          </cell>
          <cell r="G1797">
            <v>2578.85</v>
          </cell>
          <cell r="H1797">
            <v>0</v>
          </cell>
          <cell r="I1797">
            <v>0.53</v>
          </cell>
          <cell r="J1797">
            <v>0.3</v>
          </cell>
          <cell r="K1797">
            <v>1796</v>
          </cell>
        </row>
        <row r="1798">
          <cell r="B1798">
            <v>27290</v>
          </cell>
          <cell r="C1798">
            <v>27144</v>
          </cell>
          <cell r="D1798">
            <v>0</v>
          </cell>
          <cell r="E1798">
            <v>2581.89</v>
          </cell>
          <cell r="F1798">
            <v>2581.2199999999998</v>
          </cell>
          <cell r="G1798">
            <v>2580.6799999999998</v>
          </cell>
          <cell r="H1798">
            <v>0</v>
          </cell>
          <cell r="I1798">
            <v>0.35</v>
          </cell>
          <cell r="J1798">
            <v>0.7</v>
          </cell>
          <cell r="K1798">
            <v>1797</v>
          </cell>
        </row>
        <row r="1799">
          <cell r="B1799">
            <v>27896</v>
          </cell>
          <cell r="C1799">
            <v>28232</v>
          </cell>
          <cell r="D1799">
            <v>2585.15</v>
          </cell>
          <cell r="E1799">
            <v>2584.6799999999998</v>
          </cell>
          <cell r="F1799">
            <v>2583.9499999999998</v>
          </cell>
          <cell r="G1799">
            <v>2583.34</v>
          </cell>
          <cell r="H1799">
            <v>0</v>
          </cell>
          <cell r="I1799">
            <v>0.38</v>
          </cell>
          <cell r="J1799">
            <v>0.6</v>
          </cell>
          <cell r="K1799">
            <v>1798</v>
          </cell>
        </row>
        <row r="1800">
          <cell r="B1800">
            <v>28538</v>
          </cell>
          <cell r="C1800" t="str">
            <v>19I</v>
          </cell>
          <cell r="D1800">
            <v>2583.64</v>
          </cell>
          <cell r="E1800">
            <v>2583.34</v>
          </cell>
          <cell r="F1800">
            <v>2582</v>
          </cell>
          <cell r="G1800">
            <v>2581.6999999999998</v>
          </cell>
          <cell r="H1800">
            <v>0</v>
          </cell>
          <cell r="I1800">
            <v>0.45</v>
          </cell>
          <cell r="J1800">
            <v>0.3</v>
          </cell>
          <cell r="K1800">
            <v>1799</v>
          </cell>
        </row>
        <row r="1801">
          <cell r="B1801">
            <v>28765</v>
          </cell>
          <cell r="C1801">
            <v>28538</v>
          </cell>
          <cell r="D1801">
            <v>2583.3200000000002</v>
          </cell>
          <cell r="E1801">
            <v>2583.64</v>
          </cell>
          <cell r="F1801">
            <v>2582.2399999999998</v>
          </cell>
          <cell r="G1801">
            <v>2582</v>
          </cell>
          <cell r="H1801">
            <v>0</v>
          </cell>
          <cell r="I1801">
            <v>0.35</v>
          </cell>
          <cell r="J1801">
            <v>0.3</v>
          </cell>
          <cell r="K1801">
            <v>1800</v>
          </cell>
        </row>
        <row r="1802">
          <cell r="B1802">
            <v>27588</v>
          </cell>
          <cell r="C1802">
            <v>27905</v>
          </cell>
          <cell r="D1802">
            <v>2584.69</v>
          </cell>
          <cell r="E1802">
            <v>2583.04</v>
          </cell>
          <cell r="F1802">
            <v>2582.42</v>
          </cell>
          <cell r="G1802">
            <v>2581.6999999999998</v>
          </cell>
          <cell r="H1802">
            <v>0</v>
          </cell>
          <cell r="I1802">
            <v>0.38</v>
          </cell>
          <cell r="J1802">
            <v>0.7</v>
          </cell>
          <cell r="K1802">
            <v>1801</v>
          </cell>
        </row>
        <row r="1803">
          <cell r="B1803">
            <v>27722</v>
          </cell>
          <cell r="C1803">
            <v>28057</v>
          </cell>
          <cell r="D1803">
            <v>2584.48</v>
          </cell>
          <cell r="E1803">
            <v>2584.0300000000002</v>
          </cell>
          <cell r="F1803">
            <v>2583.2800000000002</v>
          </cell>
          <cell r="G1803">
            <v>2582.5700000000002</v>
          </cell>
          <cell r="H1803">
            <v>0</v>
          </cell>
          <cell r="I1803">
            <v>0.35</v>
          </cell>
          <cell r="J1803">
            <v>0.7</v>
          </cell>
          <cell r="K1803">
            <v>1802</v>
          </cell>
        </row>
        <row r="1804">
          <cell r="B1804">
            <v>27378</v>
          </cell>
          <cell r="C1804">
            <v>27739</v>
          </cell>
          <cell r="D1804">
            <v>2586.39</v>
          </cell>
          <cell r="E1804">
            <v>2585.35</v>
          </cell>
          <cell r="F1804">
            <v>2585.09</v>
          </cell>
          <cell r="G1804">
            <v>2583.85</v>
          </cell>
          <cell r="H1804">
            <v>0</v>
          </cell>
          <cell r="I1804">
            <v>0.35</v>
          </cell>
          <cell r="J1804">
            <v>1</v>
          </cell>
          <cell r="K1804">
            <v>1803</v>
          </cell>
        </row>
        <row r="1805">
          <cell r="B1805">
            <v>27301</v>
          </cell>
          <cell r="C1805">
            <v>27203</v>
          </cell>
          <cell r="D1805">
            <v>2584.8200000000002</v>
          </cell>
          <cell r="E1805">
            <v>2584.4699999999998</v>
          </cell>
          <cell r="F1805">
            <v>2583.38</v>
          </cell>
          <cell r="G1805">
            <v>2582.85</v>
          </cell>
          <cell r="H1805">
            <v>0</v>
          </cell>
          <cell r="I1805">
            <v>0.3</v>
          </cell>
          <cell r="J1805">
            <v>0.92</v>
          </cell>
          <cell r="K1805">
            <v>1804</v>
          </cell>
        </row>
        <row r="1806">
          <cell r="B1806">
            <v>27607</v>
          </cell>
          <cell r="C1806">
            <v>27471</v>
          </cell>
          <cell r="D1806">
            <v>2584.66</v>
          </cell>
          <cell r="E1806">
            <v>2584</v>
          </cell>
          <cell r="F1806">
            <v>2583.14</v>
          </cell>
          <cell r="G1806">
            <v>2582.4499999999998</v>
          </cell>
          <cell r="H1806">
            <v>0</v>
          </cell>
          <cell r="I1806">
            <v>0.75</v>
          </cell>
          <cell r="J1806">
            <v>0.8</v>
          </cell>
          <cell r="K1806">
            <v>1805</v>
          </cell>
        </row>
        <row r="1807">
          <cell r="B1807">
            <v>27218</v>
          </cell>
          <cell r="C1807">
            <v>27362</v>
          </cell>
          <cell r="D1807">
            <v>2585.1999999999998</v>
          </cell>
          <cell r="E1807">
            <v>0</v>
          </cell>
          <cell r="F1807">
            <v>2583.8000000000002</v>
          </cell>
          <cell r="G1807">
            <v>2583.6</v>
          </cell>
          <cell r="H1807">
            <v>0</v>
          </cell>
          <cell r="I1807">
            <v>0.3</v>
          </cell>
          <cell r="J1807">
            <v>0.45</v>
          </cell>
          <cell r="K1807">
            <v>1806</v>
          </cell>
        </row>
        <row r="1808">
          <cell r="B1808">
            <v>27203</v>
          </cell>
          <cell r="C1808">
            <v>27471</v>
          </cell>
          <cell r="D1808">
            <v>2584.4699999999998</v>
          </cell>
          <cell r="E1808">
            <v>2584</v>
          </cell>
          <cell r="F1808">
            <v>2582.88</v>
          </cell>
          <cell r="G1808">
            <v>2582.2800000000002</v>
          </cell>
          <cell r="H1808">
            <v>0</v>
          </cell>
          <cell r="I1808">
            <v>0.35</v>
          </cell>
          <cell r="J1808">
            <v>0.7</v>
          </cell>
          <cell r="K1808">
            <v>1807</v>
          </cell>
        </row>
        <row r="1809">
          <cell r="B1809">
            <v>27449</v>
          </cell>
          <cell r="C1809">
            <v>27362</v>
          </cell>
          <cell r="D1809">
            <v>2585.63</v>
          </cell>
          <cell r="E1809">
            <v>0</v>
          </cell>
          <cell r="F1809">
            <v>2584.58</v>
          </cell>
          <cell r="G1809">
            <v>2583.59</v>
          </cell>
          <cell r="H1809">
            <v>0</v>
          </cell>
          <cell r="I1809">
            <v>0.3</v>
          </cell>
          <cell r="J1809">
            <v>1.7</v>
          </cell>
          <cell r="K1809">
            <v>1808</v>
          </cell>
        </row>
        <row r="1810">
          <cell r="B1810">
            <v>27362</v>
          </cell>
          <cell r="C1810">
            <v>27607</v>
          </cell>
          <cell r="D1810">
            <v>0</v>
          </cell>
          <cell r="E1810">
            <v>2584.66</v>
          </cell>
          <cell r="F1810">
            <v>0</v>
          </cell>
          <cell r="G1810">
            <v>2583.12</v>
          </cell>
          <cell r="H1810">
            <v>0</v>
          </cell>
          <cell r="I1810">
            <v>0.38</v>
          </cell>
          <cell r="J1810">
            <v>0.5</v>
          </cell>
          <cell r="K1810">
            <v>1809</v>
          </cell>
        </row>
        <row r="1811">
          <cell r="B1811">
            <v>27739</v>
          </cell>
          <cell r="C1811">
            <v>27607</v>
          </cell>
          <cell r="D1811">
            <v>2585.35</v>
          </cell>
          <cell r="E1811">
            <v>2584.66</v>
          </cell>
          <cell r="F1811">
            <v>2583.9499999999998</v>
          </cell>
          <cell r="G1811">
            <v>0</v>
          </cell>
          <cell r="H1811">
            <v>0</v>
          </cell>
          <cell r="I1811">
            <v>0.68</v>
          </cell>
          <cell r="J1811">
            <v>0.9</v>
          </cell>
          <cell r="K1811">
            <v>1810</v>
          </cell>
        </row>
        <row r="1812">
          <cell r="B1812">
            <v>27887</v>
          </cell>
          <cell r="C1812">
            <v>27739</v>
          </cell>
          <cell r="D1812">
            <v>2586.9299999999998</v>
          </cell>
          <cell r="E1812">
            <v>2585.35</v>
          </cell>
          <cell r="F1812">
            <v>2585.6799999999998</v>
          </cell>
          <cell r="G1812">
            <v>2583.85</v>
          </cell>
          <cell r="H1812">
            <v>0</v>
          </cell>
          <cell r="I1812">
            <v>0.53</v>
          </cell>
          <cell r="J1812">
            <v>2</v>
          </cell>
          <cell r="K1812">
            <v>1811</v>
          </cell>
        </row>
        <row r="1813">
          <cell r="B1813">
            <v>29392</v>
          </cell>
          <cell r="C1813">
            <v>29554</v>
          </cell>
          <cell r="D1813">
            <v>2584.59</v>
          </cell>
          <cell r="E1813">
            <v>2583.9899999999998</v>
          </cell>
          <cell r="F1813">
            <v>2583.87</v>
          </cell>
          <cell r="G1813">
            <v>2583.17</v>
          </cell>
          <cell r="H1813">
            <v>0</v>
          </cell>
          <cell r="I1813">
            <v>0.23</v>
          </cell>
          <cell r="J1813">
            <v>1.3</v>
          </cell>
          <cell r="K1813">
            <v>1812</v>
          </cell>
        </row>
        <row r="1814">
          <cell r="B1814">
            <v>29554</v>
          </cell>
          <cell r="C1814">
            <v>29558</v>
          </cell>
          <cell r="D1814">
            <v>2583.9899999999998</v>
          </cell>
          <cell r="E1814">
            <v>2583.91</v>
          </cell>
          <cell r="F1814">
            <v>2583.1</v>
          </cell>
          <cell r="G1814">
            <v>2582.81</v>
          </cell>
          <cell r="H1814">
            <v>0</v>
          </cell>
          <cell r="I1814">
            <v>0.53</v>
          </cell>
          <cell r="J1814">
            <v>2</v>
          </cell>
          <cell r="K1814">
            <v>1813</v>
          </cell>
        </row>
        <row r="1815">
          <cell r="B1815">
            <v>29392</v>
          </cell>
          <cell r="C1815">
            <v>29217</v>
          </cell>
          <cell r="D1815">
            <v>2584.59</v>
          </cell>
          <cell r="E1815">
            <v>2583.4699999999998</v>
          </cell>
          <cell r="F1815">
            <v>2583.71</v>
          </cell>
          <cell r="G1815">
            <v>2582.5300000000002</v>
          </cell>
          <cell r="H1815">
            <v>0</v>
          </cell>
          <cell r="I1815">
            <v>0.6</v>
          </cell>
          <cell r="J1815">
            <v>1.25</v>
          </cell>
          <cell r="K1815">
            <v>1814</v>
          </cell>
        </row>
        <row r="1816">
          <cell r="B1816">
            <v>29539</v>
          </cell>
          <cell r="C1816">
            <v>29392</v>
          </cell>
          <cell r="D1816">
            <v>2585.9699999999998</v>
          </cell>
          <cell r="E1816">
            <v>2584.59</v>
          </cell>
          <cell r="F1816">
            <v>2584.89</v>
          </cell>
          <cell r="G1816">
            <v>2583.71</v>
          </cell>
          <cell r="H1816">
            <v>0</v>
          </cell>
          <cell r="I1816">
            <v>0.6</v>
          </cell>
          <cell r="J1816">
            <v>1.4</v>
          </cell>
          <cell r="K1816">
            <v>1815</v>
          </cell>
        </row>
        <row r="1817">
          <cell r="B1817">
            <v>29128</v>
          </cell>
          <cell r="C1817">
            <v>28900</v>
          </cell>
          <cell r="D1817">
            <v>2584.1799999999998</v>
          </cell>
          <cell r="E1817">
            <v>2583.79</v>
          </cell>
          <cell r="F1817">
            <v>2583.31</v>
          </cell>
          <cell r="G1817">
            <v>2582.61</v>
          </cell>
          <cell r="H1817">
            <v>0</v>
          </cell>
          <cell r="I1817">
            <v>0.35</v>
          </cell>
          <cell r="J1817">
            <v>0.9</v>
          </cell>
          <cell r="K1817">
            <v>1816</v>
          </cell>
        </row>
        <row r="1818">
          <cell r="B1818">
            <v>29392</v>
          </cell>
          <cell r="C1818">
            <v>29128</v>
          </cell>
          <cell r="D1818">
            <v>2584.59</v>
          </cell>
          <cell r="E1818">
            <v>2584.1799999999998</v>
          </cell>
          <cell r="F1818">
            <v>2583.87</v>
          </cell>
          <cell r="G1818">
            <v>2583.31</v>
          </cell>
          <cell r="H1818">
            <v>0</v>
          </cell>
          <cell r="I1818">
            <v>0.3</v>
          </cell>
          <cell r="J1818">
            <v>0.7</v>
          </cell>
          <cell r="K1818">
            <v>1817</v>
          </cell>
        </row>
        <row r="1819">
          <cell r="B1819">
            <v>29660</v>
          </cell>
          <cell r="C1819">
            <v>29539</v>
          </cell>
          <cell r="D1819">
            <v>2587.5</v>
          </cell>
          <cell r="E1819">
            <v>2585.9699999999998</v>
          </cell>
          <cell r="F1819">
            <v>2586.29</v>
          </cell>
          <cell r="G1819">
            <v>2584.89</v>
          </cell>
          <cell r="H1819">
            <v>0</v>
          </cell>
          <cell r="I1819">
            <v>0.55000000000000004</v>
          </cell>
          <cell r="J1819">
            <v>1.6</v>
          </cell>
          <cell r="K1819">
            <v>1818</v>
          </cell>
        </row>
        <row r="1820">
          <cell r="B1820">
            <v>28939</v>
          </cell>
          <cell r="C1820">
            <v>28622</v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0</v>
          </cell>
          <cell r="I1820">
            <v>0</v>
          </cell>
          <cell r="J1820">
            <v>0.87</v>
          </cell>
          <cell r="K1820">
            <v>1819</v>
          </cell>
        </row>
        <row r="1821">
          <cell r="B1821">
            <v>28622</v>
          </cell>
          <cell r="C1821">
            <v>28507</v>
          </cell>
          <cell r="D1821">
            <v>0</v>
          </cell>
          <cell r="E1821">
            <v>2584.39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  <cell r="K1821">
            <v>1820</v>
          </cell>
        </row>
        <row r="1822">
          <cell r="B1822">
            <v>28976</v>
          </cell>
          <cell r="C1822">
            <v>28939</v>
          </cell>
          <cell r="D1822">
            <v>2585.5700000000002</v>
          </cell>
          <cell r="E1822">
            <v>0</v>
          </cell>
          <cell r="F1822">
            <v>2584.8000000000002</v>
          </cell>
          <cell r="G1822">
            <v>0</v>
          </cell>
          <cell r="H1822">
            <v>0</v>
          </cell>
          <cell r="I1822">
            <v>0</v>
          </cell>
          <cell r="J1822">
            <v>0.87</v>
          </cell>
          <cell r="K1822">
            <v>1821</v>
          </cell>
        </row>
        <row r="1823">
          <cell r="B1823">
            <v>28507</v>
          </cell>
          <cell r="C1823">
            <v>28441</v>
          </cell>
          <cell r="D1823">
            <v>2584.39</v>
          </cell>
          <cell r="E1823">
            <v>2584.19</v>
          </cell>
          <cell r="F1823">
            <v>2583.14</v>
          </cell>
          <cell r="G1823">
            <v>2582.8000000000002</v>
          </cell>
          <cell r="H1823">
            <v>0</v>
          </cell>
          <cell r="I1823">
            <v>0.53</v>
          </cell>
          <cell r="J1823">
            <v>0.8</v>
          </cell>
          <cell r="K1823">
            <v>1822</v>
          </cell>
        </row>
        <row r="1824">
          <cell r="B1824">
            <v>28617</v>
          </cell>
          <cell r="C1824">
            <v>28507</v>
          </cell>
          <cell r="D1824">
            <v>2585.1999999999998</v>
          </cell>
          <cell r="E1824">
            <v>2584.39</v>
          </cell>
          <cell r="F1824">
            <v>2584.3000000000002</v>
          </cell>
          <cell r="G1824">
            <v>2582.3200000000002</v>
          </cell>
          <cell r="H1824">
            <v>0</v>
          </cell>
          <cell r="I1824">
            <v>0.4</v>
          </cell>
          <cell r="J1824">
            <v>1.33</v>
          </cell>
          <cell r="K1824">
            <v>1823</v>
          </cell>
        </row>
        <row r="1825">
          <cell r="B1825">
            <v>28736</v>
          </cell>
          <cell r="C1825">
            <v>28617</v>
          </cell>
          <cell r="D1825">
            <v>2586.1</v>
          </cell>
          <cell r="E1825">
            <v>2585.1999999999998</v>
          </cell>
          <cell r="F1825">
            <v>2585.3000000000002</v>
          </cell>
          <cell r="G1825">
            <v>2584.3200000000002</v>
          </cell>
          <cell r="H1825">
            <v>0</v>
          </cell>
          <cell r="I1825">
            <v>0.4</v>
          </cell>
          <cell r="J1825">
            <v>1.32</v>
          </cell>
          <cell r="K1825">
            <v>1824</v>
          </cell>
        </row>
        <row r="1826">
          <cell r="B1826">
            <v>28791</v>
          </cell>
          <cell r="C1826">
            <v>28736</v>
          </cell>
          <cell r="D1826">
            <v>2586.63</v>
          </cell>
          <cell r="E1826">
            <v>2586.1</v>
          </cell>
          <cell r="F1826">
            <v>2585.6799999999998</v>
          </cell>
          <cell r="G1826">
            <v>2585.31</v>
          </cell>
          <cell r="H1826">
            <v>0</v>
          </cell>
          <cell r="I1826">
            <v>0.45</v>
          </cell>
          <cell r="J1826">
            <v>0.96</v>
          </cell>
          <cell r="K1826">
            <v>1825</v>
          </cell>
        </row>
        <row r="1827">
          <cell r="B1827">
            <v>28831</v>
          </cell>
          <cell r="C1827">
            <v>28791</v>
          </cell>
          <cell r="D1827">
            <v>2587.38</v>
          </cell>
          <cell r="E1827">
            <v>2586.63</v>
          </cell>
          <cell r="F1827">
            <v>2586.0300000000002</v>
          </cell>
          <cell r="G1827">
            <v>2585.6799999999998</v>
          </cell>
          <cell r="H1827">
            <v>0</v>
          </cell>
          <cell r="I1827">
            <v>0.25</v>
          </cell>
          <cell r="J1827">
            <v>1.5</v>
          </cell>
          <cell r="K1827">
            <v>1826</v>
          </cell>
        </row>
        <row r="1828">
          <cell r="B1828">
            <v>28441</v>
          </cell>
          <cell r="C1828" t="str">
            <v>18I</v>
          </cell>
          <cell r="D1828">
            <v>2584.19</v>
          </cell>
          <cell r="E1828">
            <v>2584.06</v>
          </cell>
          <cell r="F1828">
            <v>0</v>
          </cell>
          <cell r="G1828">
            <v>0</v>
          </cell>
          <cell r="H1828">
            <v>0</v>
          </cell>
          <cell r="I1828">
            <v>0.6</v>
          </cell>
          <cell r="J1828">
            <v>0.7</v>
          </cell>
          <cell r="K1828">
            <v>1827</v>
          </cell>
        </row>
        <row r="1829">
          <cell r="B1829">
            <v>28821</v>
          </cell>
          <cell r="C1829">
            <v>28441</v>
          </cell>
          <cell r="D1829">
            <v>2584.0700000000002</v>
          </cell>
          <cell r="E1829">
            <v>2584.19</v>
          </cell>
          <cell r="F1829">
            <v>2582.96</v>
          </cell>
          <cell r="G1829">
            <v>2582.6</v>
          </cell>
          <cell r="H1829">
            <v>0</v>
          </cell>
          <cell r="I1829">
            <v>0.4</v>
          </cell>
          <cell r="J1829">
            <v>0.3</v>
          </cell>
          <cell r="K1829">
            <v>1828</v>
          </cell>
        </row>
        <row r="1830">
          <cell r="B1830">
            <v>29095</v>
          </cell>
          <cell r="C1830">
            <v>29000</v>
          </cell>
          <cell r="D1830">
            <v>2587.35</v>
          </cell>
          <cell r="E1830">
            <v>2586.5100000000002</v>
          </cell>
          <cell r="F1830">
            <v>2586.54</v>
          </cell>
          <cell r="G1830">
            <v>2585.7600000000002</v>
          </cell>
          <cell r="H1830">
            <v>0</v>
          </cell>
          <cell r="I1830">
            <v>0.23</v>
          </cell>
          <cell r="J1830">
            <v>1.32</v>
          </cell>
          <cell r="K1830">
            <v>1829</v>
          </cell>
        </row>
        <row r="1831">
          <cell r="B1831">
            <v>29102</v>
          </cell>
          <cell r="C1831">
            <v>28942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0.45</v>
          </cell>
          <cell r="J1831">
            <v>0.95</v>
          </cell>
          <cell r="K1831">
            <v>1830</v>
          </cell>
        </row>
        <row r="1832">
          <cell r="B1832">
            <v>28951</v>
          </cell>
          <cell r="C1832">
            <v>28942</v>
          </cell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0.4</v>
          </cell>
          <cell r="J1832">
            <v>1.82</v>
          </cell>
          <cell r="K1832">
            <v>1831</v>
          </cell>
        </row>
        <row r="1833">
          <cell r="B1833">
            <v>28976</v>
          </cell>
          <cell r="C1833">
            <v>28951</v>
          </cell>
          <cell r="D1833">
            <v>2585.5700000000002</v>
          </cell>
          <cell r="E1833">
            <v>0</v>
          </cell>
          <cell r="F1833">
            <v>2584.8000000000002</v>
          </cell>
          <cell r="G1833">
            <v>0</v>
          </cell>
          <cell r="H1833">
            <v>0</v>
          </cell>
          <cell r="I1833">
            <v>0.4</v>
          </cell>
          <cell r="J1833">
            <v>1.76</v>
          </cell>
          <cell r="K1833">
            <v>1832</v>
          </cell>
        </row>
        <row r="1834">
          <cell r="B1834">
            <v>29000</v>
          </cell>
          <cell r="C1834">
            <v>28976</v>
          </cell>
          <cell r="D1834">
            <v>2586.5100000000002</v>
          </cell>
          <cell r="E1834">
            <v>2585.5700000000002</v>
          </cell>
          <cell r="F1834">
            <v>2585.8000000000002</v>
          </cell>
          <cell r="G1834">
            <v>2584.8000000000002</v>
          </cell>
          <cell r="H1834">
            <v>0</v>
          </cell>
          <cell r="I1834">
            <v>0.4</v>
          </cell>
          <cell r="J1834">
            <v>1.76</v>
          </cell>
          <cell r="K1834">
            <v>1833</v>
          </cell>
        </row>
        <row r="1835">
          <cell r="B1835">
            <v>29220</v>
          </cell>
          <cell r="C1835">
            <v>29102</v>
          </cell>
          <cell r="D1835">
            <v>0</v>
          </cell>
          <cell r="E1835">
            <v>0</v>
          </cell>
          <cell r="F1835">
            <v>2584.08</v>
          </cell>
          <cell r="G1835">
            <v>0</v>
          </cell>
          <cell r="H1835">
            <v>0</v>
          </cell>
          <cell r="I1835">
            <v>0</v>
          </cell>
          <cell r="J1835">
            <v>0.8</v>
          </cell>
          <cell r="K1835">
            <v>1834</v>
          </cell>
        </row>
        <row r="1836">
          <cell r="B1836">
            <v>29328</v>
          </cell>
          <cell r="C1836">
            <v>29220</v>
          </cell>
          <cell r="D1836">
            <v>0</v>
          </cell>
          <cell r="E1836">
            <v>0</v>
          </cell>
          <cell r="F1836">
            <v>2585.81</v>
          </cell>
          <cell r="G1836">
            <v>2584.08</v>
          </cell>
          <cell r="H1836">
            <v>0</v>
          </cell>
          <cell r="I1836">
            <v>0.3</v>
          </cell>
          <cell r="J1836">
            <v>2.5299999999999998</v>
          </cell>
          <cell r="K1836">
            <v>1835</v>
          </cell>
        </row>
        <row r="1837">
          <cell r="B1837">
            <v>29456</v>
          </cell>
          <cell r="C1837">
            <v>29328</v>
          </cell>
          <cell r="D1837">
            <v>0</v>
          </cell>
          <cell r="E1837">
            <v>0</v>
          </cell>
          <cell r="F1837">
            <v>2587.67</v>
          </cell>
          <cell r="G1837">
            <v>2585.81</v>
          </cell>
          <cell r="H1837">
            <v>0</v>
          </cell>
          <cell r="I1837">
            <v>0.3</v>
          </cell>
          <cell r="J1837">
            <v>2.5</v>
          </cell>
          <cell r="K1837">
            <v>1836</v>
          </cell>
        </row>
        <row r="1838">
          <cell r="B1838">
            <v>30758</v>
          </cell>
          <cell r="C1838">
            <v>30685</v>
          </cell>
          <cell r="D1838">
            <v>2614.1999999999998</v>
          </cell>
          <cell r="E1838">
            <v>2614.6799999999998</v>
          </cell>
          <cell r="F1838">
            <v>2612.9899999999998</v>
          </cell>
          <cell r="G1838">
            <v>2612.36</v>
          </cell>
          <cell r="H1838">
            <v>0</v>
          </cell>
          <cell r="I1838">
            <v>0.45</v>
          </cell>
          <cell r="J1838">
            <v>1.2</v>
          </cell>
          <cell r="K1838">
            <v>1837</v>
          </cell>
        </row>
        <row r="1839">
          <cell r="B1839">
            <v>30797</v>
          </cell>
          <cell r="C1839">
            <v>30758</v>
          </cell>
          <cell r="D1839">
            <v>2614.1999999999998</v>
          </cell>
          <cell r="E1839">
            <v>2614.1999999999998</v>
          </cell>
          <cell r="F1839">
            <v>2613.2399999999998</v>
          </cell>
          <cell r="G1839">
            <v>2612.9899999999998</v>
          </cell>
          <cell r="H1839">
            <v>0</v>
          </cell>
          <cell r="I1839">
            <v>0.45</v>
          </cell>
          <cell r="J1839">
            <v>1.2</v>
          </cell>
          <cell r="K1839">
            <v>1838</v>
          </cell>
        </row>
        <row r="1840">
          <cell r="B1840">
            <v>30824</v>
          </cell>
          <cell r="C1840">
            <v>30662</v>
          </cell>
          <cell r="D1840">
            <v>0</v>
          </cell>
          <cell r="E1840">
            <v>2613.25</v>
          </cell>
          <cell r="F1840">
            <v>2612.5300000000002</v>
          </cell>
          <cell r="G1840">
            <v>0</v>
          </cell>
          <cell r="H1840">
            <v>0</v>
          </cell>
          <cell r="I1840">
            <v>0.6</v>
          </cell>
          <cell r="J1840">
            <v>2.5</v>
          </cell>
          <cell r="K1840">
            <v>1839</v>
          </cell>
        </row>
        <row r="1841">
          <cell r="B1841">
            <v>30796</v>
          </cell>
          <cell r="C1841">
            <v>30700</v>
          </cell>
          <cell r="D1841">
            <v>2604</v>
          </cell>
          <cell r="E1841">
            <v>2601.34</v>
          </cell>
          <cell r="F1841">
            <v>2602.23</v>
          </cell>
          <cell r="G1841">
            <v>2600.1799999999998</v>
          </cell>
          <cell r="H1841">
            <v>0</v>
          </cell>
          <cell r="I1841">
            <v>0.5</v>
          </cell>
          <cell r="J1841">
            <v>3.5</v>
          </cell>
          <cell r="K1841">
            <v>1840</v>
          </cell>
        </row>
        <row r="1842">
          <cell r="B1842">
            <v>30645</v>
          </cell>
          <cell r="C1842">
            <v>30796</v>
          </cell>
          <cell r="D1842">
            <v>2614.81</v>
          </cell>
          <cell r="E1842">
            <v>2614</v>
          </cell>
          <cell r="F1842">
            <v>2613.14</v>
          </cell>
          <cell r="G1842">
            <v>2612.23</v>
          </cell>
          <cell r="H1842">
            <v>0</v>
          </cell>
          <cell r="I1842">
            <v>0.3</v>
          </cell>
          <cell r="J1842">
            <v>1</v>
          </cell>
          <cell r="K1842">
            <v>1841</v>
          </cell>
        </row>
        <row r="1843">
          <cell r="B1843">
            <v>30486</v>
          </cell>
          <cell r="C1843">
            <v>30700</v>
          </cell>
          <cell r="D1843">
            <v>2601.67</v>
          </cell>
          <cell r="E1843">
            <v>2601.34</v>
          </cell>
          <cell r="F1843">
            <v>2600.98</v>
          </cell>
          <cell r="G1843">
            <v>2600.1999999999998</v>
          </cell>
          <cell r="H1843">
            <v>0</v>
          </cell>
          <cell r="I1843">
            <v>0.3</v>
          </cell>
          <cell r="J1843">
            <v>0.9</v>
          </cell>
          <cell r="K1843">
            <v>1842</v>
          </cell>
        </row>
        <row r="1844">
          <cell r="B1844">
            <v>30551</v>
          </cell>
          <cell r="C1844">
            <v>30486</v>
          </cell>
          <cell r="D1844">
            <v>2603.25</v>
          </cell>
          <cell r="E1844">
            <v>2601.67</v>
          </cell>
          <cell r="F1844">
            <v>2601.16</v>
          </cell>
          <cell r="G1844">
            <v>2600.98</v>
          </cell>
          <cell r="H1844">
            <v>0</v>
          </cell>
          <cell r="I1844">
            <v>0.3</v>
          </cell>
          <cell r="J1844">
            <v>0.5</v>
          </cell>
          <cell r="K1844">
            <v>1843</v>
          </cell>
        </row>
        <row r="1845">
          <cell r="B1845">
            <v>30656</v>
          </cell>
          <cell r="C1845">
            <v>30484</v>
          </cell>
          <cell r="D1845">
            <v>2600</v>
          </cell>
          <cell r="E1845">
            <v>2596</v>
          </cell>
          <cell r="F1845">
            <v>2598.79</v>
          </cell>
          <cell r="G1845">
            <v>2595.2800000000002</v>
          </cell>
          <cell r="H1845">
            <v>0</v>
          </cell>
          <cell r="I1845">
            <v>0.23</v>
          </cell>
          <cell r="J1845">
            <v>3.5</v>
          </cell>
          <cell r="K1845">
            <v>1844</v>
          </cell>
        </row>
        <row r="1846">
          <cell r="B1846">
            <v>30292</v>
          </cell>
          <cell r="C1846">
            <v>30484</v>
          </cell>
          <cell r="D1846">
            <v>0</v>
          </cell>
          <cell r="E1846">
            <v>2596</v>
          </cell>
          <cell r="F1846">
            <v>2595.4699999999998</v>
          </cell>
          <cell r="G1846">
            <v>2595.2800000000002</v>
          </cell>
          <cell r="H1846">
            <v>0</v>
          </cell>
          <cell r="I1846">
            <v>0.3</v>
          </cell>
          <cell r="J1846">
            <v>0.7</v>
          </cell>
          <cell r="K1846">
            <v>1845</v>
          </cell>
        </row>
        <row r="1847">
          <cell r="B1847">
            <v>30487</v>
          </cell>
          <cell r="C1847">
            <v>30403</v>
          </cell>
          <cell r="D1847">
            <v>0</v>
          </cell>
          <cell r="E1847">
            <v>2617.04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  <cell r="K1847">
            <v>1846</v>
          </cell>
        </row>
        <row r="1848">
          <cell r="B1848">
            <v>30002</v>
          </cell>
          <cell r="C1848">
            <v>29961</v>
          </cell>
          <cell r="D1848">
            <v>2619.5500000000002</v>
          </cell>
          <cell r="E1848">
            <v>2619.0500000000002</v>
          </cell>
          <cell r="F1848">
            <v>2618.75</v>
          </cell>
          <cell r="G1848">
            <v>2618.46</v>
          </cell>
          <cell r="H1848">
            <v>0</v>
          </cell>
          <cell r="I1848">
            <v>0.3</v>
          </cell>
          <cell r="J1848">
            <v>1.65</v>
          </cell>
          <cell r="K1848">
            <v>1847</v>
          </cell>
        </row>
        <row r="1849">
          <cell r="B1849">
            <v>29807</v>
          </cell>
          <cell r="C1849">
            <v>29657</v>
          </cell>
          <cell r="D1849">
            <v>2612.5</v>
          </cell>
          <cell r="E1849">
            <v>2600</v>
          </cell>
          <cell r="F1849">
            <v>2607.85</v>
          </cell>
          <cell r="G1849">
            <v>2598.1</v>
          </cell>
          <cell r="H1849">
            <v>0</v>
          </cell>
          <cell r="I1849">
            <v>0.3</v>
          </cell>
          <cell r="J1849">
            <v>8.08</v>
          </cell>
          <cell r="K1849">
            <v>1848</v>
          </cell>
        </row>
        <row r="1850">
          <cell r="B1850">
            <v>29878</v>
          </cell>
          <cell r="C1850">
            <v>29807</v>
          </cell>
          <cell r="D1850">
            <v>2618.69</v>
          </cell>
          <cell r="E1850">
            <v>2612.5</v>
          </cell>
          <cell r="F1850">
            <v>2615.23</v>
          </cell>
          <cell r="G1850">
            <v>2610.41</v>
          </cell>
          <cell r="H1850">
            <v>0</v>
          </cell>
          <cell r="I1850">
            <v>0.23</v>
          </cell>
          <cell r="J1850">
            <v>12</v>
          </cell>
          <cell r="K1850">
            <v>1849</v>
          </cell>
        </row>
        <row r="1851">
          <cell r="B1851">
            <v>30052</v>
          </cell>
          <cell r="C1851">
            <v>29878</v>
          </cell>
          <cell r="D1851">
            <v>2619.62</v>
          </cell>
          <cell r="E1851">
            <v>2618.69</v>
          </cell>
          <cell r="F1851">
            <v>2618.83</v>
          </cell>
          <cell r="G1851">
            <v>2615.23</v>
          </cell>
          <cell r="H1851">
            <v>0</v>
          </cell>
          <cell r="I1851">
            <v>0.23</v>
          </cell>
          <cell r="J1851">
            <v>3</v>
          </cell>
          <cell r="K1851">
            <v>1850</v>
          </cell>
        </row>
        <row r="1852">
          <cell r="B1852">
            <v>30685</v>
          </cell>
          <cell r="C1852">
            <v>30662</v>
          </cell>
          <cell r="D1852">
            <v>2614.6799999999998</v>
          </cell>
          <cell r="E1852">
            <v>2613.25</v>
          </cell>
          <cell r="F1852">
            <v>2612.36</v>
          </cell>
          <cell r="G1852">
            <v>2611.09</v>
          </cell>
          <cell r="H1852">
            <v>0</v>
          </cell>
          <cell r="I1852">
            <v>0.4</v>
          </cell>
          <cell r="J1852">
            <v>6.4</v>
          </cell>
          <cell r="K1852">
            <v>1851</v>
          </cell>
        </row>
        <row r="1853">
          <cell r="B1853">
            <v>30523</v>
          </cell>
          <cell r="C1853">
            <v>30685</v>
          </cell>
          <cell r="D1853">
            <v>2615.73</v>
          </cell>
          <cell r="E1853">
            <v>2614.6799999999998</v>
          </cell>
          <cell r="F1853">
            <v>2614.3000000000002</v>
          </cell>
          <cell r="G1853">
            <v>2612.36</v>
          </cell>
          <cell r="H1853">
            <v>0</v>
          </cell>
          <cell r="I1853">
            <v>0.4</v>
          </cell>
          <cell r="J1853">
            <v>3</v>
          </cell>
          <cell r="K1853">
            <v>1852</v>
          </cell>
        </row>
        <row r="1854">
          <cell r="B1854">
            <v>30403</v>
          </cell>
          <cell r="C1854">
            <v>30523</v>
          </cell>
          <cell r="D1854">
            <v>2617.04</v>
          </cell>
          <cell r="E1854">
            <v>2615.73</v>
          </cell>
          <cell r="F1854">
            <v>2615.98</v>
          </cell>
          <cell r="G1854">
            <v>2614.3000000000002</v>
          </cell>
          <cell r="H1854">
            <v>0</v>
          </cell>
          <cell r="I1854">
            <v>0.35</v>
          </cell>
          <cell r="J1854">
            <v>3.5</v>
          </cell>
          <cell r="K1854">
            <v>1853</v>
          </cell>
        </row>
        <row r="1855">
          <cell r="B1855">
            <v>30251</v>
          </cell>
          <cell r="C1855">
            <v>30403</v>
          </cell>
          <cell r="D1855">
            <v>2618.7800000000002</v>
          </cell>
          <cell r="E1855">
            <v>2617.04</v>
          </cell>
          <cell r="F1855">
            <v>2617.7800000000002</v>
          </cell>
          <cell r="G1855">
            <v>2615.98</v>
          </cell>
          <cell r="H1855">
            <v>0</v>
          </cell>
          <cell r="I1855">
            <v>0.3</v>
          </cell>
          <cell r="J1855">
            <v>3.5</v>
          </cell>
          <cell r="K1855">
            <v>1854</v>
          </cell>
        </row>
        <row r="1856">
          <cell r="B1856">
            <v>30202</v>
          </cell>
          <cell r="C1856">
            <v>30251</v>
          </cell>
          <cell r="D1856">
            <v>2619.12</v>
          </cell>
          <cell r="E1856">
            <v>2618.7800000000002</v>
          </cell>
          <cell r="F1856">
            <v>2618.29</v>
          </cell>
          <cell r="G1856">
            <v>2617.79</v>
          </cell>
          <cell r="H1856">
            <v>0</v>
          </cell>
          <cell r="I1856">
            <v>0.3</v>
          </cell>
          <cell r="J1856">
            <v>2.5</v>
          </cell>
          <cell r="K1856">
            <v>1855</v>
          </cell>
        </row>
        <row r="1857">
          <cell r="B1857">
            <v>30285</v>
          </cell>
          <cell r="C1857">
            <v>30316</v>
          </cell>
          <cell r="D1857">
            <v>2625.3</v>
          </cell>
          <cell r="E1857">
            <v>2624.85</v>
          </cell>
          <cell r="F1857">
            <v>2623.85</v>
          </cell>
          <cell r="G1857">
            <v>2623.17</v>
          </cell>
          <cell r="H1857">
            <v>0</v>
          </cell>
          <cell r="I1857">
            <v>0.3</v>
          </cell>
          <cell r="J1857">
            <v>5</v>
          </cell>
          <cell r="K1857">
            <v>1856</v>
          </cell>
        </row>
        <row r="1858">
          <cell r="B1858">
            <v>30313</v>
          </cell>
          <cell r="C1858">
            <v>30285</v>
          </cell>
          <cell r="D1858">
            <v>2628.65</v>
          </cell>
          <cell r="E1858">
            <v>2625.3</v>
          </cell>
          <cell r="F1858">
            <v>2625.98</v>
          </cell>
          <cell r="G1858">
            <v>2624</v>
          </cell>
          <cell r="H1858">
            <v>0</v>
          </cell>
          <cell r="I1858">
            <v>0.3</v>
          </cell>
          <cell r="J1858">
            <v>13</v>
          </cell>
          <cell r="K1858">
            <v>1857</v>
          </cell>
        </row>
        <row r="1859">
          <cell r="B1859">
            <v>30281</v>
          </cell>
          <cell r="C1859">
            <v>30251</v>
          </cell>
          <cell r="D1859">
            <v>2622.4</v>
          </cell>
          <cell r="E1859">
            <v>2618.7800000000002</v>
          </cell>
          <cell r="F1859">
            <v>2618.6999999999998</v>
          </cell>
          <cell r="G1859">
            <v>2617.9</v>
          </cell>
          <cell r="H1859">
            <v>0</v>
          </cell>
          <cell r="I1859">
            <v>0.3</v>
          </cell>
          <cell r="J1859">
            <v>8</v>
          </cell>
          <cell r="K1859">
            <v>1858</v>
          </cell>
        </row>
        <row r="1860">
          <cell r="B1860">
            <v>30300</v>
          </cell>
          <cell r="C1860">
            <v>30281</v>
          </cell>
          <cell r="D1860">
            <v>2623.4</v>
          </cell>
          <cell r="E1860">
            <v>2622.4</v>
          </cell>
          <cell r="F1860">
            <v>2620.56</v>
          </cell>
          <cell r="G1860">
            <v>2619.6</v>
          </cell>
          <cell r="H1860">
            <v>0</v>
          </cell>
          <cell r="I1860">
            <v>0.3</v>
          </cell>
          <cell r="J1860">
            <v>8</v>
          </cell>
          <cell r="K1860">
            <v>1859</v>
          </cell>
        </row>
        <row r="1861">
          <cell r="B1861">
            <v>30316</v>
          </cell>
          <cell r="C1861">
            <v>30300</v>
          </cell>
          <cell r="D1861">
            <v>2624.85</v>
          </cell>
          <cell r="E1861">
            <v>2623.4</v>
          </cell>
          <cell r="F1861">
            <v>2622.56</v>
          </cell>
          <cell r="G1861">
            <v>2621.56</v>
          </cell>
          <cell r="H1861">
            <v>0</v>
          </cell>
          <cell r="I1861">
            <v>0.3</v>
          </cell>
          <cell r="J1861">
            <v>8</v>
          </cell>
          <cell r="K1861">
            <v>1860</v>
          </cell>
        </row>
        <row r="1862">
          <cell r="B1862">
            <v>30251</v>
          </cell>
          <cell r="C1862">
            <v>30236</v>
          </cell>
          <cell r="D1862">
            <v>2618.7800000000002</v>
          </cell>
          <cell r="E1862">
            <v>0</v>
          </cell>
          <cell r="F1862">
            <v>2617.7399999999998</v>
          </cell>
          <cell r="G1862">
            <v>2617.3000000000002</v>
          </cell>
          <cell r="H1862">
            <v>0</v>
          </cell>
          <cell r="I1862">
            <v>0.3</v>
          </cell>
          <cell r="J1862">
            <v>4</v>
          </cell>
          <cell r="K1862">
            <v>1861</v>
          </cell>
        </row>
        <row r="1863">
          <cell r="B1863">
            <v>30307</v>
          </cell>
          <cell r="C1863">
            <v>30173</v>
          </cell>
          <cell r="D1863">
            <v>2616.25</v>
          </cell>
          <cell r="E1863">
            <v>2609</v>
          </cell>
          <cell r="F1863">
            <v>2614.29</v>
          </cell>
          <cell r="G1863">
            <v>2608.0500000000002</v>
          </cell>
          <cell r="H1863">
            <v>0</v>
          </cell>
          <cell r="I1863">
            <v>0.3</v>
          </cell>
          <cell r="J1863">
            <v>8</v>
          </cell>
          <cell r="K1863">
            <v>1862</v>
          </cell>
        </row>
        <row r="1864">
          <cell r="B1864">
            <v>30236</v>
          </cell>
          <cell r="C1864">
            <v>30307</v>
          </cell>
          <cell r="D1864">
            <v>0</v>
          </cell>
          <cell r="E1864">
            <v>2616.25</v>
          </cell>
          <cell r="F1864">
            <v>2617.3000000000002</v>
          </cell>
          <cell r="G1864">
            <v>2614.29</v>
          </cell>
          <cell r="H1864">
            <v>0</v>
          </cell>
          <cell r="I1864">
            <v>0.3</v>
          </cell>
          <cell r="J1864">
            <v>7</v>
          </cell>
          <cell r="K1864">
            <v>1863</v>
          </cell>
        </row>
        <row r="1865">
          <cell r="B1865">
            <v>30366</v>
          </cell>
          <cell r="C1865">
            <v>30323</v>
          </cell>
          <cell r="D1865">
            <v>2602.5500000000002</v>
          </cell>
          <cell r="E1865">
            <v>2602.4</v>
          </cell>
          <cell r="F1865">
            <v>2601.75</v>
          </cell>
          <cell r="G1865">
            <v>2601.6</v>
          </cell>
          <cell r="H1865">
            <v>0</v>
          </cell>
          <cell r="I1865">
            <v>0.55000000000000004</v>
          </cell>
          <cell r="J1865">
            <v>1</v>
          </cell>
          <cell r="K1865">
            <v>1864</v>
          </cell>
        </row>
        <row r="1866">
          <cell r="B1866">
            <v>30537</v>
          </cell>
          <cell r="C1866">
            <v>30366</v>
          </cell>
          <cell r="D1866">
            <v>2605.1999999999998</v>
          </cell>
          <cell r="E1866">
            <v>2602.5500000000002</v>
          </cell>
          <cell r="F1866">
            <v>2604.3000000000002</v>
          </cell>
          <cell r="G1866">
            <v>2601.75</v>
          </cell>
          <cell r="H1866">
            <v>0</v>
          </cell>
          <cell r="I1866">
            <v>0.55000000000000004</v>
          </cell>
          <cell r="J1866">
            <v>3.5</v>
          </cell>
          <cell r="K1866">
            <v>1865</v>
          </cell>
        </row>
        <row r="1867">
          <cell r="B1867">
            <v>30662</v>
          </cell>
          <cell r="C1867">
            <v>30537</v>
          </cell>
          <cell r="D1867">
            <v>2613.25</v>
          </cell>
          <cell r="E1867">
            <v>2605.1999999999998</v>
          </cell>
          <cell r="F1867">
            <v>2610.35</v>
          </cell>
          <cell r="G1867">
            <v>2604.3000000000002</v>
          </cell>
          <cell r="H1867">
            <v>0</v>
          </cell>
          <cell r="I1867">
            <v>0.55000000000000004</v>
          </cell>
          <cell r="J1867">
            <v>7</v>
          </cell>
          <cell r="K1867">
            <v>1866</v>
          </cell>
        </row>
        <row r="1868">
          <cell r="B1868">
            <v>30323</v>
          </cell>
          <cell r="C1868">
            <v>30122</v>
          </cell>
          <cell r="D1868">
            <v>2602.4</v>
          </cell>
          <cell r="E1868">
            <v>2602.8000000000002</v>
          </cell>
          <cell r="F1868">
            <v>2601.6</v>
          </cell>
          <cell r="G1868">
            <v>2600.34</v>
          </cell>
          <cell r="H1868">
            <v>0</v>
          </cell>
          <cell r="I1868">
            <v>0.55000000000000004</v>
          </cell>
          <cell r="J1868">
            <v>1.58</v>
          </cell>
          <cell r="K1868">
            <v>1867</v>
          </cell>
        </row>
        <row r="1869">
          <cell r="B1869">
            <v>30122</v>
          </cell>
          <cell r="C1869">
            <v>30064</v>
          </cell>
          <cell r="D1869">
            <v>2602.8000000000002</v>
          </cell>
          <cell r="E1869">
            <v>2601.8000000000002</v>
          </cell>
          <cell r="F1869">
            <v>2600.34</v>
          </cell>
          <cell r="G1869">
            <v>0</v>
          </cell>
          <cell r="H1869">
            <v>0</v>
          </cell>
          <cell r="I1869">
            <v>0.55000000000000004</v>
          </cell>
          <cell r="J1869">
            <v>1</v>
          </cell>
          <cell r="K1869">
            <v>1868</v>
          </cell>
        </row>
        <row r="1870">
          <cell r="B1870">
            <v>30173</v>
          </cell>
          <cell r="C1870">
            <v>30064</v>
          </cell>
          <cell r="D1870">
            <v>2609</v>
          </cell>
          <cell r="E1870">
            <v>2601.8000000000002</v>
          </cell>
          <cell r="F1870">
            <v>2608.0300000000002</v>
          </cell>
          <cell r="G1870">
            <v>2600.5100000000002</v>
          </cell>
          <cell r="H1870">
            <v>0</v>
          </cell>
          <cell r="I1870">
            <v>0.3</v>
          </cell>
          <cell r="J1870">
            <v>8</v>
          </cell>
          <cell r="K1870">
            <v>1869</v>
          </cell>
        </row>
        <row r="1871">
          <cell r="B1871">
            <v>30064</v>
          </cell>
          <cell r="C1871">
            <v>29949</v>
          </cell>
          <cell r="D1871">
            <v>2601.8000000000002</v>
          </cell>
          <cell r="E1871">
            <v>2697</v>
          </cell>
          <cell r="F1871">
            <v>2699.85</v>
          </cell>
          <cell r="G1871">
            <v>2695.67</v>
          </cell>
          <cell r="H1871">
            <v>0</v>
          </cell>
          <cell r="I1871">
            <v>0.55000000000000004</v>
          </cell>
          <cell r="J1871">
            <v>4.7</v>
          </cell>
          <cell r="K1871">
            <v>1870</v>
          </cell>
        </row>
        <row r="1872">
          <cell r="B1872">
            <v>29949</v>
          </cell>
          <cell r="C1872">
            <v>29889</v>
          </cell>
          <cell r="D1872">
            <v>2597</v>
          </cell>
          <cell r="E1872">
            <v>2596</v>
          </cell>
          <cell r="F1872">
            <v>2595.67</v>
          </cell>
          <cell r="G1872">
            <v>2594.39</v>
          </cell>
          <cell r="H1872">
            <v>0</v>
          </cell>
          <cell r="I1872">
            <v>0.55000000000000004</v>
          </cell>
          <cell r="J1872">
            <v>5.0999999999999996</v>
          </cell>
          <cell r="K1872">
            <v>1871</v>
          </cell>
        </row>
        <row r="1873">
          <cell r="B1873">
            <v>30183</v>
          </cell>
          <cell r="C1873">
            <v>29889</v>
          </cell>
          <cell r="D1873">
            <v>0</v>
          </cell>
          <cell r="E1873">
            <v>2596</v>
          </cell>
          <cell r="F1873">
            <v>2595.11</v>
          </cell>
          <cell r="G1873">
            <v>2594.39</v>
          </cell>
          <cell r="H1873">
            <v>0</v>
          </cell>
          <cell r="I1873">
            <v>0.3</v>
          </cell>
          <cell r="J1873">
            <v>0.55000000000000004</v>
          </cell>
          <cell r="K1873">
            <v>1872</v>
          </cell>
        </row>
        <row r="1874">
          <cell r="B1874">
            <v>30115</v>
          </cell>
          <cell r="C1874">
            <v>29875</v>
          </cell>
          <cell r="D1874">
            <v>2619.04</v>
          </cell>
          <cell r="E1874">
            <v>2611</v>
          </cell>
          <cell r="F1874">
            <v>2615.4499999999998</v>
          </cell>
          <cell r="G1874">
            <v>2606.4499999999998</v>
          </cell>
          <cell r="H1874">
            <v>0</v>
          </cell>
          <cell r="I1874">
            <v>0.3</v>
          </cell>
          <cell r="J1874">
            <v>10</v>
          </cell>
          <cell r="K1874">
            <v>1873</v>
          </cell>
        </row>
        <row r="1875">
          <cell r="B1875">
            <v>29875</v>
          </cell>
          <cell r="C1875">
            <v>29710</v>
          </cell>
          <cell r="D1875">
            <v>2611</v>
          </cell>
          <cell r="E1875">
            <v>0</v>
          </cell>
          <cell r="F1875">
            <v>2606.4499999999998</v>
          </cell>
          <cell r="G1875">
            <v>2697.91</v>
          </cell>
          <cell r="H1875">
            <v>0</v>
          </cell>
          <cell r="I1875">
            <v>0.4</v>
          </cell>
          <cell r="J1875">
            <v>7</v>
          </cell>
          <cell r="K1875">
            <v>1874</v>
          </cell>
        </row>
        <row r="1876">
          <cell r="B1876">
            <v>29917</v>
          </cell>
          <cell r="C1876">
            <v>29710</v>
          </cell>
          <cell r="D1876">
            <v>2602.5</v>
          </cell>
          <cell r="E1876">
            <v>0</v>
          </cell>
          <cell r="F1876">
            <v>2699.45</v>
          </cell>
          <cell r="G1876">
            <v>2697.91</v>
          </cell>
          <cell r="H1876">
            <v>0</v>
          </cell>
          <cell r="I1876">
            <v>0.4</v>
          </cell>
          <cell r="J1876">
            <v>2</v>
          </cell>
          <cell r="K1876">
            <v>1875</v>
          </cell>
        </row>
        <row r="1877">
          <cell r="B1877">
            <v>30032</v>
          </cell>
          <cell r="C1877">
            <v>29917</v>
          </cell>
          <cell r="D1877">
            <v>2601.8000000000002</v>
          </cell>
          <cell r="E1877">
            <v>2602.5</v>
          </cell>
          <cell r="F1877">
            <v>2600.5300000000002</v>
          </cell>
          <cell r="G1877">
            <v>2599.4499999999998</v>
          </cell>
          <cell r="H1877">
            <v>0</v>
          </cell>
          <cell r="I1877">
            <v>0.3</v>
          </cell>
          <cell r="J1877">
            <v>2</v>
          </cell>
          <cell r="K1877">
            <v>1876</v>
          </cell>
        </row>
        <row r="1878">
          <cell r="B1878">
            <v>30353</v>
          </cell>
          <cell r="C1878">
            <v>30238</v>
          </cell>
          <cell r="D1878">
            <v>2600</v>
          </cell>
          <cell r="E1878">
            <v>2596.1999999999998</v>
          </cell>
          <cell r="F1878">
            <v>2598.79</v>
          </cell>
          <cell r="G1878">
            <v>2595.39</v>
          </cell>
          <cell r="H1878">
            <v>0</v>
          </cell>
          <cell r="I1878">
            <v>0.23</v>
          </cell>
          <cell r="J1878">
            <v>4.2</v>
          </cell>
          <cell r="K1878">
            <v>1877</v>
          </cell>
        </row>
        <row r="1879">
          <cell r="B1879">
            <v>29710</v>
          </cell>
          <cell r="C1879">
            <v>29548</v>
          </cell>
          <cell r="D1879">
            <v>0</v>
          </cell>
          <cell r="E1879">
            <v>2595</v>
          </cell>
          <cell r="F1879">
            <v>2597.91</v>
          </cell>
          <cell r="G1879">
            <v>2593.0300000000002</v>
          </cell>
          <cell r="H1879">
            <v>0</v>
          </cell>
          <cell r="I1879">
            <v>0.5</v>
          </cell>
          <cell r="J1879">
            <v>4</v>
          </cell>
          <cell r="K1879">
            <v>1878</v>
          </cell>
        </row>
        <row r="1880">
          <cell r="B1880">
            <v>30718</v>
          </cell>
          <cell r="C1880">
            <v>30757</v>
          </cell>
          <cell r="D1880">
            <v>2645.47</v>
          </cell>
          <cell r="E1880">
            <v>2641.96</v>
          </cell>
          <cell r="F1880">
            <v>2641.2</v>
          </cell>
          <cell r="G1880">
            <v>2639.7</v>
          </cell>
          <cell r="H1880">
            <v>0</v>
          </cell>
          <cell r="I1880">
            <v>0.2</v>
          </cell>
          <cell r="J1880">
            <v>8</v>
          </cell>
          <cell r="K1880">
            <v>1879</v>
          </cell>
        </row>
        <row r="1881">
          <cell r="B1881">
            <v>30757</v>
          </cell>
          <cell r="C1881">
            <v>30800</v>
          </cell>
          <cell r="D1881">
            <v>2641.96</v>
          </cell>
          <cell r="E1881">
            <v>2636.33</v>
          </cell>
          <cell r="F1881">
            <v>2639.5</v>
          </cell>
          <cell r="G1881">
            <v>2635.25</v>
          </cell>
          <cell r="H1881">
            <v>0</v>
          </cell>
          <cell r="I1881">
            <v>0.2</v>
          </cell>
          <cell r="J1881">
            <v>12.5</v>
          </cell>
          <cell r="K1881">
            <v>1880</v>
          </cell>
        </row>
        <row r="1882">
          <cell r="B1882">
            <v>30851</v>
          </cell>
          <cell r="C1882">
            <v>30835</v>
          </cell>
          <cell r="D1882">
            <v>0</v>
          </cell>
          <cell r="E1882">
            <v>0</v>
          </cell>
          <cell r="F1882">
            <v>2650.43</v>
          </cell>
          <cell r="G1882">
            <v>2650.34</v>
          </cell>
          <cell r="H1882">
            <v>0</v>
          </cell>
          <cell r="I1882">
            <v>0.2</v>
          </cell>
          <cell r="J1882">
            <v>0.66</v>
          </cell>
          <cell r="K1882">
            <v>1881</v>
          </cell>
        </row>
        <row r="1883">
          <cell r="B1883">
            <v>30790</v>
          </cell>
          <cell r="C1883">
            <v>30780</v>
          </cell>
          <cell r="D1883">
            <v>0</v>
          </cell>
          <cell r="E1883">
            <v>0</v>
          </cell>
          <cell r="F1883">
            <v>2628.84</v>
          </cell>
          <cell r="G1883">
            <v>2625.86</v>
          </cell>
          <cell r="H1883">
            <v>0</v>
          </cell>
          <cell r="I1883">
            <v>0.3</v>
          </cell>
          <cell r="J1883">
            <v>24</v>
          </cell>
          <cell r="K1883">
            <v>1882</v>
          </cell>
        </row>
        <row r="1884">
          <cell r="B1884">
            <v>30800</v>
          </cell>
          <cell r="C1884">
            <v>30790</v>
          </cell>
          <cell r="D1884">
            <v>2636.33</v>
          </cell>
          <cell r="E1884">
            <v>0</v>
          </cell>
          <cell r="F1884">
            <v>2632.98</v>
          </cell>
          <cell r="G1884">
            <v>2630.15</v>
          </cell>
          <cell r="H1884">
            <v>0</v>
          </cell>
          <cell r="I1884">
            <v>0.3</v>
          </cell>
          <cell r="J1884">
            <v>45</v>
          </cell>
          <cell r="K1884">
            <v>1883</v>
          </cell>
        </row>
        <row r="1885">
          <cell r="B1885">
            <v>30814</v>
          </cell>
          <cell r="C1885">
            <v>30800</v>
          </cell>
          <cell r="D1885">
            <v>0</v>
          </cell>
          <cell r="E1885">
            <v>2636.33</v>
          </cell>
          <cell r="F1885">
            <v>2638.23</v>
          </cell>
          <cell r="G1885">
            <v>2632.98</v>
          </cell>
          <cell r="H1885">
            <v>0</v>
          </cell>
          <cell r="I1885">
            <v>0.3</v>
          </cell>
          <cell r="J1885">
            <v>0</v>
          </cell>
          <cell r="K1885">
            <v>1884</v>
          </cell>
        </row>
        <row r="1886">
          <cell r="B1886">
            <v>30835</v>
          </cell>
          <cell r="C1886">
            <v>30814</v>
          </cell>
          <cell r="D1886">
            <v>0</v>
          </cell>
          <cell r="E1886">
            <v>0</v>
          </cell>
          <cell r="F1886">
            <v>2650.34</v>
          </cell>
          <cell r="G1886">
            <v>0</v>
          </cell>
          <cell r="H1886">
            <v>0</v>
          </cell>
          <cell r="I1886">
            <v>0.2</v>
          </cell>
          <cell r="J1886">
            <v>0</v>
          </cell>
          <cell r="K1886">
            <v>1885</v>
          </cell>
        </row>
        <row r="1887">
          <cell r="B1887" t="str">
            <v>2I</v>
          </cell>
          <cell r="C1887" t="str">
            <v>3I</v>
          </cell>
          <cell r="D1887">
            <v>2598.63</v>
          </cell>
          <cell r="E1887">
            <v>2601.9299999999998</v>
          </cell>
          <cell r="F1887">
            <v>2595.46</v>
          </cell>
          <cell r="G1887">
            <v>2590.71</v>
          </cell>
          <cell r="H1887">
            <v>0</v>
          </cell>
          <cell r="I1887">
            <v>0.35</v>
          </cell>
          <cell r="J1887">
            <v>9.5</v>
          </cell>
          <cell r="K1887">
            <v>1886</v>
          </cell>
        </row>
        <row r="1888">
          <cell r="B1888" t="str">
            <v>3I</v>
          </cell>
          <cell r="C1888" t="str">
            <v>4I</v>
          </cell>
          <cell r="D1888">
            <v>2591.9299999999998</v>
          </cell>
          <cell r="E1888">
            <v>2588.3000000000002</v>
          </cell>
          <cell r="F1888">
            <v>2590.71</v>
          </cell>
          <cell r="G1888">
            <v>2587.4</v>
          </cell>
          <cell r="H1888">
            <v>0</v>
          </cell>
          <cell r="I1888">
            <v>0.3</v>
          </cell>
          <cell r="J1888">
            <v>5</v>
          </cell>
          <cell r="K1888">
            <v>1887</v>
          </cell>
        </row>
        <row r="1889">
          <cell r="B1889">
            <v>29124</v>
          </cell>
          <cell r="C1889" t="str">
            <v>8I</v>
          </cell>
          <cell r="D1889">
            <v>2595.3000000000002</v>
          </cell>
          <cell r="E1889">
            <v>2590.9699999999998</v>
          </cell>
          <cell r="F1889">
            <v>2591.73</v>
          </cell>
          <cell r="G1889">
            <v>2588.84</v>
          </cell>
          <cell r="H1889">
            <v>0</v>
          </cell>
          <cell r="I1889">
            <v>0.3</v>
          </cell>
          <cell r="J1889">
            <v>2</v>
          </cell>
          <cell r="K1889">
            <v>1888</v>
          </cell>
        </row>
        <row r="1890">
          <cell r="B1890">
            <v>28805</v>
          </cell>
          <cell r="C1890" t="str">
            <v>11I</v>
          </cell>
          <cell r="D1890">
            <v>2589.08</v>
          </cell>
          <cell r="E1890">
            <v>2588.75</v>
          </cell>
          <cell r="F1890">
            <v>2587.19</v>
          </cell>
          <cell r="G1890">
            <v>2586.7199999999998</v>
          </cell>
          <cell r="H1890">
            <v>0</v>
          </cell>
          <cell r="I1890">
            <v>0.25</v>
          </cell>
          <cell r="J1890">
            <v>0</v>
          </cell>
          <cell r="K1890">
            <v>1889</v>
          </cell>
        </row>
        <row r="1891">
          <cell r="B1891">
            <v>29255</v>
          </cell>
          <cell r="C1891" t="str">
            <v>8I</v>
          </cell>
          <cell r="D1891">
            <v>2592</v>
          </cell>
          <cell r="E1891">
            <v>2592.1</v>
          </cell>
          <cell r="F1891">
            <v>0</v>
          </cell>
          <cell r="G1891">
            <v>2588.81</v>
          </cell>
          <cell r="H1891">
            <v>0</v>
          </cell>
          <cell r="I1891">
            <v>0.23</v>
          </cell>
          <cell r="J1891">
            <v>1.7</v>
          </cell>
          <cell r="K1891">
            <v>1890</v>
          </cell>
        </row>
        <row r="1892">
          <cell r="B1892">
            <v>29172</v>
          </cell>
          <cell r="C1892">
            <v>29124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1891</v>
          </cell>
        </row>
        <row r="1893">
          <cell r="B1893" t="str">
            <v>4I</v>
          </cell>
          <cell r="C1893">
            <v>29163</v>
          </cell>
          <cell r="D1893">
            <v>2598.3000000000002</v>
          </cell>
          <cell r="E1893">
            <v>2595.3000000000002</v>
          </cell>
          <cell r="F1893">
            <v>2597.4</v>
          </cell>
          <cell r="G1893">
            <v>2592.2399999999998</v>
          </cell>
          <cell r="H1893">
            <v>0</v>
          </cell>
          <cell r="I1893">
            <v>0.4</v>
          </cell>
          <cell r="J1893">
            <v>4.5</v>
          </cell>
          <cell r="K1893">
            <v>1892</v>
          </cell>
        </row>
        <row r="1894">
          <cell r="B1894">
            <v>29657</v>
          </cell>
          <cell r="C1894" t="str">
            <v>4I</v>
          </cell>
          <cell r="D1894">
            <v>2600</v>
          </cell>
          <cell r="E1894">
            <v>2598.3000000000002</v>
          </cell>
          <cell r="F1894">
            <v>0</v>
          </cell>
          <cell r="G1894">
            <v>2597.4</v>
          </cell>
          <cell r="H1894">
            <v>0</v>
          </cell>
          <cell r="I1894">
            <v>0.3</v>
          </cell>
          <cell r="J1894">
            <v>1.4</v>
          </cell>
          <cell r="K1894">
            <v>1893</v>
          </cell>
        </row>
        <row r="1895">
          <cell r="B1895">
            <v>29657</v>
          </cell>
          <cell r="C1895">
            <v>29470</v>
          </cell>
          <cell r="D1895">
            <v>2600</v>
          </cell>
          <cell r="E1895">
            <v>0</v>
          </cell>
          <cell r="F1895">
            <v>2598.1</v>
          </cell>
          <cell r="G1895">
            <v>2593.1999999999998</v>
          </cell>
          <cell r="H1895">
            <v>0</v>
          </cell>
          <cell r="I1895">
            <v>0.4</v>
          </cell>
          <cell r="J1895">
            <v>4</v>
          </cell>
          <cell r="K1895">
            <v>1894</v>
          </cell>
        </row>
        <row r="1896">
          <cell r="B1896">
            <v>27656</v>
          </cell>
          <cell r="C1896">
            <v>28039</v>
          </cell>
          <cell r="D1896">
            <v>2589.2800000000002</v>
          </cell>
          <cell r="E1896">
            <v>2588.9299999999998</v>
          </cell>
          <cell r="F1896">
            <v>2588</v>
          </cell>
          <cell r="G1896">
            <v>2587.2600000000002</v>
          </cell>
          <cell r="H1896">
            <v>0</v>
          </cell>
          <cell r="I1896">
            <v>0.38</v>
          </cell>
          <cell r="J1896">
            <v>0.6</v>
          </cell>
          <cell r="K1896">
            <v>1895</v>
          </cell>
        </row>
        <row r="1897">
          <cell r="B1897">
            <v>27777</v>
          </cell>
          <cell r="C1897">
            <v>28185</v>
          </cell>
          <cell r="D1897">
            <v>2591.5</v>
          </cell>
          <cell r="E1897">
            <v>2590.77</v>
          </cell>
          <cell r="F1897">
            <v>2590</v>
          </cell>
          <cell r="G1897">
            <v>2589.14</v>
          </cell>
          <cell r="H1897">
            <v>0</v>
          </cell>
          <cell r="I1897">
            <v>0.3</v>
          </cell>
          <cell r="J1897">
            <v>0.7</v>
          </cell>
          <cell r="K1897">
            <v>1896</v>
          </cell>
        </row>
        <row r="1898">
          <cell r="B1898">
            <v>27957</v>
          </cell>
          <cell r="C1898">
            <v>28220</v>
          </cell>
          <cell r="D1898">
            <v>2591.3200000000002</v>
          </cell>
          <cell r="E1898">
            <v>2590.77</v>
          </cell>
          <cell r="F1898">
            <v>2589.6999999999998</v>
          </cell>
          <cell r="G1898">
            <v>2589.17</v>
          </cell>
          <cell r="H1898">
            <v>0</v>
          </cell>
          <cell r="I1898">
            <v>0.75</v>
          </cell>
          <cell r="J1898">
            <v>0.5</v>
          </cell>
          <cell r="K1898">
            <v>1897</v>
          </cell>
        </row>
        <row r="1899">
          <cell r="B1899">
            <v>27699</v>
          </cell>
          <cell r="C1899">
            <v>27957</v>
          </cell>
          <cell r="D1899">
            <v>2591.67</v>
          </cell>
          <cell r="E1899">
            <v>2591.3200000000002</v>
          </cell>
          <cell r="F1899">
            <v>2590.02</v>
          </cell>
          <cell r="G1899">
            <v>2589.6999999999998</v>
          </cell>
          <cell r="H1899">
            <v>0</v>
          </cell>
          <cell r="I1899">
            <v>0.75</v>
          </cell>
          <cell r="J1899">
            <v>0.4</v>
          </cell>
          <cell r="K1899">
            <v>1898</v>
          </cell>
        </row>
        <row r="1900">
          <cell r="B1900">
            <v>28102</v>
          </cell>
          <cell r="C1900">
            <v>28362</v>
          </cell>
          <cell r="D1900">
            <v>2593.1</v>
          </cell>
          <cell r="E1900">
            <v>2592.54</v>
          </cell>
          <cell r="F1900">
            <v>2591.73</v>
          </cell>
          <cell r="G1900">
            <v>2590.5700000000002</v>
          </cell>
          <cell r="H1900">
            <v>0</v>
          </cell>
          <cell r="I1900">
            <v>0.45</v>
          </cell>
          <cell r="J1900">
            <v>1.4</v>
          </cell>
          <cell r="K1900">
            <v>1899</v>
          </cell>
        </row>
        <row r="1901">
          <cell r="B1901">
            <v>27833</v>
          </cell>
          <cell r="C1901">
            <v>28102</v>
          </cell>
          <cell r="D1901">
            <v>2595.2600000000002</v>
          </cell>
          <cell r="E1901">
            <v>2593.1</v>
          </cell>
          <cell r="F1901">
            <v>2593.86</v>
          </cell>
          <cell r="G1901">
            <v>2591.7800000000002</v>
          </cell>
          <cell r="H1901">
            <v>0</v>
          </cell>
          <cell r="I1901">
            <v>0.38</v>
          </cell>
          <cell r="J1901">
            <v>2.6</v>
          </cell>
          <cell r="K1901">
            <v>1900</v>
          </cell>
        </row>
        <row r="1902">
          <cell r="B1902">
            <v>28519</v>
          </cell>
          <cell r="C1902">
            <v>28362</v>
          </cell>
          <cell r="D1902">
            <v>2594.54</v>
          </cell>
          <cell r="E1902">
            <v>2592.54</v>
          </cell>
          <cell r="F1902">
            <v>2592.38</v>
          </cell>
          <cell r="G1902">
            <v>2590.5700000000002</v>
          </cell>
          <cell r="H1902">
            <v>0</v>
          </cell>
          <cell r="I1902">
            <v>0.53</v>
          </cell>
          <cell r="J1902">
            <v>1.9</v>
          </cell>
          <cell r="K1902">
            <v>1901</v>
          </cell>
        </row>
        <row r="1903">
          <cell r="B1903">
            <v>28362</v>
          </cell>
          <cell r="C1903">
            <v>28767</v>
          </cell>
          <cell r="D1903">
            <v>2592.54</v>
          </cell>
          <cell r="E1903">
            <v>2590.8000000000002</v>
          </cell>
          <cell r="F1903">
            <v>2590.5700000000002</v>
          </cell>
          <cell r="G1903">
            <v>2588.61</v>
          </cell>
          <cell r="H1903">
            <v>0</v>
          </cell>
          <cell r="I1903">
            <v>0.68</v>
          </cell>
          <cell r="J1903">
            <v>1.5</v>
          </cell>
          <cell r="K1903">
            <v>1902</v>
          </cell>
        </row>
        <row r="1904">
          <cell r="B1904">
            <v>28767</v>
          </cell>
          <cell r="C1904">
            <v>28816</v>
          </cell>
          <cell r="D1904">
            <v>2590.8000000000002</v>
          </cell>
          <cell r="E1904">
            <v>2590.6999999999998</v>
          </cell>
          <cell r="F1904">
            <v>2588.61</v>
          </cell>
          <cell r="G1904">
            <v>2588.6</v>
          </cell>
          <cell r="H1904">
            <v>0</v>
          </cell>
          <cell r="I1904">
            <v>0.83</v>
          </cell>
          <cell r="J1904">
            <v>0.7</v>
          </cell>
          <cell r="K1904">
            <v>1903</v>
          </cell>
        </row>
        <row r="1905">
          <cell r="B1905">
            <v>28930</v>
          </cell>
          <cell r="C1905">
            <v>28767</v>
          </cell>
          <cell r="D1905">
            <v>2592.7199999999998</v>
          </cell>
          <cell r="E1905">
            <v>2590.8000000000002</v>
          </cell>
          <cell r="F1905">
            <v>2591.08</v>
          </cell>
          <cell r="G1905">
            <v>2588.61</v>
          </cell>
          <cell r="H1905">
            <v>0</v>
          </cell>
          <cell r="I1905">
            <v>0.4</v>
          </cell>
          <cell r="J1905">
            <v>2.2000000000000002</v>
          </cell>
          <cell r="K1905">
            <v>1904</v>
          </cell>
        </row>
        <row r="1906">
          <cell r="B1906">
            <v>29075</v>
          </cell>
          <cell r="C1906">
            <v>28930</v>
          </cell>
          <cell r="D1906">
            <v>2594.1</v>
          </cell>
          <cell r="E1906">
            <v>2592.7199999999998</v>
          </cell>
          <cell r="F1906">
            <v>2592.6</v>
          </cell>
          <cell r="G1906">
            <v>2591.08</v>
          </cell>
          <cell r="H1906">
            <v>0</v>
          </cell>
          <cell r="I1906">
            <v>0.35</v>
          </cell>
          <cell r="J1906">
            <v>1.6</v>
          </cell>
          <cell r="K1906">
            <v>1905</v>
          </cell>
        </row>
        <row r="1907">
          <cell r="B1907">
            <v>28644</v>
          </cell>
          <cell r="C1907">
            <v>28930</v>
          </cell>
          <cell r="D1907">
            <v>2593.7399999999998</v>
          </cell>
          <cell r="E1907">
            <v>2592.7199999999998</v>
          </cell>
          <cell r="F1907">
            <v>2592.4699999999998</v>
          </cell>
          <cell r="G1907">
            <v>2591.08</v>
          </cell>
          <cell r="H1907">
            <v>0</v>
          </cell>
          <cell r="I1907">
            <v>0.3</v>
          </cell>
          <cell r="J1907">
            <v>1.6</v>
          </cell>
          <cell r="K1907">
            <v>1906</v>
          </cell>
        </row>
        <row r="1908">
          <cell r="B1908">
            <v>28801</v>
          </cell>
          <cell r="C1908">
            <v>29075</v>
          </cell>
          <cell r="D1908">
            <v>2596.1999999999998</v>
          </cell>
          <cell r="E1908">
            <v>2594.1</v>
          </cell>
          <cell r="F1908">
            <v>2594.17</v>
          </cell>
          <cell r="G1908">
            <v>2592.6</v>
          </cell>
          <cell r="H1908">
            <v>0</v>
          </cell>
          <cell r="I1908">
            <v>0.3</v>
          </cell>
          <cell r="J1908">
            <v>1.8</v>
          </cell>
          <cell r="K1908">
            <v>1907</v>
          </cell>
        </row>
        <row r="1909">
          <cell r="B1909">
            <v>29118</v>
          </cell>
          <cell r="C1909">
            <v>29075</v>
          </cell>
          <cell r="D1909">
            <v>0</v>
          </cell>
          <cell r="E1909">
            <v>2594.1</v>
          </cell>
          <cell r="F1909">
            <v>2592.8000000000002</v>
          </cell>
          <cell r="G1909">
            <v>2592.6</v>
          </cell>
          <cell r="H1909">
            <v>0</v>
          </cell>
          <cell r="I1909">
            <v>0.3</v>
          </cell>
          <cell r="J1909">
            <v>1.2</v>
          </cell>
          <cell r="K1909">
            <v>1908</v>
          </cell>
        </row>
        <row r="1910">
          <cell r="B1910">
            <v>29253</v>
          </cell>
          <cell r="C1910">
            <v>29118</v>
          </cell>
          <cell r="D1910">
            <v>2597.42</v>
          </cell>
          <cell r="E1910">
            <v>2594.4699999999998</v>
          </cell>
          <cell r="F1910">
            <v>2595.62</v>
          </cell>
          <cell r="G1910">
            <v>2592.8000000000002</v>
          </cell>
          <cell r="H1910">
            <v>0</v>
          </cell>
          <cell r="I1910">
            <v>0.25</v>
          </cell>
          <cell r="J1910">
            <v>3.56</v>
          </cell>
          <cell r="K1910">
            <v>1909</v>
          </cell>
        </row>
        <row r="1911">
          <cell r="B1911">
            <v>29274</v>
          </cell>
          <cell r="C1911">
            <v>29253</v>
          </cell>
          <cell r="D1911">
            <v>2597.86</v>
          </cell>
          <cell r="E1911">
            <v>2597.4699999999998</v>
          </cell>
          <cell r="F1911">
            <v>2596.2399999999998</v>
          </cell>
          <cell r="G1911">
            <v>2596.15</v>
          </cell>
          <cell r="H1911">
            <v>0</v>
          </cell>
          <cell r="I1911">
            <v>0.68</v>
          </cell>
          <cell r="J1911">
            <v>1</v>
          </cell>
          <cell r="K1911">
            <v>1910</v>
          </cell>
        </row>
        <row r="1912">
          <cell r="B1912">
            <v>29223</v>
          </cell>
          <cell r="C1912">
            <v>29274</v>
          </cell>
          <cell r="D1912">
            <v>2597.87</v>
          </cell>
          <cell r="E1912">
            <v>2597.86</v>
          </cell>
          <cell r="F1912">
            <v>2596.54</v>
          </cell>
          <cell r="G1912">
            <v>2596.2399999999998</v>
          </cell>
          <cell r="H1912">
            <v>0</v>
          </cell>
          <cell r="I1912">
            <v>0.6</v>
          </cell>
          <cell r="J1912">
            <v>1.9</v>
          </cell>
          <cell r="K1912">
            <v>1911</v>
          </cell>
        </row>
        <row r="1913">
          <cell r="B1913">
            <v>28815</v>
          </cell>
          <cell r="C1913">
            <v>29223</v>
          </cell>
          <cell r="D1913">
            <v>2599.1999999999998</v>
          </cell>
          <cell r="E1913">
            <v>2597.87</v>
          </cell>
          <cell r="F1913">
            <v>2597.7199999999998</v>
          </cell>
          <cell r="G1913">
            <v>2596.54</v>
          </cell>
          <cell r="H1913">
            <v>0</v>
          </cell>
          <cell r="I1913">
            <v>0.6</v>
          </cell>
          <cell r="J1913">
            <v>0.9</v>
          </cell>
          <cell r="K1913">
            <v>1912</v>
          </cell>
        </row>
        <row r="1914">
          <cell r="B1914">
            <v>27833</v>
          </cell>
          <cell r="C1914">
            <v>27699</v>
          </cell>
          <cell r="D1914">
            <v>2595.2600000000002</v>
          </cell>
          <cell r="E1914">
            <v>2591.67</v>
          </cell>
          <cell r="F1914">
            <v>2594.06</v>
          </cell>
          <cell r="G1914">
            <v>2590.1</v>
          </cell>
          <cell r="H1914">
            <v>0</v>
          </cell>
          <cell r="I1914">
            <v>0.23</v>
          </cell>
          <cell r="J1914">
            <v>4.5</v>
          </cell>
          <cell r="K1914">
            <v>1913</v>
          </cell>
        </row>
        <row r="1915">
          <cell r="B1915">
            <v>28002</v>
          </cell>
          <cell r="C1915">
            <v>27833</v>
          </cell>
          <cell r="D1915">
            <v>2596.16</v>
          </cell>
          <cell r="E1915">
            <v>2595.2600000000002</v>
          </cell>
          <cell r="F1915">
            <v>2595.7600000000002</v>
          </cell>
          <cell r="G1915">
            <v>2593.86</v>
          </cell>
          <cell r="H1915">
            <v>0</v>
          </cell>
          <cell r="I1915">
            <v>0.35</v>
          </cell>
          <cell r="J1915">
            <v>2</v>
          </cell>
          <cell r="K1915">
            <v>1914</v>
          </cell>
        </row>
        <row r="1916">
          <cell r="B1916">
            <v>27621</v>
          </cell>
          <cell r="C1916">
            <v>27699</v>
          </cell>
          <cell r="D1916">
            <v>2591.79</v>
          </cell>
          <cell r="E1916">
            <v>2591.67</v>
          </cell>
          <cell r="F1916">
            <v>2590.2800000000002</v>
          </cell>
          <cell r="G1916">
            <v>2590.1</v>
          </cell>
          <cell r="H1916">
            <v>0</v>
          </cell>
          <cell r="I1916">
            <v>0.6</v>
          </cell>
          <cell r="J1916">
            <v>0.9</v>
          </cell>
          <cell r="K1916">
            <v>1915</v>
          </cell>
        </row>
        <row r="1917">
          <cell r="B1917">
            <v>28155</v>
          </cell>
          <cell r="C1917">
            <v>28002</v>
          </cell>
          <cell r="D1917">
            <v>2600.59</v>
          </cell>
          <cell r="E1917">
            <v>2596.16</v>
          </cell>
          <cell r="F1917">
            <v>2598.46</v>
          </cell>
          <cell r="G1917">
            <v>2595.7600000000002</v>
          </cell>
          <cell r="H1917">
            <v>0</v>
          </cell>
          <cell r="I1917">
            <v>0.3</v>
          </cell>
          <cell r="J1917">
            <v>3</v>
          </cell>
          <cell r="K1917">
            <v>1916</v>
          </cell>
        </row>
        <row r="1918">
          <cell r="B1918">
            <v>28670</v>
          </cell>
          <cell r="C1918">
            <v>28519</v>
          </cell>
          <cell r="D1918">
            <v>2596.9499999999998</v>
          </cell>
          <cell r="E1918">
            <v>2594.54</v>
          </cell>
          <cell r="F1918">
            <v>2594.85</v>
          </cell>
          <cell r="G1918">
            <v>2592.38</v>
          </cell>
          <cell r="H1918">
            <v>0</v>
          </cell>
          <cell r="I1918">
            <v>0.35</v>
          </cell>
          <cell r="J1918">
            <v>2.6</v>
          </cell>
          <cell r="K1918">
            <v>1917</v>
          </cell>
        </row>
        <row r="1919">
          <cell r="B1919">
            <v>28815</v>
          </cell>
          <cell r="C1919">
            <v>28670</v>
          </cell>
          <cell r="D1919">
            <v>2599.1999999999998</v>
          </cell>
          <cell r="E1919">
            <v>2596.9499999999998</v>
          </cell>
          <cell r="F1919">
            <v>2598</v>
          </cell>
          <cell r="G1919">
            <v>2594.85</v>
          </cell>
          <cell r="H1919">
            <v>0</v>
          </cell>
          <cell r="I1919">
            <v>0.25</v>
          </cell>
          <cell r="J1919">
            <v>3.5</v>
          </cell>
          <cell r="K1919">
            <v>1918</v>
          </cell>
        </row>
        <row r="1920">
          <cell r="B1920">
            <v>28265</v>
          </cell>
          <cell r="C1920">
            <v>28519</v>
          </cell>
          <cell r="D1920">
            <v>2596.3000000000002</v>
          </cell>
          <cell r="E1920">
            <v>2594.54</v>
          </cell>
          <cell r="F1920">
            <v>2594.67</v>
          </cell>
          <cell r="G1920">
            <v>2592.38</v>
          </cell>
          <cell r="H1920">
            <v>0</v>
          </cell>
          <cell r="I1920">
            <v>0.38</v>
          </cell>
          <cell r="J1920">
            <v>2.7</v>
          </cell>
          <cell r="K1920">
            <v>1919</v>
          </cell>
        </row>
        <row r="1921">
          <cell r="B1921">
            <v>28128</v>
          </cell>
          <cell r="C1921">
            <v>28265</v>
          </cell>
          <cell r="D1921">
            <v>2597.1799999999998</v>
          </cell>
          <cell r="E1921">
            <v>2596.3000000000002</v>
          </cell>
          <cell r="F1921">
            <v>2585.09</v>
          </cell>
          <cell r="G1921">
            <v>2594.67</v>
          </cell>
          <cell r="H1921">
            <v>0</v>
          </cell>
          <cell r="I1921">
            <v>0.23</v>
          </cell>
          <cell r="J1921">
            <v>1</v>
          </cell>
          <cell r="K1921">
            <v>1920</v>
          </cell>
        </row>
        <row r="1922">
          <cell r="B1922">
            <v>28414</v>
          </cell>
          <cell r="C1922">
            <v>28265</v>
          </cell>
          <cell r="D1922">
            <v>2598.83</v>
          </cell>
          <cell r="E1922">
            <v>2596.3000000000002</v>
          </cell>
          <cell r="F1922">
            <v>2596.92</v>
          </cell>
          <cell r="G1922">
            <v>2594.67</v>
          </cell>
          <cell r="H1922">
            <v>0</v>
          </cell>
          <cell r="I1922">
            <v>0.35</v>
          </cell>
          <cell r="J1922">
            <v>2.5</v>
          </cell>
          <cell r="K1922">
            <v>1921</v>
          </cell>
        </row>
        <row r="1923">
          <cell r="B1923">
            <v>27745</v>
          </cell>
          <cell r="C1923">
            <v>27621</v>
          </cell>
          <cell r="D1923">
            <v>2595.2600000000002</v>
          </cell>
          <cell r="E1923">
            <v>2591.79</v>
          </cell>
          <cell r="F1923">
            <v>2592.89</v>
          </cell>
          <cell r="G1923">
            <v>2590.2800000000002</v>
          </cell>
          <cell r="H1923">
            <v>0</v>
          </cell>
          <cell r="I1923">
            <v>0.6</v>
          </cell>
          <cell r="J1923">
            <v>3</v>
          </cell>
          <cell r="K1923">
            <v>1922</v>
          </cell>
        </row>
        <row r="1924">
          <cell r="B1924">
            <v>27924</v>
          </cell>
          <cell r="C1924">
            <v>27745</v>
          </cell>
          <cell r="D1924">
            <v>0</v>
          </cell>
          <cell r="E1924">
            <v>2595.2600000000002</v>
          </cell>
          <cell r="F1924">
            <v>2596.98</v>
          </cell>
          <cell r="G1924">
            <v>2593.73</v>
          </cell>
          <cell r="H1924">
            <v>0</v>
          </cell>
          <cell r="I1924">
            <v>0.4</v>
          </cell>
          <cell r="J1924">
            <v>3.1</v>
          </cell>
          <cell r="K1924">
            <v>1923</v>
          </cell>
        </row>
        <row r="1925">
          <cell r="B1925">
            <v>27720</v>
          </cell>
          <cell r="C1925">
            <v>27924</v>
          </cell>
          <cell r="D1925">
            <v>2600.1999999999998</v>
          </cell>
          <cell r="E1925">
            <v>0</v>
          </cell>
          <cell r="F1925">
            <v>2597.4699999999998</v>
          </cell>
          <cell r="G1925">
            <v>2596.98</v>
          </cell>
          <cell r="H1925">
            <v>0</v>
          </cell>
          <cell r="I1925">
            <v>0.3</v>
          </cell>
          <cell r="J1925">
            <v>0.8</v>
          </cell>
          <cell r="K1925">
            <v>1924</v>
          </cell>
        </row>
        <row r="1926">
          <cell r="B1926">
            <v>27548</v>
          </cell>
          <cell r="C1926">
            <v>27745</v>
          </cell>
          <cell r="D1926">
            <v>2595.7199999999998</v>
          </cell>
          <cell r="E1926">
            <v>2595.2600000000002</v>
          </cell>
          <cell r="F1926">
            <v>2593.73</v>
          </cell>
          <cell r="G1926">
            <v>2592.54</v>
          </cell>
          <cell r="H1926">
            <v>0</v>
          </cell>
          <cell r="I1926">
            <v>0.25</v>
          </cell>
          <cell r="J1926">
            <v>1.8</v>
          </cell>
          <cell r="K1926">
            <v>1925</v>
          </cell>
        </row>
        <row r="1927">
          <cell r="B1927">
            <v>27418</v>
          </cell>
          <cell r="C1927">
            <v>27621</v>
          </cell>
          <cell r="D1927">
            <v>2592.3000000000002</v>
          </cell>
          <cell r="E1927">
            <v>2591.79</v>
          </cell>
          <cell r="F1927">
            <v>2591</v>
          </cell>
          <cell r="G1927">
            <v>2590.2800000000002</v>
          </cell>
          <cell r="H1927">
            <v>0</v>
          </cell>
          <cell r="I1927">
            <v>0.25</v>
          </cell>
          <cell r="J1927">
            <v>1.5</v>
          </cell>
          <cell r="K1927">
            <v>1926</v>
          </cell>
        </row>
        <row r="1928">
          <cell r="B1928">
            <v>27653</v>
          </cell>
          <cell r="C1928">
            <v>27428</v>
          </cell>
          <cell r="D1928">
            <v>2591.86</v>
          </cell>
          <cell r="E1928">
            <v>2588.17</v>
          </cell>
          <cell r="F1928">
            <v>2589.5</v>
          </cell>
          <cell r="G1928">
            <v>2585.67</v>
          </cell>
          <cell r="H1928">
            <v>0</v>
          </cell>
          <cell r="I1928">
            <v>0.3</v>
          </cell>
          <cell r="J1928">
            <v>2</v>
          </cell>
          <cell r="K1928">
            <v>1927</v>
          </cell>
        </row>
        <row r="1929">
          <cell r="B1929">
            <v>27567</v>
          </cell>
          <cell r="C1929">
            <v>27352</v>
          </cell>
          <cell r="D1929">
            <v>2591.66</v>
          </cell>
          <cell r="E1929">
            <v>2588.17</v>
          </cell>
          <cell r="F1929">
            <v>2589.5</v>
          </cell>
          <cell r="G1929">
            <v>2586.67</v>
          </cell>
          <cell r="H1929">
            <v>0</v>
          </cell>
          <cell r="I1929">
            <v>0.3</v>
          </cell>
          <cell r="J1929">
            <v>2</v>
          </cell>
          <cell r="K1929">
            <v>1928</v>
          </cell>
        </row>
        <row r="1930">
          <cell r="B1930">
            <v>28185</v>
          </cell>
          <cell r="C1930">
            <v>28573</v>
          </cell>
          <cell r="D1930">
            <v>2590.77</v>
          </cell>
          <cell r="E1930">
            <v>2589.69</v>
          </cell>
          <cell r="F1930">
            <v>2589.5700000000002</v>
          </cell>
          <cell r="G1930">
            <v>2587.1999999999998</v>
          </cell>
          <cell r="H1930">
            <v>0</v>
          </cell>
          <cell r="I1930">
            <v>0.25</v>
          </cell>
          <cell r="J1930">
            <v>1.8</v>
          </cell>
          <cell r="K1930">
            <v>1929</v>
          </cell>
        </row>
        <row r="1931">
          <cell r="B1931">
            <v>28185</v>
          </cell>
          <cell r="C1931">
            <v>28039</v>
          </cell>
          <cell r="D1931">
            <v>2590.77</v>
          </cell>
          <cell r="E1931">
            <v>2588.9299999999998</v>
          </cell>
          <cell r="F1931">
            <v>2589.12</v>
          </cell>
          <cell r="G1931">
            <v>2587.29</v>
          </cell>
          <cell r="H1931">
            <v>0</v>
          </cell>
          <cell r="I1931">
            <v>0.3</v>
          </cell>
          <cell r="J1931">
            <v>2.2000000000000002</v>
          </cell>
          <cell r="K1931">
            <v>1930</v>
          </cell>
        </row>
        <row r="1932">
          <cell r="B1932">
            <v>29523</v>
          </cell>
          <cell r="C1932">
            <v>29320</v>
          </cell>
          <cell r="D1932">
            <v>0</v>
          </cell>
          <cell r="E1932">
            <v>0</v>
          </cell>
          <cell r="F1932">
            <v>2593.33</v>
          </cell>
          <cell r="G1932">
            <v>2589.73</v>
          </cell>
          <cell r="H1932">
            <v>0</v>
          </cell>
          <cell r="I1932">
            <v>0.23</v>
          </cell>
          <cell r="J1932">
            <v>3.5</v>
          </cell>
          <cell r="K1932">
            <v>1931</v>
          </cell>
        </row>
        <row r="1933">
          <cell r="B1933">
            <v>29424</v>
          </cell>
          <cell r="C1933">
            <v>29255</v>
          </cell>
          <cell r="D1933">
            <v>2598.0700000000002</v>
          </cell>
          <cell r="E1933">
            <v>2592</v>
          </cell>
          <cell r="F1933">
            <v>2593.4</v>
          </cell>
          <cell r="G1933">
            <v>2590.62</v>
          </cell>
          <cell r="H1933">
            <v>0</v>
          </cell>
          <cell r="I1933">
            <v>0.23</v>
          </cell>
          <cell r="J1933">
            <v>2.73</v>
          </cell>
          <cell r="K1933">
            <v>1932</v>
          </cell>
        </row>
        <row r="1934">
          <cell r="B1934">
            <v>30811</v>
          </cell>
          <cell r="C1934">
            <v>30684</v>
          </cell>
          <cell r="D1934">
            <v>2594.67</v>
          </cell>
          <cell r="E1934">
            <v>2591.86</v>
          </cell>
          <cell r="F1934">
            <v>2592.3000000000002</v>
          </cell>
          <cell r="G1934">
            <v>2589.9</v>
          </cell>
          <cell r="H1934">
            <v>0</v>
          </cell>
          <cell r="I1934">
            <v>1.3</v>
          </cell>
          <cell r="J1934">
            <v>2.31</v>
          </cell>
          <cell r="K1934">
            <v>1933</v>
          </cell>
        </row>
        <row r="1935">
          <cell r="B1935">
            <v>28373</v>
          </cell>
          <cell r="C1935">
            <v>28232</v>
          </cell>
          <cell r="D1935">
            <v>2586.2600000000002</v>
          </cell>
          <cell r="E1935">
            <v>2584.6799999999998</v>
          </cell>
          <cell r="F1935">
            <v>2584.64</v>
          </cell>
          <cell r="G1935">
            <v>2583.4499999999998</v>
          </cell>
          <cell r="H1935">
            <v>0</v>
          </cell>
          <cell r="I1935">
            <v>0.53</v>
          </cell>
          <cell r="J1935">
            <v>1.3</v>
          </cell>
          <cell r="K1935">
            <v>1934</v>
          </cell>
        </row>
        <row r="1936">
          <cell r="B1936">
            <v>29217</v>
          </cell>
          <cell r="C1936">
            <v>28841</v>
          </cell>
          <cell r="D1936">
            <v>2583.4699999999998</v>
          </cell>
          <cell r="E1936">
            <v>2582.75</v>
          </cell>
          <cell r="F1936">
            <v>2582.5300000000002</v>
          </cell>
          <cell r="G1936">
            <v>2581.94</v>
          </cell>
          <cell r="H1936">
            <v>0</v>
          </cell>
          <cell r="I1936">
            <v>0.75</v>
          </cell>
          <cell r="J1936">
            <v>0.5</v>
          </cell>
          <cell r="K1936">
            <v>1935</v>
          </cell>
        </row>
        <row r="1937">
          <cell r="B1937">
            <v>30503</v>
          </cell>
          <cell r="C1937">
            <v>30312</v>
          </cell>
          <cell r="D1937">
            <v>2588.7600000000002</v>
          </cell>
          <cell r="E1937">
            <v>0</v>
          </cell>
          <cell r="F1937">
            <v>2587.13</v>
          </cell>
          <cell r="G1937">
            <v>2584.48</v>
          </cell>
          <cell r="H1937">
            <v>0</v>
          </cell>
          <cell r="I1937">
            <v>1.35</v>
          </cell>
          <cell r="J1937">
            <v>0</v>
          </cell>
          <cell r="K1937">
            <v>1936</v>
          </cell>
        </row>
        <row r="1938">
          <cell r="B1938">
            <v>30684</v>
          </cell>
          <cell r="C1938">
            <v>30503</v>
          </cell>
          <cell r="D1938">
            <v>2591.86</v>
          </cell>
          <cell r="E1938">
            <v>2588.7600000000002</v>
          </cell>
          <cell r="F1938">
            <v>2589.9</v>
          </cell>
          <cell r="G1938">
            <v>2587.16</v>
          </cell>
          <cell r="H1938">
            <v>0</v>
          </cell>
          <cell r="I1938">
            <v>1.3</v>
          </cell>
          <cell r="J1938">
            <v>2.38</v>
          </cell>
          <cell r="K1938">
            <v>1937</v>
          </cell>
        </row>
        <row r="1939">
          <cell r="B1939">
            <v>27471</v>
          </cell>
          <cell r="C1939">
            <v>27305</v>
          </cell>
          <cell r="D1939">
            <v>2584</v>
          </cell>
          <cell r="E1939">
            <v>2582.5300000000002</v>
          </cell>
          <cell r="F1939">
            <v>2582.4299999999998</v>
          </cell>
          <cell r="G1939">
            <v>2580.98</v>
          </cell>
          <cell r="H1939">
            <v>0</v>
          </cell>
          <cell r="I1939">
            <v>0.75</v>
          </cell>
          <cell r="J1939">
            <v>1.5</v>
          </cell>
          <cell r="K1939">
            <v>1938</v>
          </cell>
        </row>
        <row r="1940">
          <cell r="B1940">
            <v>27905</v>
          </cell>
          <cell r="C1940">
            <v>27753</v>
          </cell>
          <cell r="D1940">
            <v>2583.04</v>
          </cell>
          <cell r="E1940">
            <v>2581.9</v>
          </cell>
          <cell r="F1940">
            <v>2581.6999999999998</v>
          </cell>
          <cell r="G1940">
            <v>2580.54</v>
          </cell>
          <cell r="H1940">
            <v>0</v>
          </cell>
          <cell r="I1940">
            <v>0.68</v>
          </cell>
          <cell r="J1940">
            <v>1.2</v>
          </cell>
          <cell r="K1940">
            <v>1939</v>
          </cell>
        </row>
        <row r="1941">
          <cell r="B1941">
            <v>28057</v>
          </cell>
          <cell r="C1941">
            <v>27905</v>
          </cell>
          <cell r="D1941">
            <v>2584.0300000000002</v>
          </cell>
          <cell r="E1941">
            <v>2583.04</v>
          </cell>
          <cell r="F1941">
            <v>2582.6999999999998</v>
          </cell>
          <cell r="G1941">
            <v>2581.75</v>
          </cell>
          <cell r="H1941">
            <v>0</v>
          </cell>
          <cell r="I1941">
            <v>0.6</v>
          </cell>
          <cell r="J1941">
            <v>1.1000000000000001</v>
          </cell>
          <cell r="K1941">
            <v>1940</v>
          </cell>
        </row>
        <row r="1942">
          <cell r="B1942" t="str">
            <v>19I</v>
          </cell>
          <cell r="C1942" t="str">
            <v>20I</v>
          </cell>
          <cell r="D1942">
            <v>2583.34</v>
          </cell>
          <cell r="E1942">
            <v>2582.61</v>
          </cell>
          <cell r="F1942">
            <v>2581.7399999999998</v>
          </cell>
          <cell r="G1942">
            <v>2580.9499999999998</v>
          </cell>
          <cell r="H1942">
            <v>0</v>
          </cell>
          <cell r="I1942">
            <v>0.6</v>
          </cell>
          <cell r="J1942">
            <v>1.1000000000000001</v>
          </cell>
          <cell r="K1942">
            <v>1941</v>
          </cell>
        </row>
        <row r="1943">
          <cell r="B1943">
            <v>27727</v>
          </cell>
          <cell r="C1943">
            <v>27618</v>
          </cell>
          <cell r="D1943">
            <v>2581.8000000000002</v>
          </cell>
          <cell r="E1943">
            <v>2579.79</v>
          </cell>
          <cell r="F1943">
            <v>2579.64</v>
          </cell>
          <cell r="G1943">
            <v>2578.39</v>
          </cell>
          <cell r="H1943">
            <v>0</v>
          </cell>
          <cell r="I1943">
            <v>0.35</v>
          </cell>
          <cell r="J1943">
            <v>1.78</v>
          </cell>
          <cell r="K1943">
            <v>1942</v>
          </cell>
        </row>
        <row r="1944">
          <cell r="B1944">
            <v>27753</v>
          </cell>
          <cell r="C1944">
            <v>27727</v>
          </cell>
          <cell r="D1944">
            <v>2581.9</v>
          </cell>
          <cell r="E1944">
            <v>2581.8000000000002</v>
          </cell>
          <cell r="F1944">
            <v>2580.6999999999998</v>
          </cell>
          <cell r="G1944">
            <v>2580.61</v>
          </cell>
          <cell r="H1944">
            <v>0</v>
          </cell>
          <cell r="I1944">
            <v>1.3</v>
          </cell>
          <cell r="J1944">
            <v>0.45</v>
          </cell>
          <cell r="K1944">
            <v>1943</v>
          </cell>
        </row>
        <row r="1945">
          <cell r="B1945" t="str">
            <v>20I</v>
          </cell>
          <cell r="C1945" t="str">
            <v>21I</v>
          </cell>
          <cell r="D1945">
            <v>2582.61</v>
          </cell>
          <cell r="E1945">
            <v>2581.48</v>
          </cell>
          <cell r="F1945">
            <v>2580.9299999999998</v>
          </cell>
          <cell r="G1945">
            <v>2580.66</v>
          </cell>
          <cell r="H1945">
            <v>0</v>
          </cell>
          <cell r="I1945">
            <v>0.6</v>
          </cell>
          <cell r="J1945">
            <v>0.39</v>
          </cell>
          <cell r="K1945">
            <v>1944</v>
          </cell>
        </row>
        <row r="1946">
          <cell r="B1946">
            <v>28900</v>
          </cell>
          <cell r="C1946">
            <v>28841</v>
          </cell>
          <cell r="D1946">
            <v>2583.79</v>
          </cell>
          <cell r="E1946">
            <v>2582.75</v>
          </cell>
          <cell r="F1946">
            <v>2582.61</v>
          </cell>
          <cell r="G1946">
            <v>2581.9299999999998</v>
          </cell>
          <cell r="H1946">
            <v>0</v>
          </cell>
          <cell r="I1946">
            <v>0.75</v>
          </cell>
          <cell r="J1946">
            <v>0.65</v>
          </cell>
          <cell r="K1946">
            <v>1945</v>
          </cell>
        </row>
        <row r="1947">
          <cell r="B1947">
            <v>28841</v>
          </cell>
          <cell r="C1947">
            <v>28802</v>
          </cell>
          <cell r="D1947">
            <v>2582.75</v>
          </cell>
          <cell r="E1947">
            <v>2582.6999999999998</v>
          </cell>
          <cell r="F1947">
            <v>2581.6799999999998</v>
          </cell>
          <cell r="G1947">
            <v>2581.58</v>
          </cell>
          <cell r="H1947">
            <v>0</v>
          </cell>
          <cell r="I1947">
            <v>0.83</v>
          </cell>
          <cell r="J1947">
            <v>0.71</v>
          </cell>
          <cell r="K1947">
            <v>1946</v>
          </cell>
        </row>
        <row r="1948">
          <cell r="B1948">
            <v>27305</v>
          </cell>
          <cell r="C1948">
            <v>27753</v>
          </cell>
          <cell r="D1948">
            <v>2582.5300000000002</v>
          </cell>
          <cell r="E1948">
            <v>2581.9</v>
          </cell>
          <cell r="F1948">
            <v>2581.14</v>
          </cell>
          <cell r="G1948">
            <v>2580.6999999999998</v>
          </cell>
          <cell r="H1948">
            <v>0</v>
          </cell>
          <cell r="I1948">
            <v>1.3</v>
          </cell>
          <cell r="J1948">
            <v>0.3</v>
          </cell>
          <cell r="K1948">
            <v>1947</v>
          </cell>
        </row>
        <row r="1949">
          <cell r="B1949" t="str">
            <v>18I</v>
          </cell>
          <cell r="C1949" t="str">
            <v>19I</v>
          </cell>
          <cell r="D1949">
            <v>2584.06</v>
          </cell>
          <cell r="E1949">
            <v>2583.34</v>
          </cell>
          <cell r="F1949">
            <v>2582.31</v>
          </cell>
          <cell r="G1949">
            <v>2581.8000000000002</v>
          </cell>
          <cell r="H1949">
            <v>0</v>
          </cell>
          <cell r="I1949">
            <v>0.6</v>
          </cell>
          <cell r="J1949">
            <v>0.71</v>
          </cell>
          <cell r="K1949">
            <v>1948</v>
          </cell>
        </row>
        <row r="1950">
          <cell r="B1950">
            <v>28232</v>
          </cell>
          <cell r="C1950">
            <v>28057</v>
          </cell>
          <cell r="D1950">
            <v>2584.6799999999998</v>
          </cell>
          <cell r="E1950">
            <v>2584.0300000000002</v>
          </cell>
          <cell r="F1950">
            <v>2583.4499999999998</v>
          </cell>
          <cell r="G1950">
            <v>2582.73</v>
          </cell>
          <cell r="H1950">
            <v>0</v>
          </cell>
          <cell r="I1950">
            <v>0.6</v>
          </cell>
          <cell r="J1950">
            <v>0.8</v>
          </cell>
          <cell r="K1950">
            <v>1949</v>
          </cell>
        </row>
        <row r="1951">
          <cell r="B1951" t="str">
            <v>6I</v>
          </cell>
          <cell r="C1951">
            <v>29172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1950</v>
          </cell>
        </row>
        <row r="1952">
          <cell r="B1952">
            <v>29163</v>
          </cell>
          <cell r="C1952">
            <v>29172</v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  <cell r="K1952">
            <v>1951</v>
          </cell>
        </row>
        <row r="1953">
          <cell r="B1953">
            <v>29748</v>
          </cell>
          <cell r="C1953">
            <v>29548</v>
          </cell>
          <cell r="D1953">
            <v>2595.62</v>
          </cell>
          <cell r="E1953">
            <v>2595</v>
          </cell>
          <cell r="F1953">
            <v>2593.7800000000002</v>
          </cell>
          <cell r="G1953">
            <v>2593.0300000000002</v>
          </cell>
          <cell r="H1953">
            <v>0</v>
          </cell>
          <cell r="I1953">
            <v>0.7</v>
          </cell>
          <cell r="J1953">
            <v>0.97</v>
          </cell>
          <cell r="K1953">
            <v>1952</v>
          </cell>
        </row>
        <row r="1954">
          <cell r="B1954">
            <v>29548</v>
          </cell>
          <cell r="C1954">
            <v>29470</v>
          </cell>
          <cell r="D1954">
            <v>2595</v>
          </cell>
          <cell r="E1954">
            <v>2595.06</v>
          </cell>
          <cell r="F1954">
            <v>2593.0300000000002</v>
          </cell>
          <cell r="G1954">
            <v>2592.8000000000002</v>
          </cell>
          <cell r="H1954">
            <v>0</v>
          </cell>
          <cell r="I1954">
            <v>0.85</v>
          </cell>
          <cell r="J1954">
            <v>1</v>
          </cell>
          <cell r="K1954">
            <v>1953</v>
          </cell>
        </row>
        <row r="1955">
          <cell r="B1955">
            <v>29470</v>
          </cell>
          <cell r="C1955" t="str">
            <v>6I</v>
          </cell>
          <cell r="D1955">
            <v>2595.06</v>
          </cell>
          <cell r="E1955">
            <v>2595.23</v>
          </cell>
          <cell r="F1955">
            <v>2592.8000000000002</v>
          </cell>
          <cell r="G1955">
            <v>2592.14</v>
          </cell>
          <cell r="H1955">
            <v>0</v>
          </cell>
          <cell r="I1955">
            <v>0.9</v>
          </cell>
          <cell r="J1955">
            <v>1</v>
          </cell>
          <cell r="K1955">
            <v>1954</v>
          </cell>
        </row>
        <row r="1956">
          <cell r="B1956" t="str">
            <v>11I</v>
          </cell>
          <cell r="C1956" t="str">
            <v>12I</v>
          </cell>
          <cell r="D1956">
            <v>2588.75</v>
          </cell>
          <cell r="E1956">
            <v>2589.14</v>
          </cell>
          <cell r="F1956">
            <v>2586.85</v>
          </cell>
          <cell r="G1956">
            <v>2586.2399999999998</v>
          </cell>
          <cell r="H1956">
            <v>0</v>
          </cell>
          <cell r="I1956">
            <v>0.4</v>
          </cell>
          <cell r="J1956">
            <v>2.0299999999999998</v>
          </cell>
          <cell r="K1956">
            <v>1955</v>
          </cell>
        </row>
        <row r="1957">
          <cell r="B1957">
            <v>28716</v>
          </cell>
          <cell r="C1957" t="str">
            <v>12I</v>
          </cell>
          <cell r="D1957">
            <v>2589.13</v>
          </cell>
          <cell r="E1957">
            <v>2589.14</v>
          </cell>
          <cell r="F1957">
            <v>2586.69</v>
          </cell>
          <cell r="G1957">
            <v>2586.66</v>
          </cell>
          <cell r="H1957">
            <v>0</v>
          </cell>
          <cell r="I1957">
            <v>0.8</v>
          </cell>
          <cell r="J1957">
            <v>0.57999999999999996</v>
          </cell>
          <cell r="K1957">
            <v>1956</v>
          </cell>
        </row>
        <row r="1958">
          <cell r="B1958">
            <v>28629</v>
          </cell>
          <cell r="C1958">
            <v>28573</v>
          </cell>
          <cell r="D1958">
            <v>2589.4899999999998</v>
          </cell>
          <cell r="E1958">
            <v>2589.69</v>
          </cell>
          <cell r="F1958">
            <v>2587.21</v>
          </cell>
          <cell r="G1958">
            <v>2587.1</v>
          </cell>
          <cell r="H1958">
            <v>0</v>
          </cell>
          <cell r="I1958">
            <v>0.35</v>
          </cell>
          <cell r="J1958">
            <v>0.63</v>
          </cell>
          <cell r="K1958">
            <v>1957</v>
          </cell>
        </row>
        <row r="1959">
          <cell r="B1959">
            <v>28650</v>
          </cell>
          <cell r="C1959">
            <v>28629</v>
          </cell>
          <cell r="D1959">
            <v>2589.35</v>
          </cell>
          <cell r="E1959">
            <v>2589.4899999999998</v>
          </cell>
          <cell r="F1959">
            <v>2587.46</v>
          </cell>
          <cell r="G1959">
            <v>2587.33</v>
          </cell>
          <cell r="H1959">
            <v>0</v>
          </cell>
          <cell r="I1959">
            <v>0.35</v>
          </cell>
          <cell r="J1959">
            <v>1.3</v>
          </cell>
          <cell r="K1959">
            <v>1958</v>
          </cell>
        </row>
        <row r="1960">
          <cell r="B1960" t="str">
            <v>8I</v>
          </cell>
          <cell r="C1960">
            <v>28842</v>
          </cell>
          <cell r="D1960">
            <v>2590.9699999999998</v>
          </cell>
          <cell r="E1960">
            <v>2590.2399999999998</v>
          </cell>
          <cell r="F1960">
            <v>2588.84</v>
          </cell>
          <cell r="G1960">
            <v>2588.12</v>
          </cell>
          <cell r="H1960">
            <v>0</v>
          </cell>
          <cell r="I1960">
            <v>0.4</v>
          </cell>
          <cell r="J1960">
            <v>1.38</v>
          </cell>
          <cell r="K1960">
            <v>1959</v>
          </cell>
        </row>
        <row r="1961">
          <cell r="B1961">
            <v>28842</v>
          </cell>
          <cell r="C1961">
            <v>28746</v>
          </cell>
          <cell r="D1961">
            <v>2590.2399999999998</v>
          </cell>
          <cell r="E1961">
            <v>2589.4299999999998</v>
          </cell>
          <cell r="F1961">
            <v>2588.12</v>
          </cell>
          <cell r="G1961">
            <v>2586.94</v>
          </cell>
          <cell r="H1961">
            <v>0</v>
          </cell>
          <cell r="I1961">
            <v>0.4</v>
          </cell>
          <cell r="J1961">
            <v>2.0299999999999998</v>
          </cell>
          <cell r="K1961">
            <v>1960</v>
          </cell>
        </row>
        <row r="1962">
          <cell r="B1962">
            <v>28746</v>
          </cell>
          <cell r="C1962" t="str">
            <v>11I</v>
          </cell>
          <cell r="D1962">
            <v>2589.4299999999998</v>
          </cell>
          <cell r="E1962">
            <v>2588.75</v>
          </cell>
          <cell r="F1962">
            <v>2586.94</v>
          </cell>
          <cell r="G1962">
            <v>2586.85</v>
          </cell>
          <cell r="H1962">
            <v>0</v>
          </cell>
          <cell r="I1962">
            <v>0.4</v>
          </cell>
          <cell r="J1962">
            <v>1.5</v>
          </cell>
          <cell r="K1962">
            <v>1961</v>
          </cell>
        </row>
        <row r="1963">
          <cell r="B1963">
            <v>28816</v>
          </cell>
          <cell r="C1963">
            <v>28675</v>
          </cell>
          <cell r="D1963">
            <v>2590.6999999999998</v>
          </cell>
          <cell r="E1963">
            <v>2589.62</v>
          </cell>
          <cell r="F1963">
            <v>2588.65</v>
          </cell>
          <cell r="G1963">
            <v>2588.21</v>
          </cell>
          <cell r="H1963">
            <v>0</v>
          </cell>
          <cell r="I1963">
            <v>0.9</v>
          </cell>
          <cell r="J1963">
            <v>0.51</v>
          </cell>
          <cell r="K1963">
            <v>1962</v>
          </cell>
        </row>
        <row r="1964">
          <cell r="B1964">
            <v>28675</v>
          </cell>
          <cell r="C1964">
            <v>28650</v>
          </cell>
          <cell r="D1964">
            <v>2589.62</v>
          </cell>
          <cell r="E1964">
            <v>2589.35</v>
          </cell>
          <cell r="F1964">
            <v>2588.21</v>
          </cell>
          <cell r="G1964">
            <v>2588.0700000000002</v>
          </cell>
          <cell r="H1964">
            <v>0</v>
          </cell>
          <cell r="I1964">
            <v>0.9</v>
          </cell>
          <cell r="J1964">
            <v>1.3</v>
          </cell>
          <cell r="K1964">
            <v>1963</v>
          </cell>
        </row>
        <row r="1965">
          <cell r="B1965">
            <v>28220</v>
          </cell>
          <cell r="C1965">
            <v>28675</v>
          </cell>
          <cell r="D1965">
            <v>2590.77</v>
          </cell>
          <cell r="E1965">
            <v>2589.62</v>
          </cell>
          <cell r="F1965">
            <v>2589.29</v>
          </cell>
          <cell r="G1965">
            <v>2588.2600000000002</v>
          </cell>
          <cell r="H1965">
            <v>0</v>
          </cell>
          <cell r="I1965">
            <v>0.75</v>
          </cell>
          <cell r="J1965">
            <v>0.7</v>
          </cell>
          <cell r="K1965">
            <v>1964</v>
          </cell>
        </row>
        <row r="1966">
          <cell r="B1966">
            <v>29889</v>
          </cell>
          <cell r="C1966">
            <v>29748</v>
          </cell>
          <cell r="D1966">
            <v>2596</v>
          </cell>
          <cell r="E1966">
            <v>2595.62</v>
          </cell>
          <cell r="F1966">
            <v>2594.23</v>
          </cell>
          <cell r="G1966">
            <v>2593.83</v>
          </cell>
          <cell r="H1966">
            <v>0</v>
          </cell>
          <cell r="I1966">
            <v>0.75</v>
          </cell>
          <cell r="J1966">
            <v>0.75</v>
          </cell>
          <cell r="K1966">
            <v>1965</v>
          </cell>
        </row>
        <row r="1967">
          <cell r="B1967">
            <v>29452</v>
          </cell>
          <cell r="C1967">
            <v>29304</v>
          </cell>
          <cell r="D1967">
            <v>2589.12</v>
          </cell>
          <cell r="E1967">
            <v>2588.6799999999998</v>
          </cell>
          <cell r="F1967">
            <v>2588.4699999999998</v>
          </cell>
          <cell r="G1967">
            <v>2588.0700000000002</v>
          </cell>
          <cell r="H1967">
            <v>0</v>
          </cell>
          <cell r="I1967">
            <v>0.6</v>
          </cell>
          <cell r="J1967">
            <v>0.8</v>
          </cell>
          <cell r="K1967">
            <v>1966</v>
          </cell>
        </row>
        <row r="1968">
          <cell r="B1968">
            <v>29565</v>
          </cell>
          <cell r="C1968">
            <v>29452</v>
          </cell>
          <cell r="D1968">
            <v>2589.4</v>
          </cell>
          <cell r="E1968">
            <v>2589.12</v>
          </cell>
          <cell r="F1968">
            <v>2588.7399999999998</v>
          </cell>
          <cell r="G1968">
            <v>2588.4699999999998</v>
          </cell>
          <cell r="H1968">
            <v>0</v>
          </cell>
          <cell r="I1968">
            <v>0.6</v>
          </cell>
          <cell r="J1968">
            <v>0.91</v>
          </cell>
          <cell r="K1968">
            <v>1967</v>
          </cell>
        </row>
        <row r="1969">
          <cell r="B1969">
            <v>29304</v>
          </cell>
          <cell r="C1969">
            <v>29029</v>
          </cell>
          <cell r="D1969">
            <v>2588.6799999999998</v>
          </cell>
          <cell r="E1969">
            <v>2588.75</v>
          </cell>
          <cell r="F1969">
            <v>2588.0700000000002</v>
          </cell>
          <cell r="G1969">
            <v>2587.4899999999998</v>
          </cell>
          <cell r="H1969">
            <v>0</v>
          </cell>
          <cell r="I1969">
            <v>0.6</v>
          </cell>
          <cell r="J1969">
            <v>0.6</v>
          </cell>
          <cell r="K1969">
            <v>1968</v>
          </cell>
        </row>
        <row r="1970">
          <cell r="B1970">
            <v>30853</v>
          </cell>
          <cell r="C1970">
            <v>30830</v>
          </cell>
          <cell r="D1970">
            <v>2595.21</v>
          </cell>
          <cell r="E1970">
            <v>0</v>
          </cell>
          <cell r="F1970">
            <v>2593.3000000000002</v>
          </cell>
          <cell r="G1970">
            <v>2591.8000000000002</v>
          </cell>
          <cell r="H1970">
            <v>0</v>
          </cell>
          <cell r="I1970">
            <v>1.25</v>
          </cell>
          <cell r="J1970">
            <v>2.6</v>
          </cell>
          <cell r="K1970">
            <v>1969</v>
          </cell>
        </row>
        <row r="1971">
          <cell r="B1971">
            <v>28464</v>
          </cell>
          <cell r="C1971">
            <v>28313</v>
          </cell>
          <cell r="D1971">
            <v>2588.13</v>
          </cell>
          <cell r="E1971">
            <v>2586.34</v>
          </cell>
          <cell r="F1971">
            <v>2586.56</v>
          </cell>
          <cell r="G1971">
            <v>2585</v>
          </cell>
          <cell r="H1971">
            <v>0</v>
          </cell>
          <cell r="I1971">
            <v>0.38</v>
          </cell>
          <cell r="J1971">
            <v>1.8</v>
          </cell>
          <cell r="K1971">
            <v>1970</v>
          </cell>
        </row>
        <row r="1972">
          <cell r="B1972">
            <v>28313</v>
          </cell>
          <cell r="C1972">
            <v>28373</v>
          </cell>
          <cell r="D1972">
            <v>2586.34</v>
          </cell>
          <cell r="E1972">
            <v>2586.2600000000002</v>
          </cell>
          <cell r="F1972">
            <v>2585</v>
          </cell>
          <cell r="G1972">
            <v>2584.77</v>
          </cell>
          <cell r="H1972">
            <v>0</v>
          </cell>
          <cell r="I1972">
            <v>0.45</v>
          </cell>
          <cell r="J1972">
            <v>1.28</v>
          </cell>
          <cell r="K1972">
            <v>1971</v>
          </cell>
        </row>
        <row r="1973">
          <cell r="B1973">
            <v>30830</v>
          </cell>
          <cell r="C1973">
            <v>30811</v>
          </cell>
          <cell r="D1973">
            <v>0</v>
          </cell>
          <cell r="E1973">
            <v>2594.67</v>
          </cell>
          <cell r="F1973">
            <v>0</v>
          </cell>
          <cell r="G1973">
            <v>2592.33</v>
          </cell>
          <cell r="H1973">
            <v>0</v>
          </cell>
          <cell r="I1973">
            <v>1.25</v>
          </cell>
          <cell r="J1973">
            <v>2.6</v>
          </cell>
          <cell r="K1973">
            <v>1972</v>
          </cell>
        </row>
        <row r="1974">
          <cell r="B1974">
            <v>29029</v>
          </cell>
          <cell r="C1974">
            <v>28716</v>
          </cell>
          <cell r="D1974">
            <v>2588.75</v>
          </cell>
          <cell r="E1974">
            <v>2589.13</v>
          </cell>
          <cell r="F1974">
            <v>2587.34</v>
          </cell>
          <cell r="G1974">
            <v>2586.4899999999998</v>
          </cell>
          <cell r="H1974">
            <v>0</v>
          </cell>
          <cell r="I1974">
            <v>0.6</v>
          </cell>
          <cell r="J1974">
            <v>0.85</v>
          </cell>
          <cell r="K1974">
            <v>1973</v>
          </cell>
        </row>
        <row r="1975">
          <cell r="B1975">
            <v>28573</v>
          </cell>
          <cell r="C1975">
            <v>28464</v>
          </cell>
          <cell r="D1975">
            <v>2589.69</v>
          </cell>
          <cell r="E1975">
            <v>2588.13</v>
          </cell>
          <cell r="F1975">
            <v>2587.1</v>
          </cell>
          <cell r="G1975">
            <v>2586.6</v>
          </cell>
          <cell r="H1975">
            <v>0</v>
          </cell>
          <cell r="I1975">
            <v>0.35</v>
          </cell>
          <cell r="J1975">
            <v>0.6</v>
          </cell>
          <cell r="K1975">
            <v>1974</v>
          </cell>
        </row>
        <row r="1976">
          <cell r="B1976">
            <v>30700</v>
          </cell>
          <cell r="C1976">
            <v>30918</v>
          </cell>
          <cell r="D1976">
            <v>2601.34</v>
          </cell>
          <cell r="E1976">
            <v>2601.81</v>
          </cell>
          <cell r="F1976">
            <v>2600.19</v>
          </cell>
          <cell r="G1976">
            <v>2598.7399999999998</v>
          </cell>
          <cell r="H1976">
            <v>0</v>
          </cell>
          <cell r="I1976">
            <v>0.7</v>
          </cell>
          <cell r="J1976">
            <v>0.99</v>
          </cell>
          <cell r="K1976">
            <v>1975</v>
          </cell>
        </row>
        <row r="1977">
          <cell r="B1977">
            <v>30922</v>
          </cell>
          <cell r="C1977">
            <v>30853</v>
          </cell>
          <cell r="D1977">
            <v>2595.5</v>
          </cell>
          <cell r="E1977">
            <v>2595.21</v>
          </cell>
          <cell r="F1977">
            <v>2593.75</v>
          </cell>
          <cell r="G1977">
            <v>2593.3200000000002</v>
          </cell>
          <cell r="H1977">
            <v>0</v>
          </cell>
          <cell r="I1977">
            <v>1.25</v>
          </cell>
          <cell r="J1977">
            <v>1.41</v>
          </cell>
          <cell r="K1977">
            <v>1976</v>
          </cell>
        </row>
        <row r="1978">
          <cell r="B1978">
            <v>30484</v>
          </cell>
          <cell r="C1978">
            <v>30706</v>
          </cell>
          <cell r="D1978">
            <v>2596</v>
          </cell>
          <cell r="E1978">
            <v>2594.9299999999998</v>
          </cell>
          <cell r="F1978">
            <v>0</v>
          </cell>
          <cell r="G1978">
            <v>2594.15</v>
          </cell>
          <cell r="H1978">
            <v>0</v>
          </cell>
          <cell r="I1978">
            <v>0.25</v>
          </cell>
          <cell r="J1978">
            <v>1</v>
          </cell>
          <cell r="K1978">
            <v>1977</v>
          </cell>
        </row>
        <row r="1979">
          <cell r="B1979">
            <v>30780</v>
          </cell>
          <cell r="C1979">
            <v>30874</v>
          </cell>
          <cell r="D1979">
            <v>0</v>
          </cell>
          <cell r="E1979">
            <v>2624.1</v>
          </cell>
          <cell r="F1979">
            <v>2625.49</v>
          </cell>
          <cell r="G1979">
            <v>2622.02</v>
          </cell>
          <cell r="H1979">
            <v>0</v>
          </cell>
          <cell r="I1979">
            <v>0.3</v>
          </cell>
          <cell r="J1979">
            <v>6.4</v>
          </cell>
          <cell r="K1979">
            <v>1978</v>
          </cell>
        </row>
        <row r="1980">
          <cell r="B1980">
            <v>30874</v>
          </cell>
          <cell r="C1980">
            <v>30858</v>
          </cell>
          <cell r="D1980">
            <v>2624.1</v>
          </cell>
          <cell r="E1980">
            <v>2621.17</v>
          </cell>
          <cell r="F1980">
            <v>2621.77</v>
          </cell>
          <cell r="G1980">
            <v>2619.9899999999998</v>
          </cell>
          <cell r="H1980">
            <v>0</v>
          </cell>
          <cell r="I1980">
            <v>0.3</v>
          </cell>
          <cell r="J1980">
            <v>10</v>
          </cell>
          <cell r="K1980">
            <v>1979</v>
          </cell>
        </row>
        <row r="1981">
          <cell r="B1981">
            <v>30858</v>
          </cell>
          <cell r="C1981">
            <v>30849</v>
          </cell>
          <cell r="D1981">
            <v>2621.17</v>
          </cell>
          <cell r="E1981">
            <v>2618.9499999999998</v>
          </cell>
          <cell r="F1981">
            <v>2619.98</v>
          </cell>
          <cell r="G1981">
            <v>2618.04</v>
          </cell>
          <cell r="H1981">
            <v>0</v>
          </cell>
          <cell r="I1981">
            <v>0.3</v>
          </cell>
          <cell r="J1981">
            <v>10.4</v>
          </cell>
          <cell r="K1981">
            <v>1980</v>
          </cell>
        </row>
        <row r="1982">
          <cell r="B1982">
            <v>30849</v>
          </cell>
          <cell r="C1982">
            <v>30892</v>
          </cell>
          <cell r="D1982">
            <v>2618.9499999999998</v>
          </cell>
          <cell r="E1982">
            <v>2616.2800000000002</v>
          </cell>
          <cell r="F1982">
            <v>2617.4</v>
          </cell>
          <cell r="G1982">
            <v>2616.2199999999998</v>
          </cell>
          <cell r="H1982">
            <v>0</v>
          </cell>
          <cell r="I1982">
            <v>0.35</v>
          </cell>
          <cell r="J1982">
            <v>6.8</v>
          </cell>
          <cell r="K1982">
            <v>1981</v>
          </cell>
        </row>
        <row r="1983">
          <cell r="B1983">
            <v>30892</v>
          </cell>
          <cell r="C1983">
            <v>30869</v>
          </cell>
          <cell r="D1983">
            <v>2616.2800000000002</v>
          </cell>
          <cell r="E1983">
            <v>2614.42</v>
          </cell>
          <cell r="F1983">
            <v>2614.81</v>
          </cell>
          <cell r="G1983">
            <v>2613.75</v>
          </cell>
          <cell r="H1983">
            <v>0</v>
          </cell>
          <cell r="I1983">
            <v>0.35</v>
          </cell>
          <cell r="J1983">
            <v>0.6</v>
          </cell>
          <cell r="K1983">
            <v>1982</v>
          </cell>
        </row>
        <row r="1984">
          <cell r="B1984">
            <v>30869</v>
          </cell>
          <cell r="C1984">
            <v>30797</v>
          </cell>
          <cell r="D1984">
            <v>2614.42</v>
          </cell>
          <cell r="E1984">
            <v>2614.1999999999998</v>
          </cell>
          <cell r="F1984">
            <v>2613.75</v>
          </cell>
          <cell r="G1984">
            <v>2613.2199999999998</v>
          </cell>
          <cell r="H1984">
            <v>0</v>
          </cell>
          <cell r="I1984">
            <v>0.45</v>
          </cell>
          <cell r="J1984">
            <v>1.4</v>
          </cell>
          <cell r="K1984">
            <v>1983</v>
          </cell>
        </row>
        <row r="1985">
          <cell r="B1985">
            <v>29557</v>
          </cell>
          <cell r="C1985">
            <v>29320</v>
          </cell>
          <cell r="D1985">
            <v>2592.5</v>
          </cell>
          <cell r="E1985">
            <v>0</v>
          </cell>
          <cell r="F1985">
            <v>2590.31</v>
          </cell>
          <cell r="G1985">
            <v>2589.73</v>
          </cell>
          <cell r="H1985">
            <v>0</v>
          </cell>
          <cell r="I1985">
            <v>0.4</v>
          </cell>
          <cell r="J1985">
            <v>0.8</v>
          </cell>
          <cell r="K1985">
            <v>1984</v>
          </cell>
        </row>
        <row r="1986">
          <cell r="B1986">
            <v>29699</v>
          </cell>
          <cell r="C1986" t="str">
            <v>3I</v>
          </cell>
          <cell r="D1986">
            <v>2594.46</v>
          </cell>
          <cell r="E1986">
            <v>2591.9299999999998</v>
          </cell>
          <cell r="F1986">
            <v>2592.15</v>
          </cell>
          <cell r="G1986">
            <v>2590.71</v>
          </cell>
          <cell r="H1986">
            <v>0</v>
          </cell>
          <cell r="I1986">
            <v>0.2</v>
          </cell>
          <cell r="J1986">
            <v>9</v>
          </cell>
          <cell r="K1986">
            <v>1985</v>
          </cell>
        </row>
        <row r="1987">
          <cell r="B1987">
            <v>29634</v>
          </cell>
          <cell r="C1987" t="str">
            <v>2I</v>
          </cell>
          <cell r="D1987">
            <v>2598.52</v>
          </cell>
          <cell r="E1987">
            <v>2598.63</v>
          </cell>
          <cell r="F1987">
            <v>2597.3200000000002</v>
          </cell>
          <cell r="G1987">
            <v>2596.8000000000002</v>
          </cell>
          <cell r="H1987">
            <v>0</v>
          </cell>
          <cell r="I1987">
            <v>0.23</v>
          </cell>
          <cell r="J1987">
            <v>1</v>
          </cell>
          <cell r="K1987">
            <v>1986</v>
          </cell>
        </row>
        <row r="1988">
          <cell r="B1988">
            <v>28362</v>
          </cell>
          <cell r="C1988">
            <v>28220</v>
          </cell>
          <cell r="D1988">
            <v>2592.54</v>
          </cell>
          <cell r="E1988">
            <v>2590.77</v>
          </cell>
          <cell r="F1988">
            <v>2591</v>
          </cell>
          <cell r="G1988">
            <v>2589.17</v>
          </cell>
          <cell r="H1988">
            <v>0</v>
          </cell>
          <cell r="I1988">
            <v>0.3</v>
          </cell>
          <cell r="J1988">
            <v>2.1</v>
          </cell>
          <cell r="K1988">
            <v>1987</v>
          </cell>
        </row>
        <row r="1989">
          <cell r="B1989">
            <v>28043</v>
          </cell>
          <cell r="C1989" t="str">
            <v>CURVA2</v>
          </cell>
          <cell r="D1989">
            <v>2581.4699999999998</v>
          </cell>
          <cell r="E1989">
            <v>2581.39</v>
          </cell>
          <cell r="F1989">
            <v>2580.46</v>
          </cell>
          <cell r="G1989">
            <v>2580.4</v>
          </cell>
          <cell r="H1989">
            <v>2.7</v>
          </cell>
          <cell r="I1989">
            <v>1.6</v>
          </cell>
          <cell r="J1989">
            <v>0.3</v>
          </cell>
          <cell r="K1989">
            <v>1988</v>
          </cell>
        </row>
        <row r="1990">
          <cell r="B1990">
            <v>27985</v>
          </cell>
          <cell r="C1990">
            <v>27936</v>
          </cell>
          <cell r="D1990">
            <v>2581.39</v>
          </cell>
          <cell r="E1990">
            <v>2581.3200000000002</v>
          </cell>
          <cell r="F1990">
            <v>2580.4</v>
          </cell>
          <cell r="G1990">
            <v>2580.38</v>
          </cell>
          <cell r="H1990">
            <v>2.7</v>
          </cell>
          <cell r="I1990">
            <v>1.6</v>
          </cell>
          <cell r="J1990">
            <v>0.2</v>
          </cell>
          <cell r="K1990">
            <v>1989</v>
          </cell>
        </row>
        <row r="1991">
          <cell r="B1991">
            <v>28093</v>
          </cell>
          <cell r="C1991">
            <v>28043</v>
          </cell>
          <cell r="D1991">
            <v>0</v>
          </cell>
          <cell r="E1991">
            <v>0</v>
          </cell>
          <cell r="F1991">
            <v>2579.9899999999998</v>
          </cell>
          <cell r="G1991">
            <v>2579.9699999999998</v>
          </cell>
          <cell r="H1991">
            <v>0</v>
          </cell>
          <cell r="I1991">
            <v>0.4</v>
          </cell>
          <cell r="J1991">
            <v>0.02</v>
          </cell>
          <cell r="K1991">
            <v>1990</v>
          </cell>
        </row>
        <row r="1992">
          <cell r="B1992">
            <v>30162</v>
          </cell>
          <cell r="C1992">
            <v>30285</v>
          </cell>
          <cell r="D1992">
            <v>2627.32</v>
          </cell>
          <cell r="E1992">
            <v>2625.3</v>
          </cell>
          <cell r="F1992">
            <v>2625.9</v>
          </cell>
          <cell r="G1992">
            <v>0</v>
          </cell>
          <cell r="H1992">
            <v>0</v>
          </cell>
          <cell r="I1992">
            <v>0.3</v>
          </cell>
          <cell r="J1992">
            <v>5</v>
          </cell>
          <cell r="K1992">
            <v>1991</v>
          </cell>
        </row>
        <row r="1993">
          <cell r="B1993">
            <v>29402</v>
          </cell>
          <cell r="C1993">
            <v>29365</v>
          </cell>
          <cell r="D1993">
            <v>0</v>
          </cell>
          <cell r="E1993">
            <v>2602.2600000000002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0</v>
          </cell>
          <cell r="K1993">
            <v>1992</v>
          </cell>
        </row>
        <row r="1994">
          <cell r="B1994">
            <v>29365</v>
          </cell>
          <cell r="C1994">
            <v>29223</v>
          </cell>
          <cell r="D1994">
            <v>2602.2600000000002</v>
          </cell>
          <cell r="E1994">
            <v>2597.87</v>
          </cell>
          <cell r="F1994">
            <v>2599.12</v>
          </cell>
          <cell r="G1994">
            <v>2596.54</v>
          </cell>
          <cell r="H1994">
            <v>0</v>
          </cell>
          <cell r="I1994">
            <v>0.45</v>
          </cell>
          <cell r="J1994">
            <v>3</v>
          </cell>
          <cell r="K1994">
            <v>1993</v>
          </cell>
        </row>
        <row r="1995">
          <cell r="B1995">
            <v>28092</v>
          </cell>
          <cell r="C1995">
            <v>27924</v>
          </cell>
          <cell r="D1995">
            <v>2600.9</v>
          </cell>
          <cell r="E1995">
            <v>0</v>
          </cell>
          <cell r="F1995">
            <v>2599.4</v>
          </cell>
          <cell r="G1995">
            <v>2596.98</v>
          </cell>
          <cell r="H1995">
            <v>0</v>
          </cell>
          <cell r="I1995">
            <v>0.38</v>
          </cell>
          <cell r="J1995">
            <v>2.5</v>
          </cell>
          <cell r="K1995">
            <v>1994</v>
          </cell>
        </row>
        <row r="1996">
          <cell r="B1996">
            <v>27359</v>
          </cell>
          <cell r="C1996">
            <v>27085</v>
          </cell>
          <cell r="D1996">
            <v>2592.04</v>
          </cell>
          <cell r="E1996">
            <v>2589.0700000000002</v>
          </cell>
          <cell r="F1996">
            <v>2590.4</v>
          </cell>
          <cell r="G1996">
            <v>2587.5700000000002</v>
          </cell>
          <cell r="H1996">
            <v>0</v>
          </cell>
          <cell r="I1996">
            <v>0.3</v>
          </cell>
          <cell r="J1996">
            <v>2</v>
          </cell>
          <cell r="K1996">
            <v>1995</v>
          </cell>
        </row>
        <row r="1997">
          <cell r="B1997">
            <v>30262</v>
          </cell>
          <cell r="C1997">
            <v>30227</v>
          </cell>
          <cell r="D1997">
            <v>2652.09</v>
          </cell>
          <cell r="E1997">
            <v>2647.24</v>
          </cell>
          <cell r="F1997">
            <v>2646.58</v>
          </cell>
          <cell r="G1997">
            <v>2644.64</v>
          </cell>
          <cell r="H1997">
            <v>0</v>
          </cell>
          <cell r="I1997">
            <v>0.2</v>
          </cell>
          <cell r="J1997">
            <v>20</v>
          </cell>
          <cell r="K1997">
            <v>1996</v>
          </cell>
        </row>
        <row r="1998">
          <cell r="B1998">
            <v>30310</v>
          </cell>
          <cell r="C1998">
            <v>30262</v>
          </cell>
          <cell r="D1998">
            <v>2655.6</v>
          </cell>
          <cell r="E1998">
            <v>2652.09</v>
          </cell>
          <cell r="F1998">
            <v>2653.29</v>
          </cell>
          <cell r="G1998">
            <v>2650.79</v>
          </cell>
          <cell r="H1998">
            <v>0</v>
          </cell>
          <cell r="I1998">
            <v>0.2</v>
          </cell>
          <cell r="J1998">
            <v>12.5</v>
          </cell>
          <cell r="K1998">
            <v>1997</v>
          </cell>
        </row>
        <row r="1999">
          <cell r="B1999">
            <v>30225</v>
          </cell>
          <cell r="C1999">
            <v>30158</v>
          </cell>
          <cell r="D1999">
            <v>2639.69</v>
          </cell>
          <cell r="E1999">
            <v>2638.42</v>
          </cell>
          <cell r="F1999">
            <v>2636.46</v>
          </cell>
          <cell r="G1999">
            <v>2635.7</v>
          </cell>
          <cell r="H1999">
            <v>0</v>
          </cell>
          <cell r="I1999">
            <v>0.25</v>
          </cell>
          <cell r="J1999">
            <v>3.5</v>
          </cell>
          <cell r="K1999">
            <v>1998</v>
          </cell>
        </row>
        <row r="2000">
          <cell r="B2000">
            <v>30256</v>
          </cell>
          <cell r="C2000">
            <v>30225</v>
          </cell>
          <cell r="D2000">
            <v>2642.74</v>
          </cell>
          <cell r="E2000">
            <v>2639.69</v>
          </cell>
          <cell r="F2000">
            <v>2639.21</v>
          </cell>
          <cell r="G2000">
            <v>2637.91</v>
          </cell>
          <cell r="H2000">
            <v>0</v>
          </cell>
          <cell r="I2000">
            <v>0.23</v>
          </cell>
          <cell r="J2000">
            <v>6.5</v>
          </cell>
          <cell r="K2000">
            <v>1999</v>
          </cell>
        </row>
        <row r="2001">
          <cell r="B2001">
            <v>30276</v>
          </cell>
          <cell r="C2001">
            <v>30256</v>
          </cell>
          <cell r="D2001">
            <v>2643.37</v>
          </cell>
          <cell r="E2001">
            <v>2642.74</v>
          </cell>
          <cell r="F2001">
            <v>2640.2</v>
          </cell>
          <cell r="G2001">
            <v>2639.78</v>
          </cell>
          <cell r="H2001">
            <v>0</v>
          </cell>
          <cell r="I2001">
            <v>0.53</v>
          </cell>
          <cell r="J2001">
            <v>4.78</v>
          </cell>
          <cell r="K2001">
            <v>2000</v>
          </cell>
        </row>
        <row r="2002">
          <cell r="B2002">
            <v>30049</v>
          </cell>
          <cell r="C2002">
            <v>29940</v>
          </cell>
          <cell r="D2002">
            <v>2636.68</v>
          </cell>
          <cell r="E2002">
            <v>2634.35</v>
          </cell>
          <cell r="F2002">
            <v>2634.98</v>
          </cell>
          <cell r="G2002">
            <v>2633.52</v>
          </cell>
          <cell r="H2002">
            <v>0</v>
          </cell>
          <cell r="I2002">
            <v>0.3</v>
          </cell>
          <cell r="J2002">
            <v>3.5</v>
          </cell>
          <cell r="K2002">
            <v>2001</v>
          </cell>
        </row>
        <row r="2003">
          <cell r="B2003">
            <v>30158</v>
          </cell>
          <cell r="C2003">
            <v>30049</v>
          </cell>
          <cell r="D2003">
            <v>2638.42</v>
          </cell>
          <cell r="E2003">
            <v>2636.68</v>
          </cell>
          <cell r="F2003">
            <v>2635.7</v>
          </cell>
          <cell r="G2003">
            <v>2634.99</v>
          </cell>
          <cell r="H2003">
            <v>0</v>
          </cell>
          <cell r="I2003">
            <v>0.3</v>
          </cell>
          <cell r="J2003">
            <v>1.6</v>
          </cell>
          <cell r="K2003">
            <v>2002</v>
          </cell>
        </row>
        <row r="2004">
          <cell r="B2004">
            <v>30365</v>
          </cell>
          <cell r="C2004">
            <v>30336</v>
          </cell>
          <cell r="D2004">
            <v>2646.38</v>
          </cell>
          <cell r="E2004">
            <v>2644.39</v>
          </cell>
          <cell r="F2004">
            <v>2644.34</v>
          </cell>
          <cell r="G2004">
            <v>2642.01</v>
          </cell>
          <cell r="H2004">
            <v>0</v>
          </cell>
          <cell r="I2004">
            <v>0.2</v>
          </cell>
          <cell r="J2004">
            <v>18</v>
          </cell>
          <cell r="K2004">
            <v>2003</v>
          </cell>
        </row>
        <row r="2005">
          <cell r="B2005">
            <v>30417</v>
          </cell>
          <cell r="C2005">
            <v>30365</v>
          </cell>
          <cell r="D2005">
            <v>2650.4</v>
          </cell>
          <cell r="E2005">
            <v>2646.38</v>
          </cell>
          <cell r="F2005">
            <v>2647.18</v>
          </cell>
          <cell r="G2005">
            <v>2644.34</v>
          </cell>
          <cell r="H2005">
            <v>0</v>
          </cell>
          <cell r="I2005">
            <v>0.2</v>
          </cell>
          <cell r="J2005">
            <v>14</v>
          </cell>
          <cell r="K2005">
            <v>2004</v>
          </cell>
        </row>
        <row r="2006">
          <cell r="B2006">
            <v>30336</v>
          </cell>
          <cell r="C2006">
            <v>30276</v>
          </cell>
          <cell r="D2006">
            <v>2644.39</v>
          </cell>
          <cell r="E2006">
            <v>2643.37</v>
          </cell>
          <cell r="F2006">
            <v>2641.94</v>
          </cell>
          <cell r="G2006">
            <v>2640.63</v>
          </cell>
          <cell r="H2006">
            <v>0</v>
          </cell>
          <cell r="I2006">
            <v>0.45</v>
          </cell>
          <cell r="J2006">
            <v>5.5</v>
          </cell>
          <cell r="K2006">
            <v>2005</v>
          </cell>
        </row>
        <row r="2007">
          <cell r="B2007">
            <v>30227</v>
          </cell>
          <cell r="C2007">
            <v>30276</v>
          </cell>
          <cell r="D2007">
            <v>2647.24</v>
          </cell>
          <cell r="E2007">
            <v>2643.37</v>
          </cell>
          <cell r="F2007">
            <v>2643.77</v>
          </cell>
          <cell r="G2007">
            <v>2640.97</v>
          </cell>
          <cell r="H2007">
            <v>0</v>
          </cell>
          <cell r="I2007">
            <v>0.3</v>
          </cell>
          <cell r="J2007">
            <v>10</v>
          </cell>
          <cell r="K2007">
            <v>2006</v>
          </cell>
        </row>
        <row r="2008">
          <cell r="B2008">
            <v>30360</v>
          </cell>
          <cell r="C2008">
            <v>30336</v>
          </cell>
          <cell r="D2008">
            <v>2648.19</v>
          </cell>
          <cell r="E2008">
            <v>2644.39</v>
          </cell>
          <cell r="F2008">
            <v>2643.81</v>
          </cell>
          <cell r="G2008">
            <v>2641.94</v>
          </cell>
          <cell r="H2008">
            <v>0</v>
          </cell>
          <cell r="I2008">
            <v>0.38</v>
          </cell>
          <cell r="J2008">
            <v>10.9</v>
          </cell>
          <cell r="K2008">
            <v>2007</v>
          </cell>
        </row>
        <row r="2009">
          <cell r="B2009">
            <v>30450</v>
          </cell>
          <cell r="C2009">
            <v>30360</v>
          </cell>
          <cell r="D2009">
            <v>2655.58</v>
          </cell>
          <cell r="E2009">
            <v>2648.19</v>
          </cell>
          <cell r="F2009">
            <v>2651.65</v>
          </cell>
          <cell r="G2009">
            <v>2647.37</v>
          </cell>
          <cell r="H2009">
            <v>0</v>
          </cell>
          <cell r="I2009">
            <v>0.38</v>
          </cell>
          <cell r="J2009">
            <v>10.4</v>
          </cell>
          <cell r="K2009">
            <v>2008</v>
          </cell>
        </row>
        <row r="2010">
          <cell r="B2010">
            <v>30418</v>
          </cell>
          <cell r="C2010">
            <v>30450</v>
          </cell>
          <cell r="D2010">
            <v>2656.36</v>
          </cell>
          <cell r="E2010">
            <v>2655.58</v>
          </cell>
          <cell r="F2010">
            <v>2654.29</v>
          </cell>
          <cell r="G2010">
            <v>2651.65</v>
          </cell>
          <cell r="H2010">
            <v>0</v>
          </cell>
          <cell r="I2010">
            <v>0.38</v>
          </cell>
          <cell r="J2010">
            <v>10.9</v>
          </cell>
          <cell r="K2010">
            <v>2009</v>
          </cell>
        </row>
        <row r="2011">
          <cell r="B2011">
            <v>30437</v>
          </cell>
          <cell r="C2011">
            <v>30418</v>
          </cell>
          <cell r="D2011">
            <v>2660.57</v>
          </cell>
          <cell r="E2011">
            <v>2656.36</v>
          </cell>
          <cell r="F2011">
            <v>2655.81</v>
          </cell>
          <cell r="G2011">
            <v>2654.29</v>
          </cell>
          <cell r="H2011">
            <v>0</v>
          </cell>
          <cell r="I2011">
            <v>0.38</v>
          </cell>
          <cell r="J2011">
            <v>11.1</v>
          </cell>
          <cell r="K2011">
            <v>2010</v>
          </cell>
        </row>
        <row r="2012">
          <cell r="B2012">
            <v>30476</v>
          </cell>
          <cell r="C2012">
            <v>30437</v>
          </cell>
          <cell r="D2012">
            <v>2665.08</v>
          </cell>
          <cell r="E2012">
            <v>2660.57</v>
          </cell>
          <cell r="F2012">
            <v>2661.4</v>
          </cell>
          <cell r="G2012">
            <v>2657.23</v>
          </cell>
          <cell r="H2012">
            <v>0</v>
          </cell>
          <cell r="I2012">
            <v>0.38</v>
          </cell>
          <cell r="J2012">
            <v>11.4</v>
          </cell>
          <cell r="K2012">
            <v>2011</v>
          </cell>
        </row>
        <row r="2013">
          <cell r="B2013">
            <v>30518</v>
          </cell>
          <cell r="C2013">
            <v>30476</v>
          </cell>
          <cell r="D2013">
            <v>2664.71</v>
          </cell>
          <cell r="E2013">
            <v>2665.06</v>
          </cell>
          <cell r="F2013">
            <v>2662.02</v>
          </cell>
          <cell r="G2013">
            <v>2661.4</v>
          </cell>
          <cell r="H2013">
            <v>0</v>
          </cell>
          <cell r="I2013">
            <v>0.38</v>
          </cell>
          <cell r="J2013">
            <v>4</v>
          </cell>
          <cell r="K2013">
            <v>2012</v>
          </cell>
        </row>
        <row r="2014">
          <cell r="B2014">
            <v>30548</v>
          </cell>
          <cell r="C2014">
            <v>30518</v>
          </cell>
          <cell r="D2014">
            <v>2664.83</v>
          </cell>
          <cell r="E2014">
            <v>2664.71</v>
          </cell>
          <cell r="F2014">
            <v>2662.82</v>
          </cell>
          <cell r="G2014">
            <v>2662.59</v>
          </cell>
          <cell r="H2014">
            <v>0</v>
          </cell>
          <cell r="I2014">
            <v>0.25</v>
          </cell>
          <cell r="J2014">
            <v>4.5</v>
          </cell>
          <cell r="K2014">
            <v>2013</v>
          </cell>
        </row>
        <row r="2015">
          <cell r="B2015">
            <v>29551</v>
          </cell>
          <cell r="C2015">
            <v>29505</v>
          </cell>
          <cell r="D2015">
            <v>2617.8000000000002</v>
          </cell>
          <cell r="E2015">
            <v>2612.3000000000002</v>
          </cell>
          <cell r="F2015">
            <v>2613.0500000000002</v>
          </cell>
          <cell r="G2015">
            <v>2611.12</v>
          </cell>
          <cell r="H2015">
            <v>0</v>
          </cell>
          <cell r="I2015">
            <v>0.3</v>
          </cell>
          <cell r="J2015">
            <v>3.5</v>
          </cell>
          <cell r="K2015">
            <v>2014</v>
          </cell>
        </row>
        <row r="2016">
          <cell r="B2016">
            <v>29551</v>
          </cell>
          <cell r="C2016">
            <v>29606</v>
          </cell>
          <cell r="D2016">
            <v>2617.8000000000002</v>
          </cell>
          <cell r="E2016">
            <v>2617.6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0</v>
          </cell>
          <cell r="K2016">
            <v>2015</v>
          </cell>
        </row>
        <row r="2017">
          <cell r="B2017">
            <v>29574</v>
          </cell>
          <cell r="C2017">
            <v>29551</v>
          </cell>
          <cell r="D2017">
            <v>2618.1999999999998</v>
          </cell>
          <cell r="E2017">
            <v>2617.8000000000002</v>
          </cell>
          <cell r="F2017">
            <v>2617.13</v>
          </cell>
          <cell r="G2017">
            <v>2615.87</v>
          </cell>
          <cell r="H2017">
            <v>0</v>
          </cell>
          <cell r="I2017">
            <v>0.3</v>
          </cell>
          <cell r="J2017">
            <v>0.9</v>
          </cell>
          <cell r="K2017">
            <v>2016</v>
          </cell>
        </row>
        <row r="2018">
          <cell r="B2018">
            <v>29606</v>
          </cell>
          <cell r="C2018">
            <v>29580</v>
          </cell>
          <cell r="D2018">
            <v>2617.6</v>
          </cell>
          <cell r="E2018">
            <v>2619.3000000000002</v>
          </cell>
          <cell r="F2018">
            <v>2615.5700000000002</v>
          </cell>
          <cell r="G2018">
            <v>2615.19</v>
          </cell>
          <cell r="H2018">
            <v>0</v>
          </cell>
          <cell r="I2018">
            <v>0</v>
          </cell>
          <cell r="J2018">
            <v>0</v>
          </cell>
          <cell r="K2018">
            <v>2017</v>
          </cell>
        </row>
        <row r="2019">
          <cell r="B2019">
            <v>29620</v>
          </cell>
          <cell r="C2019">
            <v>29606</v>
          </cell>
          <cell r="D2019">
            <v>2617.6</v>
          </cell>
          <cell r="E2019">
            <v>2617.6</v>
          </cell>
          <cell r="F2019">
            <v>2616.35</v>
          </cell>
          <cell r="G2019">
            <v>2615.5700000000002</v>
          </cell>
          <cell r="H2019">
            <v>0</v>
          </cell>
          <cell r="I2019">
            <v>0.35</v>
          </cell>
          <cell r="J2019">
            <v>6</v>
          </cell>
          <cell r="K2019">
            <v>2018</v>
          </cell>
        </row>
        <row r="2020">
          <cell r="B2020">
            <v>29689</v>
          </cell>
          <cell r="C2020">
            <v>29620</v>
          </cell>
          <cell r="D2020">
            <v>2617.91</v>
          </cell>
          <cell r="E2020">
            <v>2617.6</v>
          </cell>
          <cell r="F2020">
            <v>2616.83</v>
          </cell>
          <cell r="G2020">
            <v>2616.35</v>
          </cell>
          <cell r="H2020">
            <v>0</v>
          </cell>
          <cell r="I2020">
            <v>0.35</v>
          </cell>
          <cell r="J2020">
            <v>1.7</v>
          </cell>
          <cell r="K2020">
            <v>2019</v>
          </cell>
        </row>
        <row r="2021">
          <cell r="B2021">
            <v>29727</v>
          </cell>
          <cell r="C2021">
            <v>29689</v>
          </cell>
          <cell r="D2021">
            <v>2624.86</v>
          </cell>
          <cell r="E2021">
            <v>2617.91</v>
          </cell>
          <cell r="F2021">
            <v>2623.2</v>
          </cell>
          <cell r="G2021">
            <v>2616.83</v>
          </cell>
          <cell r="H2021">
            <v>0</v>
          </cell>
          <cell r="I2021">
            <v>0.2</v>
          </cell>
          <cell r="J2021">
            <v>18</v>
          </cell>
          <cell r="K2021">
            <v>2020</v>
          </cell>
        </row>
        <row r="2022">
          <cell r="B2022">
            <v>29814</v>
          </cell>
          <cell r="C2022">
            <v>29727</v>
          </cell>
          <cell r="D2022">
            <v>2626.07</v>
          </cell>
          <cell r="E2022">
            <v>2624.86</v>
          </cell>
          <cell r="F2022">
            <v>2624.73</v>
          </cell>
          <cell r="G2022">
            <v>2623.5</v>
          </cell>
          <cell r="H2022">
            <v>0</v>
          </cell>
          <cell r="I2022">
            <v>0.2</v>
          </cell>
          <cell r="J2022">
            <v>3.5</v>
          </cell>
          <cell r="K2022">
            <v>2021</v>
          </cell>
        </row>
        <row r="2023">
          <cell r="B2023">
            <v>29803</v>
          </cell>
          <cell r="C2023">
            <v>29689</v>
          </cell>
          <cell r="D2023">
            <v>2618.44</v>
          </cell>
          <cell r="E2023">
            <v>2607.91</v>
          </cell>
          <cell r="F2023">
            <v>2617.62</v>
          </cell>
          <cell r="G2023">
            <v>2606.83</v>
          </cell>
          <cell r="H2023">
            <v>0</v>
          </cell>
          <cell r="I2023">
            <v>0.35</v>
          </cell>
          <cell r="J2023">
            <v>1.7</v>
          </cell>
          <cell r="K2023">
            <v>2022</v>
          </cell>
        </row>
        <row r="2024">
          <cell r="B2024">
            <v>29981</v>
          </cell>
          <cell r="C2024">
            <v>30057</v>
          </cell>
          <cell r="D2024">
            <v>2630.11</v>
          </cell>
          <cell r="E2024">
            <v>2629.23</v>
          </cell>
          <cell r="F2024">
            <v>2627.91</v>
          </cell>
          <cell r="G2024">
            <v>2626.94</v>
          </cell>
          <cell r="H2024">
            <v>0</v>
          </cell>
          <cell r="I2024">
            <v>0.2</v>
          </cell>
          <cell r="J2024">
            <v>3.3</v>
          </cell>
          <cell r="K2024">
            <v>2023</v>
          </cell>
        </row>
        <row r="2025">
          <cell r="B2025">
            <v>30128</v>
          </cell>
          <cell r="C2025">
            <v>30057</v>
          </cell>
          <cell r="D2025">
            <v>2629.55</v>
          </cell>
          <cell r="E2025">
            <v>2629.23</v>
          </cell>
          <cell r="F2025">
            <v>2627.41</v>
          </cell>
          <cell r="G2025">
            <v>2626.91</v>
          </cell>
          <cell r="H2025">
            <v>0</v>
          </cell>
          <cell r="I2025">
            <v>0.2</v>
          </cell>
          <cell r="J2025">
            <v>1.6</v>
          </cell>
          <cell r="K2025">
            <v>2024</v>
          </cell>
        </row>
        <row r="2026">
          <cell r="B2026">
            <v>29838</v>
          </cell>
          <cell r="C2026">
            <v>29935</v>
          </cell>
          <cell r="D2026">
            <v>2652.65</v>
          </cell>
          <cell r="E2026">
            <v>2652.39</v>
          </cell>
          <cell r="F2026">
            <v>2651.27</v>
          </cell>
          <cell r="G2026">
            <v>2650.84</v>
          </cell>
          <cell r="H2026">
            <v>0</v>
          </cell>
          <cell r="I2026">
            <v>0.23</v>
          </cell>
          <cell r="J2026">
            <v>1.2</v>
          </cell>
          <cell r="K2026">
            <v>2025</v>
          </cell>
        </row>
        <row r="2027">
          <cell r="B2027">
            <v>29935</v>
          </cell>
          <cell r="C2027">
            <v>29988</v>
          </cell>
          <cell r="D2027">
            <v>2652.39</v>
          </cell>
          <cell r="E2027">
            <v>2651.73</v>
          </cell>
          <cell r="F2027">
            <v>2650.83</v>
          </cell>
          <cell r="G2027">
            <v>2650.58</v>
          </cell>
          <cell r="H2027">
            <v>0</v>
          </cell>
          <cell r="I2027">
            <v>0.23</v>
          </cell>
          <cell r="J2027">
            <v>1.2</v>
          </cell>
          <cell r="K2027">
            <v>2026</v>
          </cell>
        </row>
        <row r="2028">
          <cell r="B2028">
            <v>30075</v>
          </cell>
          <cell r="C2028">
            <v>30227</v>
          </cell>
          <cell r="D2028">
            <v>2651.68</v>
          </cell>
          <cell r="E2028">
            <v>2647.24</v>
          </cell>
          <cell r="F2028">
            <v>2648.78</v>
          </cell>
          <cell r="G2028">
            <v>2644.59</v>
          </cell>
          <cell r="H2028">
            <v>0</v>
          </cell>
          <cell r="I2028">
            <v>0.3</v>
          </cell>
          <cell r="J2028">
            <v>6.5</v>
          </cell>
          <cell r="K2028">
            <v>2027</v>
          </cell>
        </row>
        <row r="2029">
          <cell r="B2029">
            <v>29988</v>
          </cell>
          <cell r="C2029">
            <v>30075</v>
          </cell>
          <cell r="D2029">
            <v>2651.73</v>
          </cell>
          <cell r="E2029">
            <v>2651.68</v>
          </cell>
          <cell r="F2029">
            <v>2649.99</v>
          </cell>
          <cell r="G2029">
            <v>2648.77</v>
          </cell>
          <cell r="H2029">
            <v>0</v>
          </cell>
          <cell r="I2029">
            <v>0.3</v>
          </cell>
          <cell r="J2029">
            <v>3.5</v>
          </cell>
          <cell r="K2029">
            <v>2028</v>
          </cell>
        </row>
        <row r="2030">
          <cell r="B2030">
            <v>30006</v>
          </cell>
          <cell r="C2030">
            <v>29988</v>
          </cell>
          <cell r="D2030">
            <v>2656.96</v>
          </cell>
          <cell r="E2030">
            <v>2651.73</v>
          </cell>
          <cell r="F2030">
            <v>2653.96</v>
          </cell>
          <cell r="G2030">
            <v>2650.61</v>
          </cell>
          <cell r="H2030">
            <v>0</v>
          </cell>
          <cell r="I2030">
            <v>0.23</v>
          </cell>
          <cell r="J2030">
            <v>11.2</v>
          </cell>
          <cell r="K2030">
            <v>2029</v>
          </cell>
        </row>
        <row r="2031">
          <cell r="B2031">
            <v>30257</v>
          </cell>
          <cell r="C2031">
            <v>30006</v>
          </cell>
          <cell r="D2031">
            <v>2660.64</v>
          </cell>
          <cell r="E2031">
            <v>2656.96</v>
          </cell>
          <cell r="F2031">
            <v>2659.35</v>
          </cell>
          <cell r="G2031">
            <v>2654.42</v>
          </cell>
          <cell r="H2031">
            <v>0</v>
          </cell>
          <cell r="I2031">
            <v>0.23</v>
          </cell>
          <cell r="J2031">
            <v>9.1</v>
          </cell>
          <cell r="K2031">
            <v>2030</v>
          </cell>
        </row>
        <row r="2032">
          <cell r="B2032">
            <v>29940</v>
          </cell>
          <cell r="C2032">
            <v>29835</v>
          </cell>
          <cell r="D2032">
            <v>2634.35</v>
          </cell>
          <cell r="E2032">
            <v>2631.3</v>
          </cell>
          <cell r="F2032">
            <v>2631.22</v>
          </cell>
          <cell r="G2032">
            <v>2629.4</v>
          </cell>
          <cell r="H2032">
            <v>0</v>
          </cell>
          <cell r="I2032">
            <v>0.3</v>
          </cell>
          <cell r="J2032">
            <v>5</v>
          </cell>
          <cell r="K2032">
            <v>2031</v>
          </cell>
        </row>
        <row r="2033">
          <cell r="B2033">
            <v>29880</v>
          </cell>
          <cell r="C2033">
            <v>29856</v>
          </cell>
          <cell r="D2033">
            <v>2644</v>
          </cell>
          <cell r="E2033">
            <v>2642.68</v>
          </cell>
          <cell r="F2033">
            <v>2638.11</v>
          </cell>
          <cell r="G2033">
            <v>2634.61</v>
          </cell>
          <cell r="H2033">
            <v>0</v>
          </cell>
          <cell r="I2033">
            <v>0.2</v>
          </cell>
          <cell r="J2033">
            <v>2</v>
          </cell>
          <cell r="K2033">
            <v>2032</v>
          </cell>
        </row>
        <row r="2034">
          <cell r="B2034">
            <v>29930</v>
          </cell>
          <cell r="C2034">
            <v>29880</v>
          </cell>
          <cell r="D2034">
            <v>2642.39</v>
          </cell>
          <cell r="E2034">
            <v>2644</v>
          </cell>
          <cell r="F2034">
            <v>2640.4</v>
          </cell>
          <cell r="G2034">
            <v>2640.15</v>
          </cell>
          <cell r="H2034">
            <v>0</v>
          </cell>
          <cell r="I2034">
            <v>0.2</v>
          </cell>
          <cell r="J2034">
            <v>1.2</v>
          </cell>
          <cell r="K2034">
            <v>2033</v>
          </cell>
        </row>
        <row r="2035">
          <cell r="B2035">
            <v>29856</v>
          </cell>
          <cell r="C2035">
            <v>29835</v>
          </cell>
          <cell r="D2035">
            <v>2642.68</v>
          </cell>
          <cell r="E2035">
            <v>2631.3</v>
          </cell>
          <cell r="F2035">
            <v>2632.8</v>
          </cell>
          <cell r="G2035">
            <v>2629.4</v>
          </cell>
          <cell r="H2035">
            <v>0</v>
          </cell>
          <cell r="I2035">
            <v>0.2</v>
          </cell>
          <cell r="J2035">
            <v>20</v>
          </cell>
          <cell r="K2035">
            <v>2034</v>
          </cell>
        </row>
        <row r="2036">
          <cell r="B2036">
            <v>29835</v>
          </cell>
          <cell r="C2036">
            <v>29665</v>
          </cell>
          <cell r="D2036">
            <v>2631.3</v>
          </cell>
          <cell r="E2036">
            <v>2624.85</v>
          </cell>
          <cell r="F2036">
            <v>2626.66</v>
          </cell>
          <cell r="G2036">
            <v>2621.41</v>
          </cell>
          <cell r="H2036">
            <v>0</v>
          </cell>
          <cell r="I2036">
            <v>0.3</v>
          </cell>
          <cell r="J2036">
            <v>8.4</v>
          </cell>
          <cell r="K2036">
            <v>2035</v>
          </cell>
        </row>
        <row r="2037">
          <cell r="B2037">
            <v>29616</v>
          </cell>
          <cell r="C2037">
            <v>29574</v>
          </cell>
          <cell r="D2037">
            <v>2621.08</v>
          </cell>
          <cell r="E2037">
            <v>2618.1999999999998</v>
          </cell>
          <cell r="F2037">
            <v>2619.9</v>
          </cell>
          <cell r="G2037">
            <v>2617.12</v>
          </cell>
          <cell r="H2037">
            <v>0</v>
          </cell>
          <cell r="I2037">
            <v>0.3</v>
          </cell>
          <cell r="J2037">
            <v>8.9</v>
          </cell>
          <cell r="K2037">
            <v>2036</v>
          </cell>
        </row>
        <row r="2038">
          <cell r="B2038">
            <v>29665</v>
          </cell>
          <cell r="C2038">
            <v>29616</v>
          </cell>
          <cell r="D2038">
            <v>2624.85</v>
          </cell>
          <cell r="E2038">
            <v>2621.08</v>
          </cell>
          <cell r="F2038">
            <v>2621.41</v>
          </cell>
          <cell r="G2038">
            <v>2619.92</v>
          </cell>
          <cell r="H2038">
            <v>0</v>
          </cell>
          <cell r="I2038">
            <v>0.3</v>
          </cell>
          <cell r="J2038">
            <v>9.5</v>
          </cell>
          <cell r="K2038">
            <v>2037</v>
          </cell>
        </row>
        <row r="2039">
          <cell r="B2039">
            <v>29611</v>
          </cell>
          <cell r="C2039">
            <v>29585</v>
          </cell>
          <cell r="D2039">
            <v>2621.1</v>
          </cell>
          <cell r="E2039">
            <v>2617.8000000000002</v>
          </cell>
          <cell r="F2039">
            <v>2616.98</v>
          </cell>
          <cell r="G2039">
            <v>2615.98</v>
          </cell>
          <cell r="H2039">
            <v>0</v>
          </cell>
          <cell r="I2039">
            <v>1.1499999999999999</v>
          </cell>
          <cell r="J2039">
            <v>0</v>
          </cell>
          <cell r="K2039">
            <v>2038</v>
          </cell>
        </row>
        <row r="2040">
          <cell r="B2040">
            <v>30215</v>
          </cell>
          <cell r="C2040">
            <v>30246</v>
          </cell>
          <cell r="D2040">
            <v>2636.6</v>
          </cell>
          <cell r="E2040">
            <v>2636.38</v>
          </cell>
          <cell r="F2040">
            <v>2634.56</v>
          </cell>
          <cell r="G2040">
            <v>2633.96</v>
          </cell>
          <cell r="H2040">
            <v>0</v>
          </cell>
          <cell r="I2040">
            <v>0.3</v>
          </cell>
          <cell r="J2040">
            <v>5</v>
          </cell>
          <cell r="K2040">
            <v>2039</v>
          </cell>
        </row>
        <row r="2041">
          <cell r="B2041">
            <v>30209</v>
          </cell>
          <cell r="C2041">
            <v>30191</v>
          </cell>
          <cell r="D2041">
            <v>2631.7</v>
          </cell>
          <cell r="E2041">
            <v>2629.5</v>
          </cell>
          <cell r="F2041">
            <v>2629</v>
          </cell>
          <cell r="G2041">
            <v>2628</v>
          </cell>
          <cell r="H2041">
            <v>0</v>
          </cell>
          <cell r="I2041">
            <v>0.3</v>
          </cell>
          <cell r="J2041">
            <v>10</v>
          </cell>
          <cell r="K2041">
            <v>2040</v>
          </cell>
        </row>
        <row r="2042">
          <cell r="B2042">
            <v>30230</v>
          </cell>
          <cell r="C2042">
            <v>30209</v>
          </cell>
          <cell r="D2042">
            <v>2634.3</v>
          </cell>
          <cell r="E2042">
            <v>2631.7</v>
          </cell>
          <cell r="F2042">
            <v>2631</v>
          </cell>
          <cell r="G2042">
            <v>2630</v>
          </cell>
          <cell r="H2042">
            <v>0</v>
          </cell>
          <cell r="I2042">
            <v>0.3</v>
          </cell>
          <cell r="J2042">
            <v>10</v>
          </cell>
          <cell r="K2042">
            <v>2041</v>
          </cell>
        </row>
        <row r="2043">
          <cell r="B2043">
            <v>30246</v>
          </cell>
          <cell r="C2043">
            <v>30230</v>
          </cell>
          <cell r="D2043">
            <v>2636.38</v>
          </cell>
          <cell r="E2043">
            <v>2634.3</v>
          </cell>
          <cell r="F2043">
            <v>2632.98</v>
          </cell>
          <cell r="G2043">
            <v>2632</v>
          </cell>
          <cell r="H2043">
            <v>0</v>
          </cell>
          <cell r="I2043">
            <v>0.3</v>
          </cell>
          <cell r="J2043">
            <v>10</v>
          </cell>
          <cell r="K2043">
            <v>2042</v>
          </cell>
        </row>
        <row r="2044">
          <cell r="B2044">
            <v>30287</v>
          </cell>
          <cell r="C2044">
            <v>30246</v>
          </cell>
          <cell r="D2044">
            <v>2635.5</v>
          </cell>
          <cell r="E2044">
            <v>2636.38</v>
          </cell>
          <cell r="F2044">
            <v>2633.74</v>
          </cell>
          <cell r="G2044">
            <v>2633.5</v>
          </cell>
          <cell r="H2044">
            <v>0</v>
          </cell>
          <cell r="I2044">
            <v>0.3</v>
          </cell>
          <cell r="J2044">
            <v>2</v>
          </cell>
          <cell r="K2044">
            <v>2043</v>
          </cell>
        </row>
        <row r="2045">
          <cell r="B2045" t="str">
            <v>1I</v>
          </cell>
          <cell r="C2045">
            <v>29550</v>
          </cell>
          <cell r="D2045">
            <v>2616.09</v>
          </cell>
          <cell r="E2045">
            <v>2612.64</v>
          </cell>
          <cell r="F2045">
            <v>2612.5300000000002</v>
          </cell>
          <cell r="G2045">
            <v>2609.67</v>
          </cell>
          <cell r="H2045">
            <v>0</v>
          </cell>
          <cell r="I2045">
            <v>0</v>
          </cell>
          <cell r="J2045">
            <v>0</v>
          </cell>
          <cell r="K2045">
            <v>2044</v>
          </cell>
        </row>
        <row r="2046">
          <cell r="B2046">
            <v>29580</v>
          </cell>
          <cell r="C2046" t="str">
            <v>1I</v>
          </cell>
          <cell r="D2046">
            <v>2619.3000000000002</v>
          </cell>
          <cell r="E2046">
            <v>2616.09</v>
          </cell>
          <cell r="F2046">
            <v>2615.19</v>
          </cell>
          <cell r="G2046">
            <v>2612.5300000000002</v>
          </cell>
          <cell r="H2046">
            <v>0</v>
          </cell>
          <cell r="I2046">
            <v>0</v>
          </cell>
          <cell r="J2046">
            <v>0</v>
          </cell>
          <cell r="K2046">
            <v>2045</v>
          </cell>
        </row>
        <row r="2047">
          <cell r="B2047">
            <v>29490</v>
          </cell>
          <cell r="C2047">
            <v>29572</v>
          </cell>
          <cell r="D2047">
            <v>2659.16</v>
          </cell>
          <cell r="E2047">
            <v>2657.53</v>
          </cell>
          <cell r="F2047">
            <v>2657.75</v>
          </cell>
          <cell r="G2047">
            <v>2655.19</v>
          </cell>
          <cell r="H2047">
            <v>0</v>
          </cell>
          <cell r="I2047">
            <v>0.4</v>
          </cell>
          <cell r="J2047">
            <v>1</v>
          </cell>
          <cell r="K2047">
            <v>2046</v>
          </cell>
        </row>
        <row r="2048">
          <cell r="B2048">
            <v>29542</v>
          </cell>
          <cell r="C2048">
            <v>29522</v>
          </cell>
          <cell r="D2048">
            <v>2650.77</v>
          </cell>
          <cell r="E2048">
            <v>2647.53</v>
          </cell>
          <cell r="F2048">
            <v>2647.6</v>
          </cell>
          <cell r="G2048">
            <v>2646.48</v>
          </cell>
          <cell r="H2048">
            <v>0</v>
          </cell>
          <cell r="I2048">
            <v>0.4</v>
          </cell>
          <cell r="J2048">
            <v>11.3</v>
          </cell>
          <cell r="K2048">
            <v>2047</v>
          </cell>
        </row>
        <row r="2049">
          <cell r="B2049">
            <v>29559</v>
          </cell>
          <cell r="C2049">
            <v>29542</v>
          </cell>
          <cell r="D2049">
            <v>2657.86</v>
          </cell>
          <cell r="E2049">
            <v>2650.77</v>
          </cell>
          <cell r="F2049">
            <v>2656.52</v>
          </cell>
          <cell r="G2049">
            <v>2650.17</v>
          </cell>
          <cell r="H2049">
            <v>0</v>
          </cell>
          <cell r="I2049">
            <v>0.4</v>
          </cell>
          <cell r="J2049">
            <v>24.2</v>
          </cell>
          <cell r="K2049">
            <v>2048</v>
          </cell>
        </row>
        <row r="2050">
          <cell r="B2050">
            <v>29572</v>
          </cell>
          <cell r="C2050">
            <v>29559</v>
          </cell>
          <cell r="D2050">
            <v>2657.53</v>
          </cell>
          <cell r="E2050">
            <v>2657.86</v>
          </cell>
          <cell r="F2050">
            <v>2655.19</v>
          </cell>
          <cell r="G2050">
            <v>2653.82</v>
          </cell>
          <cell r="H2050">
            <v>0</v>
          </cell>
          <cell r="I2050">
            <v>0.4</v>
          </cell>
          <cell r="J2050">
            <v>18.3</v>
          </cell>
          <cell r="K2050">
            <v>2049</v>
          </cell>
        </row>
        <row r="2051">
          <cell r="B2051">
            <v>30646</v>
          </cell>
          <cell r="C2051">
            <v>30658</v>
          </cell>
          <cell r="D2051">
            <v>2652.07</v>
          </cell>
          <cell r="E2051">
            <v>2648.44</v>
          </cell>
          <cell r="F2051">
            <v>2651</v>
          </cell>
          <cell r="G2051">
            <v>2648.06</v>
          </cell>
          <cell r="H2051">
            <v>0</v>
          </cell>
          <cell r="I2051">
            <v>0.2</v>
          </cell>
          <cell r="J2051">
            <v>22</v>
          </cell>
          <cell r="K2051">
            <v>2050</v>
          </cell>
        </row>
        <row r="2052">
          <cell r="B2052">
            <v>30626</v>
          </cell>
          <cell r="C2052">
            <v>30646</v>
          </cell>
          <cell r="D2052">
            <v>2654.59</v>
          </cell>
          <cell r="E2052">
            <v>2652.07</v>
          </cell>
          <cell r="F2052">
            <v>2653.79</v>
          </cell>
          <cell r="G2052">
            <v>2651.24</v>
          </cell>
          <cell r="H2052">
            <v>0</v>
          </cell>
          <cell r="I2052">
            <v>0.2</v>
          </cell>
          <cell r="J2052">
            <v>15</v>
          </cell>
          <cell r="K2052">
            <v>2051</v>
          </cell>
        </row>
        <row r="2053">
          <cell r="B2053">
            <v>30617</v>
          </cell>
          <cell r="C2053">
            <v>30626</v>
          </cell>
          <cell r="D2053">
            <v>2656.38</v>
          </cell>
          <cell r="E2053">
            <v>2654.59</v>
          </cell>
          <cell r="F2053">
            <v>2655.2</v>
          </cell>
          <cell r="G2053">
            <v>2653.95</v>
          </cell>
          <cell r="H2053">
            <v>0</v>
          </cell>
          <cell r="I2053">
            <v>0.2</v>
          </cell>
          <cell r="J2053">
            <v>8.3000000000000007</v>
          </cell>
          <cell r="K2053">
            <v>2052</v>
          </cell>
        </row>
        <row r="2054">
          <cell r="B2054">
            <v>30621</v>
          </cell>
          <cell r="C2054">
            <v>30617</v>
          </cell>
          <cell r="D2054">
            <v>2658.92</v>
          </cell>
          <cell r="E2054">
            <v>2656.38</v>
          </cell>
          <cell r="F2054">
            <v>2657.8</v>
          </cell>
          <cell r="G2054">
            <v>2655.4</v>
          </cell>
          <cell r="H2054">
            <v>0</v>
          </cell>
          <cell r="I2054">
            <v>0.2</v>
          </cell>
          <cell r="J2054">
            <v>12</v>
          </cell>
          <cell r="K2054">
            <v>2053</v>
          </cell>
        </row>
        <row r="2055">
          <cell r="B2055">
            <v>30635</v>
          </cell>
          <cell r="C2055">
            <v>30621</v>
          </cell>
          <cell r="D2055">
            <v>2663.27</v>
          </cell>
          <cell r="E2055">
            <v>2658.92</v>
          </cell>
          <cell r="F2055">
            <v>2661.6</v>
          </cell>
          <cell r="G2055">
            <v>2658</v>
          </cell>
          <cell r="H2055">
            <v>0</v>
          </cell>
          <cell r="I2055">
            <v>0.2</v>
          </cell>
          <cell r="J2055">
            <v>9</v>
          </cell>
          <cell r="K2055">
            <v>2054</v>
          </cell>
        </row>
        <row r="2056">
          <cell r="B2056">
            <v>30669</v>
          </cell>
          <cell r="C2056">
            <v>30635</v>
          </cell>
          <cell r="D2056">
            <v>2672.99</v>
          </cell>
          <cell r="E2056">
            <v>2663.27</v>
          </cell>
          <cell r="F2056">
            <v>2670.8</v>
          </cell>
          <cell r="G2056">
            <v>2661.8</v>
          </cell>
          <cell r="H2056">
            <v>0</v>
          </cell>
          <cell r="I2056">
            <v>0.2</v>
          </cell>
          <cell r="J2056">
            <v>30</v>
          </cell>
          <cell r="K2056">
            <v>2055</v>
          </cell>
        </row>
        <row r="2057">
          <cell r="B2057">
            <v>30691</v>
          </cell>
          <cell r="C2057">
            <v>30669</v>
          </cell>
          <cell r="D2057">
            <v>2674.89</v>
          </cell>
          <cell r="E2057">
            <v>2672.99</v>
          </cell>
          <cell r="F2057">
            <v>2673.4</v>
          </cell>
          <cell r="G2057">
            <v>2671</v>
          </cell>
          <cell r="H2057">
            <v>0</v>
          </cell>
          <cell r="I2057">
            <v>0.2</v>
          </cell>
          <cell r="J2057">
            <v>12</v>
          </cell>
          <cell r="K2057">
            <v>2056</v>
          </cell>
        </row>
        <row r="2058">
          <cell r="B2058">
            <v>30708</v>
          </cell>
          <cell r="C2058">
            <v>30691</v>
          </cell>
          <cell r="D2058">
            <v>2679.88</v>
          </cell>
          <cell r="E2058">
            <v>2674.89</v>
          </cell>
          <cell r="F2058">
            <v>2678.4</v>
          </cell>
          <cell r="G2058">
            <v>2673.8</v>
          </cell>
          <cell r="H2058">
            <v>0</v>
          </cell>
          <cell r="I2058">
            <v>0.2</v>
          </cell>
          <cell r="J2058">
            <v>20</v>
          </cell>
          <cell r="K2058">
            <v>2057</v>
          </cell>
        </row>
        <row r="2059">
          <cell r="B2059">
            <v>29138</v>
          </cell>
          <cell r="C2059">
            <v>28830</v>
          </cell>
          <cell r="D2059">
            <v>2617.54</v>
          </cell>
          <cell r="E2059">
            <v>2617.44</v>
          </cell>
          <cell r="F2059">
            <v>2616</v>
          </cell>
          <cell r="G2059">
            <v>2615.02</v>
          </cell>
          <cell r="H2059">
            <v>0</v>
          </cell>
          <cell r="I2059">
            <v>0.35</v>
          </cell>
          <cell r="J2059">
            <v>0.98</v>
          </cell>
          <cell r="K2059">
            <v>2058</v>
          </cell>
        </row>
        <row r="2060">
          <cell r="B2060">
            <v>29465</v>
          </cell>
          <cell r="C2060">
            <v>29138</v>
          </cell>
          <cell r="D2060">
            <v>2617.79</v>
          </cell>
          <cell r="E2060">
            <v>2617.54</v>
          </cell>
          <cell r="F2060">
            <v>2617.9899999999998</v>
          </cell>
          <cell r="G2060">
            <v>2616</v>
          </cell>
          <cell r="H2060">
            <v>0</v>
          </cell>
          <cell r="I2060">
            <v>0.3</v>
          </cell>
          <cell r="J2060">
            <v>1.99</v>
          </cell>
          <cell r="K2060">
            <v>2059</v>
          </cell>
        </row>
        <row r="2061">
          <cell r="B2061">
            <v>28830</v>
          </cell>
          <cell r="C2061">
            <v>28601</v>
          </cell>
          <cell r="D2061">
            <v>2617.44</v>
          </cell>
          <cell r="E2061">
            <v>2618.5</v>
          </cell>
          <cell r="F2061">
            <v>2615.02</v>
          </cell>
          <cell r="G2061">
            <v>2614.29</v>
          </cell>
          <cell r="H2061">
            <v>0</v>
          </cell>
          <cell r="I2061">
            <v>0.45</v>
          </cell>
          <cell r="J2061">
            <v>1</v>
          </cell>
          <cell r="K2061">
            <v>2060</v>
          </cell>
        </row>
        <row r="2062">
          <cell r="B2062">
            <v>28601</v>
          </cell>
          <cell r="C2062">
            <v>28581</v>
          </cell>
          <cell r="D2062">
            <v>2618.5</v>
          </cell>
          <cell r="E2062">
            <v>0</v>
          </cell>
          <cell r="F2062">
            <v>2614.29</v>
          </cell>
          <cell r="G2062">
            <v>2613.79</v>
          </cell>
          <cell r="H2062">
            <v>0</v>
          </cell>
          <cell r="I2062">
            <v>0</v>
          </cell>
          <cell r="J2062">
            <v>0</v>
          </cell>
          <cell r="K2062">
            <v>2061</v>
          </cell>
        </row>
        <row r="2063">
          <cell r="B2063">
            <v>29390</v>
          </cell>
          <cell r="C2063">
            <v>29433</v>
          </cell>
          <cell r="D2063">
            <v>2605.75</v>
          </cell>
          <cell r="E2063">
            <v>0</v>
          </cell>
          <cell r="F2063">
            <v>2602.65</v>
          </cell>
          <cell r="G2063">
            <v>2602.4</v>
          </cell>
          <cell r="H2063">
            <v>0</v>
          </cell>
          <cell r="I2063">
            <v>0.3</v>
          </cell>
          <cell r="J2063">
            <v>1.3</v>
          </cell>
          <cell r="K2063">
            <v>2062</v>
          </cell>
        </row>
        <row r="2064">
          <cell r="B2064">
            <v>29335</v>
          </cell>
          <cell r="C2064">
            <v>29358</v>
          </cell>
          <cell r="D2064">
            <v>0</v>
          </cell>
          <cell r="E2064">
            <v>0</v>
          </cell>
          <cell r="F2064">
            <v>0</v>
          </cell>
          <cell r="G2064">
            <v>2610.1</v>
          </cell>
          <cell r="H2064">
            <v>0</v>
          </cell>
          <cell r="I2064">
            <v>0.23</v>
          </cell>
          <cell r="J2064">
            <v>19</v>
          </cell>
          <cell r="K2064">
            <v>2063</v>
          </cell>
        </row>
        <row r="2065">
          <cell r="B2065">
            <v>29290</v>
          </cell>
          <cell r="C2065">
            <v>29551</v>
          </cell>
          <cell r="D2065">
            <v>2617.65</v>
          </cell>
          <cell r="E2065">
            <v>2617.8000000000002</v>
          </cell>
          <cell r="F2065">
            <v>2615.66</v>
          </cell>
          <cell r="G2065">
            <v>2613.79</v>
          </cell>
          <cell r="H2065">
            <v>0</v>
          </cell>
          <cell r="I2065">
            <v>0.3</v>
          </cell>
          <cell r="J2065">
            <v>0.5</v>
          </cell>
          <cell r="K2065">
            <v>2064</v>
          </cell>
        </row>
        <row r="2066">
          <cell r="B2066">
            <v>28995</v>
          </cell>
          <cell r="C2066">
            <v>29290</v>
          </cell>
          <cell r="D2066">
            <v>2617.19</v>
          </cell>
          <cell r="E2066">
            <v>2617.65</v>
          </cell>
          <cell r="F2066">
            <v>2616.08</v>
          </cell>
          <cell r="G2066">
            <v>2615.66</v>
          </cell>
          <cell r="H2066">
            <v>0</v>
          </cell>
          <cell r="I2066">
            <v>0.3</v>
          </cell>
          <cell r="J2066">
            <v>0.5</v>
          </cell>
          <cell r="K2066">
            <v>2065</v>
          </cell>
        </row>
        <row r="2067">
          <cell r="B2067">
            <v>28620</v>
          </cell>
          <cell r="C2067">
            <v>28995</v>
          </cell>
          <cell r="D2067">
            <v>2618.1999999999998</v>
          </cell>
          <cell r="E2067">
            <v>2617.19</v>
          </cell>
          <cell r="F2067">
            <v>2616.59</v>
          </cell>
          <cell r="G2067">
            <v>2616.09</v>
          </cell>
          <cell r="H2067">
            <v>0</v>
          </cell>
          <cell r="I2067">
            <v>0.3</v>
          </cell>
          <cell r="J2067">
            <v>0</v>
          </cell>
          <cell r="K2067">
            <v>2066</v>
          </cell>
        </row>
        <row r="2068">
          <cell r="B2068">
            <v>29477</v>
          </cell>
          <cell r="C2068">
            <v>29405</v>
          </cell>
          <cell r="D2068">
            <v>2610.25</v>
          </cell>
          <cell r="E2068">
            <v>0</v>
          </cell>
          <cell r="F2068">
            <v>2607.54</v>
          </cell>
          <cell r="G2068">
            <v>0</v>
          </cell>
          <cell r="H2068">
            <v>0</v>
          </cell>
          <cell r="I2068">
            <v>0.3</v>
          </cell>
          <cell r="J2068">
            <v>13</v>
          </cell>
          <cell r="K2068">
            <v>2067</v>
          </cell>
        </row>
        <row r="2069">
          <cell r="B2069">
            <v>29505</v>
          </cell>
          <cell r="C2069">
            <v>29477</v>
          </cell>
          <cell r="D2069">
            <v>2612.3000000000002</v>
          </cell>
          <cell r="E2069">
            <v>2610.25</v>
          </cell>
          <cell r="F2069">
            <v>2609.3200000000002</v>
          </cell>
          <cell r="G2069">
            <v>2607.98</v>
          </cell>
          <cell r="H2069">
            <v>0</v>
          </cell>
          <cell r="I2069">
            <v>0.3</v>
          </cell>
          <cell r="J2069">
            <v>13</v>
          </cell>
          <cell r="K2069">
            <v>2068</v>
          </cell>
        </row>
        <row r="2070">
          <cell r="B2070">
            <v>29407</v>
          </cell>
          <cell r="C2070">
            <v>29242</v>
          </cell>
          <cell r="D2070">
            <v>2643.91</v>
          </cell>
          <cell r="E2070">
            <v>2638.94</v>
          </cell>
          <cell r="F2070">
            <v>2642.3</v>
          </cell>
          <cell r="G2070">
            <v>2637.56</v>
          </cell>
          <cell r="H2070">
            <v>0</v>
          </cell>
          <cell r="I2070">
            <v>0.4</v>
          </cell>
          <cell r="J2070">
            <v>9.06</v>
          </cell>
          <cell r="K2070">
            <v>2069</v>
          </cell>
        </row>
        <row r="2071">
          <cell r="B2071">
            <v>29391</v>
          </cell>
          <cell r="C2071">
            <v>29407</v>
          </cell>
          <cell r="D2071">
            <v>2644.54</v>
          </cell>
          <cell r="E2071">
            <v>2643.91</v>
          </cell>
          <cell r="F2071">
            <v>2643.27</v>
          </cell>
          <cell r="G2071">
            <v>2642.59</v>
          </cell>
          <cell r="H2071">
            <v>0</v>
          </cell>
          <cell r="I2071">
            <v>0.4</v>
          </cell>
          <cell r="J2071">
            <v>9.9</v>
          </cell>
          <cell r="K2071">
            <v>2070</v>
          </cell>
        </row>
        <row r="2072">
          <cell r="B2072">
            <v>29463</v>
          </cell>
          <cell r="C2072">
            <v>29391</v>
          </cell>
          <cell r="D2072">
            <v>2645.96</v>
          </cell>
          <cell r="E2072">
            <v>2644.54</v>
          </cell>
          <cell r="F2072">
            <v>2644.71</v>
          </cell>
          <cell r="G2072">
            <v>2643.3</v>
          </cell>
          <cell r="H2072">
            <v>0</v>
          </cell>
          <cell r="I2072">
            <v>0.4</v>
          </cell>
          <cell r="J2072">
            <v>7.7</v>
          </cell>
          <cell r="K2072">
            <v>2071</v>
          </cell>
        </row>
        <row r="2073">
          <cell r="B2073">
            <v>29522</v>
          </cell>
          <cell r="C2073">
            <v>29407</v>
          </cell>
          <cell r="D2073">
            <v>2647.53</v>
          </cell>
          <cell r="E2073">
            <v>2643.91</v>
          </cell>
          <cell r="F2073">
            <v>2645.19</v>
          </cell>
          <cell r="G2073">
            <v>2642.3</v>
          </cell>
          <cell r="H2073">
            <v>0</v>
          </cell>
          <cell r="I2073">
            <v>0.2</v>
          </cell>
          <cell r="J2073">
            <v>9.84</v>
          </cell>
          <cell r="K2073">
            <v>2072</v>
          </cell>
        </row>
        <row r="2074">
          <cell r="B2074">
            <v>29522</v>
          </cell>
          <cell r="C2074">
            <v>29463</v>
          </cell>
          <cell r="D2074">
            <v>2647.53</v>
          </cell>
          <cell r="E2074">
            <v>2645.96</v>
          </cell>
          <cell r="F2074">
            <v>2646.37</v>
          </cell>
          <cell r="G2074">
            <v>2644.74</v>
          </cell>
          <cell r="H2074">
            <v>0</v>
          </cell>
          <cell r="I2074">
            <v>0.4</v>
          </cell>
          <cell r="J2074">
            <v>10</v>
          </cell>
          <cell r="K2074">
            <v>2073</v>
          </cell>
        </row>
        <row r="2075">
          <cell r="B2075">
            <v>29360</v>
          </cell>
          <cell r="C2075">
            <v>29490</v>
          </cell>
          <cell r="D2075">
            <v>2661.72</v>
          </cell>
          <cell r="E2075">
            <v>2659.16</v>
          </cell>
          <cell r="F2075">
            <v>2660.75</v>
          </cell>
          <cell r="G2075">
            <v>2657.75</v>
          </cell>
          <cell r="H2075">
            <v>0</v>
          </cell>
          <cell r="I2075">
            <v>0.4</v>
          </cell>
          <cell r="J2075">
            <v>6.4</v>
          </cell>
          <cell r="K2075">
            <v>2074</v>
          </cell>
        </row>
        <row r="2076">
          <cell r="B2076">
            <v>28925</v>
          </cell>
          <cell r="C2076">
            <v>28955</v>
          </cell>
          <cell r="D2076">
            <v>2604.14</v>
          </cell>
          <cell r="E2076">
            <v>2603.7399999999998</v>
          </cell>
          <cell r="F2076">
            <v>2602.1799999999998</v>
          </cell>
          <cell r="G2076">
            <v>2601.08</v>
          </cell>
          <cell r="H2076">
            <v>0</v>
          </cell>
          <cell r="I2076">
            <v>0.23</v>
          </cell>
          <cell r="J2076">
            <v>6</v>
          </cell>
          <cell r="K2076">
            <v>2075</v>
          </cell>
        </row>
        <row r="2077">
          <cell r="B2077">
            <v>28817</v>
          </cell>
          <cell r="C2077">
            <v>28925</v>
          </cell>
          <cell r="D2077">
            <v>2606.1999999999998</v>
          </cell>
          <cell r="E2077">
            <v>2604.14</v>
          </cell>
          <cell r="F2077">
            <v>2604.42</v>
          </cell>
          <cell r="G2077">
            <v>2602.1799999999998</v>
          </cell>
          <cell r="H2077">
            <v>0</v>
          </cell>
          <cell r="I2077">
            <v>0.23</v>
          </cell>
          <cell r="J2077">
            <v>1.8</v>
          </cell>
          <cell r="K2077">
            <v>2076</v>
          </cell>
        </row>
        <row r="2078">
          <cell r="B2078">
            <v>28571</v>
          </cell>
          <cell r="C2078">
            <v>28955</v>
          </cell>
          <cell r="D2078">
            <v>2609.33</v>
          </cell>
          <cell r="E2078">
            <v>2603.7399999999998</v>
          </cell>
          <cell r="F2078">
            <v>2604.6999999999998</v>
          </cell>
          <cell r="G2078">
            <v>2601.08</v>
          </cell>
          <cell r="H2078">
            <v>0</v>
          </cell>
          <cell r="I2078">
            <v>0.3</v>
          </cell>
          <cell r="J2078">
            <v>3</v>
          </cell>
          <cell r="K2078">
            <v>2077</v>
          </cell>
        </row>
        <row r="2079">
          <cell r="B2079">
            <v>28221</v>
          </cell>
          <cell r="C2079">
            <v>28310</v>
          </cell>
          <cell r="D2079">
            <v>2603.29</v>
          </cell>
          <cell r="E2079">
            <v>2603.29</v>
          </cell>
          <cell r="F2079">
            <v>2601.5</v>
          </cell>
          <cell r="G2079">
            <v>2600</v>
          </cell>
          <cell r="H2079">
            <v>0</v>
          </cell>
          <cell r="I2079">
            <v>0.35</v>
          </cell>
          <cell r="J2079">
            <v>2.4</v>
          </cell>
          <cell r="K2079">
            <v>2078</v>
          </cell>
        </row>
        <row r="2080">
          <cell r="B2080">
            <v>28380</v>
          </cell>
          <cell r="C2080">
            <v>28221</v>
          </cell>
          <cell r="D2080">
            <v>2612.09</v>
          </cell>
          <cell r="E2080">
            <v>2603.29</v>
          </cell>
          <cell r="F2080">
            <v>2608.98</v>
          </cell>
          <cell r="G2080">
            <v>2601.5</v>
          </cell>
          <cell r="H2080">
            <v>0</v>
          </cell>
          <cell r="I2080">
            <v>0.3</v>
          </cell>
          <cell r="J2080">
            <v>5</v>
          </cell>
          <cell r="K2080">
            <v>2079</v>
          </cell>
        </row>
        <row r="2081">
          <cell r="B2081">
            <v>28409</v>
          </cell>
          <cell r="C2081">
            <v>28380</v>
          </cell>
          <cell r="D2081">
            <v>2608.1</v>
          </cell>
          <cell r="E2081">
            <v>2612.09</v>
          </cell>
          <cell r="F2081">
            <v>2606.5</v>
          </cell>
          <cell r="G2081">
            <v>0</v>
          </cell>
          <cell r="H2081">
            <v>0</v>
          </cell>
          <cell r="I2081">
            <v>0.23</v>
          </cell>
          <cell r="J2081">
            <v>1.5</v>
          </cell>
          <cell r="K2081">
            <v>2080</v>
          </cell>
        </row>
        <row r="2082">
          <cell r="B2082">
            <v>28936</v>
          </cell>
          <cell r="C2082">
            <v>29066</v>
          </cell>
          <cell r="D2082">
            <v>2609.15</v>
          </cell>
          <cell r="E2082">
            <v>2607.5</v>
          </cell>
          <cell r="F2082">
            <v>2607.0700000000002</v>
          </cell>
          <cell r="G2082">
            <v>2606.4899999999998</v>
          </cell>
          <cell r="H2082">
            <v>0</v>
          </cell>
          <cell r="I2082">
            <v>1.9</v>
          </cell>
          <cell r="J2082">
            <v>1.18</v>
          </cell>
          <cell r="K2082">
            <v>2081</v>
          </cell>
        </row>
        <row r="2083">
          <cell r="B2083">
            <v>29066</v>
          </cell>
          <cell r="C2083">
            <v>29390</v>
          </cell>
          <cell r="D2083">
            <v>2605.75</v>
          </cell>
          <cell r="E2083">
            <v>2605.75</v>
          </cell>
          <cell r="F2083">
            <v>2606.59</v>
          </cell>
          <cell r="G2083">
            <v>2605.56</v>
          </cell>
          <cell r="H2083">
            <v>0</v>
          </cell>
          <cell r="I2083">
            <v>1.9</v>
          </cell>
          <cell r="J2083">
            <v>1.02</v>
          </cell>
          <cell r="K2083">
            <v>2082</v>
          </cell>
        </row>
        <row r="2084">
          <cell r="B2084">
            <v>28640</v>
          </cell>
          <cell r="C2084">
            <v>28723</v>
          </cell>
          <cell r="D2084">
            <v>2614.64</v>
          </cell>
          <cell r="E2084">
            <v>2612.3000000000002</v>
          </cell>
          <cell r="F2084">
            <v>2612.0300000000002</v>
          </cell>
          <cell r="G2084">
            <v>2611.67</v>
          </cell>
          <cell r="H2084">
            <v>0</v>
          </cell>
          <cell r="I2084">
            <v>1.9</v>
          </cell>
          <cell r="J2084">
            <v>1.38</v>
          </cell>
          <cell r="K2084">
            <v>2083</v>
          </cell>
        </row>
        <row r="2085">
          <cell r="B2085">
            <v>28723</v>
          </cell>
          <cell r="C2085">
            <v>28803</v>
          </cell>
          <cell r="D2085">
            <v>2612.3000000000002</v>
          </cell>
          <cell r="E2085">
            <v>2610.8000000000002</v>
          </cell>
          <cell r="F2085">
            <v>2610.4699999999998</v>
          </cell>
          <cell r="G2085">
            <v>2610.16</v>
          </cell>
          <cell r="H2085">
            <v>0</v>
          </cell>
          <cell r="I2085">
            <v>1.9</v>
          </cell>
          <cell r="J2085">
            <v>1.23</v>
          </cell>
          <cell r="K2085">
            <v>2084</v>
          </cell>
        </row>
        <row r="2086">
          <cell r="B2086">
            <v>28803</v>
          </cell>
          <cell r="C2086">
            <v>28936</v>
          </cell>
          <cell r="D2086">
            <v>2610.8000000000002</v>
          </cell>
          <cell r="E2086">
            <v>2609.15</v>
          </cell>
          <cell r="F2086">
            <v>2608.9299999999998</v>
          </cell>
          <cell r="G2086">
            <v>2608.62</v>
          </cell>
          <cell r="H2086">
            <v>0</v>
          </cell>
          <cell r="I2086">
            <v>1.9</v>
          </cell>
          <cell r="J2086">
            <v>0.77</v>
          </cell>
          <cell r="K2086">
            <v>2085</v>
          </cell>
        </row>
        <row r="2087">
          <cell r="B2087">
            <v>29606</v>
          </cell>
          <cell r="C2087">
            <v>29651</v>
          </cell>
          <cell r="D2087">
            <v>2617.6</v>
          </cell>
          <cell r="E2087">
            <v>2617.5700000000002</v>
          </cell>
          <cell r="F2087">
            <v>0</v>
          </cell>
          <cell r="G2087">
            <v>2615.0700000000002</v>
          </cell>
          <cell r="H2087">
            <v>0</v>
          </cell>
          <cell r="I2087">
            <v>0</v>
          </cell>
          <cell r="J2087">
            <v>0</v>
          </cell>
          <cell r="K2087">
            <v>2086</v>
          </cell>
        </row>
        <row r="2088">
          <cell r="B2088">
            <v>28585</v>
          </cell>
          <cell r="C2088">
            <v>28640</v>
          </cell>
          <cell r="D2088">
            <v>2617.1999999999998</v>
          </cell>
          <cell r="E2088">
            <v>2614.64</v>
          </cell>
          <cell r="F2088">
            <v>2613.5300000000002</v>
          </cell>
          <cell r="G2088">
            <v>2613.33</v>
          </cell>
          <cell r="H2088">
            <v>0</v>
          </cell>
          <cell r="I2088">
            <v>1.9</v>
          </cell>
          <cell r="J2088">
            <v>0.73</v>
          </cell>
          <cell r="K2088">
            <v>2087</v>
          </cell>
        </row>
        <row r="2089">
          <cell r="B2089">
            <v>28566</v>
          </cell>
          <cell r="C2089">
            <v>28581</v>
          </cell>
          <cell r="D2089">
            <v>2619.0300000000002</v>
          </cell>
          <cell r="E2089">
            <v>0</v>
          </cell>
          <cell r="F2089">
            <v>2614.08</v>
          </cell>
          <cell r="G2089">
            <v>2613.79</v>
          </cell>
          <cell r="H2089">
            <v>0</v>
          </cell>
          <cell r="I2089">
            <v>0</v>
          </cell>
          <cell r="J2089">
            <v>0</v>
          </cell>
          <cell r="K2089">
            <v>2088</v>
          </cell>
        </row>
        <row r="2090">
          <cell r="B2090">
            <v>28581</v>
          </cell>
          <cell r="C2090">
            <v>28585</v>
          </cell>
          <cell r="D2090">
            <v>0</v>
          </cell>
          <cell r="E2090">
            <v>2617.1999999999998</v>
          </cell>
          <cell r="F2090">
            <v>2613.79</v>
          </cell>
          <cell r="G2090">
            <v>2613.5300000000002</v>
          </cell>
          <cell r="H2090">
            <v>0</v>
          </cell>
          <cell r="I2090">
            <v>1.9</v>
          </cell>
          <cell r="J2090">
            <v>1.18</v>
          </cell>
          <cell r="K2090">
            <v>2089</v>
          </cell>
        </row>
        <row r="2091">
          <cell r="B2091">
            <v>26513</v>
          </cell>
          <cell r="C2091">
            <v>26340</v>
          </cell>
          <cell r="D2091">
            <v>2582.84</v>
          </cell>
          <cell r="E2091">
            <v>2582.44</v>
          </cell>
          <cell r="F2091">
            <v>2581.59</v>
          </cell>
          <cell r="G2091">
            <v>2581.11</v>
          </cell>
          <cell r="H2091">
            <v>0</v>
          </cell>
          <cell r="I2091">
            <v>0.53</v>
          </cell>
          <cell r="J2091">
            <v>0.4</v>
          </cell>
          <cell r="K2091">
            <v>2090</v>
          </cell>
        </row>
        <row r="2092">
          <cell r="B2092">
            <v>26713</v>
          </cell>
          <cell r="C2092">
            <v>26513</v>
          </cell>
          <cell r="D2092">
            <v>2583.35</v>
          </cell>
          <cell r="E2092">
            <v>2582.84</v>
          </cell>
          <cell r="F2092">
            <v>2582.12</v>
          </cell>
          <cell r="G2092">
            <v>2581.58</v>
          </cell>
          <cell r="H2092">
            <v>0</v>
          </cell>
          <cell r="I2092">
            <v>0.38</v>
          </cell>
          <cell r="J2092">
            <v>0.42</v>
          </cell>
          <cell r="K2092">
            <v>2091</v>
          </cell>
        </row>
        <row r="2093">
          <cell r="B2093">
            <v>26524</v>
          </cell>
          <cell r="C2093">
            <v>26394</v>
          </cell>
          <cell r="D2093">
            <v>2582.67</v>
          </cell>
          <cell r="E2093">
            <v>2582.38</v>
          </cell>
          <cell r="F2093">
            <v>2581.35</v>
          </cell>
          <cell r="G2093">
            <v>2580.9699999999998</v>
          </cell>
          <cell r="H2093">
            <v>0</v>
          </cell>
          <cell r="I2093">
            <v>0.4</v>
          </cell>
          <cell r="J2093">
            <v>0.4</v>
          </cell>
          <cell r="K2093">
            <v>2092</v>
          </cell>
        </row>
        <row r="2094">
          <cell r="B2094">
            <v>26654</v>
          </cell>
          <cell r="C2094">
            <v>26524</v>
          </cell>
          <cell r="D2094">
            <v>2582.96</v>
          </cell>
          <cell r="E2094">
            <v>2582.67</v>
          </cell>
          <cell r="F2094">
            <v>2581.69</v>
          </cell>
          <cell r="G2094">
            <v>2581.31</v>
          </cell>
          <cell r="H2094">
            <v>0</v>
          </cell>
          <cell r="I2094">
            <v>0.38</v>
          </cell>
          <cell r="J2094">
            <v>0.44</v>
          </cell>
          <cell r="K2094">
            <v>2093</v>
          </cell>
        </row>
        <row r="2095">
          <cell r="B2095">
            <v>26793</v>
          </cell>
          <cell r="C2095">
            <v>26654</v>
          </cell>
          <cell r="D2095">
            <v>2583.23</v>
          </cell>
          <cell r="E2095">
            <v>2582.96</v>
          </cell>
          <cell r="F2095">
            <v>2582.0700000000002</v>
          </cell>
          <cell r="G2095">
            <v>2581.7399999999998</v>
          </cell>
          <cell r="H2095">
            <v>0</v>
          </cell>
          <cell r="I2095">
            <v>0.35</v>
          </cell>
          <cell r="J2095">
            <v>0.4</v>
          </cell>
          <cell r="K2095">
            <v>2094</v>
          </cell>
        </row>
        <row r="2096">
          <cell r="B2096">
            <v>26713</v>
          </cell>
          <cell r="C2096">
            <v>26793</v>
          </cell>
          <cell r="D2096">
            <v>2583.35</v>
          </cell>
          <cell r="E2096">
            <v>2583.23</v>
          </cell>
          <cell r="F2096">
            <v>2581.8000000000002</v>
          </cell>
          <cell r="G2096">
            <v>2581.64</v>
          </cell>
          <cell r="H2096">
            <v>0</v>
          </cell>
          <cell r="I2096">
            <v>0.75</v>
          </cell>
          <cell r="J2096">
            <v>0.6</v>
          </cell>
          <cell r="K2096">
            <v>2095</v>
          </cell>
        </row>
        <row r="2097">
          <cell r="B2097">
            <v>26438</v>
          </cell>
          <cell r="C2097">
            <v>26713</v>
          </cell>
          <cell r="D2097">
            <v>2583.7600000000002</v>
          </cell>
          <cell r="E2097">
            <v>2583.35</v>
          </cell>
          <cell r="F2097">
            <v>2582.08</v>
          </cell>
          <cell r="G2097">
            <v>2581.6999999999998</v>
          </cell>
          <cell r="H2097">
            <v>0</v>
          </cell>
          <cell r="I2097">
            <v>0.6</v>
          </cell>
          <cell r="J2097">
            <v>0.4</v>
          </cell>
          <cell r="K2097">
            <v>2096</v>
          </cell>
        </row>
        <row r="2098">
          <cell r="B2098">
            <v>26256</v>
          </cell>
          <cell r="C2098">
            <v>26062</v>
          </cell>
          <cell r="D2098">
            <v>0</v>
          </cell>
          <cell r="E2098">
            <v>2582.1999999999998</v>
          </cell>
          <cell r="F2098">
            <v>2581.59</v>
          </cell>
          <cell r="G2098">
            <v>2580.8200000000002</v>
          </cell>
          <cell r="H2098">
            <v>0</v>
          </cell>
          <cell r="I2098">
            <v>0.45</v>
          </cell>
          <cell r="J2098">
            <v>0.6</v>
          </cell>
          <cell r="K2098">
            <v>2097</v>
          </cell>
        </row>
        <row r="2099">
          <cell r="B2099">
            <v>26438</v>
          </cell>
          <cell r="C2099">
            <v>26256</v>
          </cell>
          <cell r="D2099">
            <v>2583.7600000000002</v>
          </cell>
          <cell r="E2099">
            <v>0</v>
          </cell>
          <cell r="F2099">
            <v>2582.5</v>
          </cell>
          <cell r="G2099">
            <v>2581.59</v>
          </cell>
          <cell r="H2099">
            <v>0</v>
          </cell>
          <cell r="I2099">
            <v>0.35</v>
          </cell>
          <cell r="J2099">
            <v>0.7</v>
          </cell>
          <cell r="K2099">
            <v>2098</v>
          </cell>
        </row>
        <row r="2100">
          <cell r="B2100">
            <v>26659</v>
          </cell>
          <cell r="C2100">
            <v>26438</v>
          </cell>
          <cell r="D2100">
            <v>2584.88</v>
          </cell>
          <cell r="E2100">
            <v>2583.7600000000002</v>
          </cell>
          <cell r="F2100">
            <v>2583.02</v>
          </cell>
          <cell r="G2100">
            <v>2582.08</v>
          </cell>
          <cell r="H2100">
            <v>0</v>
          </cell>
          <cell r="I2100">
            <v>0.53</v>
          </cell>
          <cell r="J2100">
            <v>0.7</v>
          </cell>
          <cell r="K2100">
            <v>2099</v>
          </cell>
        </row>
        <row r="2101">
          <cell r="B2101">
            <v>26654</v>
          </cell>
          <cell r="C2101">
            <v>26883</v>
          </cell>
          <cell r="D2101">
            <v>2582.96</v>
          </cell>
          <cell r="E2101">
            <v>2582.31</v>
          </cell>
          <cell r="F2101">
            <v>2581.69</v>
          </cell>
          <cell r="G2101">
            <v>2581.0500000000002</v>
          </cell>
          <cell r="H2101">
            <v>0</v>
          </cell>
          <cell r="I2101">
            <v>0.3</v>
          </cell>
          <cell r="J2101">
            <v>0.84</v>
          </cell>
          <cell r="K2101">
            <v>2100</v>
          </cell>
        </row>
        <row r="2102">
          <cell r="B2102">
            <v>26641</v>
          </cell>
          <cell r="C2102">
            <v>27004</v>
          </cell>
          <cell r="D2102">
            <v>2582.94</v>
          </cell>
          <cell r="E2102">
            <v>2581.54</v>
          </cell>
          <cell r="F2102">
            <v>2581.75</v>
          </cell>
          <cell r="G2102">
            <v>2580.2600000000002</v>
          </cell>
          <cell r="H2102">
            <v>0</v>
          </cell>
          <cell r="I2102">
            <v>0.35</v>
          </cell>
          <cell r="J2102">
            <v>1.2</v>
          </cell>
          <cell r="K2102">
            <v>2101</v>
          </cell>
        </row>
        <row r="2103">
          <cell r="B2103">
            <v>26995</v>
          </cell>
          <cell r="C2103">
            <v>26793</v>
          </cell>
          <cell r="D2103">
            <v>2584.1999999999998</v>
          </cell>
          <cell r="E2103">
            <v>2583.23</v>
          </cell>
          <cell r="F2103">
            <v>2582.84</v>
          </cell>
          <cell r="G2103">
            <v>2581.64</v>
          </cell>
          <cell r="H2103">
            <v>0</v>
          </cell>
          <cell r="I2103">
            <v>0.53</v>
          </cell>
          <cell r="J2103">
            <v>0.9</v>
          </cell>
          <cell r="K2103">
            <v>2102</v>
          </cell>
        </row>
        <row r="2104">
          <cell r="B2104">
            <v>26921</v>
          </cell>
          <cell r="C2104">
            <v>26713</v>
          </cell>
          <cell r="D2104">
            <v>2584.1999999999998</v>
          </cell>
          <cell r="E2104">
            <v>2583.35</v>
          </cell>
          <cell r="F2104">
            <v>2582.8000000000002</v>
          </cell>
          <cell r="G2104">
            <v>2581.87</v>
          </cell>
          <cell r="H2104">
            <v>0</v>
          </cell>
          <cell r="I2104">
            <v>0.6</v>
          </cell>
          <cell r="J2104">
            <v>0.7</v>
          </cell>
          <cell r="K2104">
            <v>2103</v>
          </cell>
        </row>
        <row r="2105">
          <cell r="B2105">
            <v>26876</v>
          </cell>
          <cell r="C2105">
            <v>26659</v>
          </cell>
          <cell r="D2105">
            <v>2586.87</v>
          </cell>
          <cell r="E2105">
            <v>2584.88</v>
          </cell>
          <cell r="F2105">
            <v>2585.4</v>
          </cell>
          <cell r="G2105">
            <v>2582.96</v>
          </cell>
          <cell r="H2105">
            <v>0</v>
          </cell>
          <cell r="I2105">
            <v>0.4</v>
          </cell>
          <cell r="J2105">
            <v>1.9</v>
          </cell>
          <cell r="K2105">
            <v>2104</v>
          </cell>
        </row>
        <row r="2106">
          <cell r="B2106">
            <v>26793</v>
          </cell>
          <cell r="C2106">
            <v>27025</v>
          </cell>
          <cell r="D2106">
            <v>2583.23</v>
          </cell>
          <cell r="E2106">
            <v>2582.9</v>
          </cell>
          <cell r="F2106">
            <v>2581.6999999999998</v>
          </cell>
          <cell r="G2106">
            <v>2581.31</v>
          </cell>
          <cell r="H2106">
            <v>0</v>
          </cell>
          <cell r="I2106">
            <v>0.9</v>
          </cell>
          <cell r="J2106">
            <v>0.51</v>
          </cell>
          <cell r="K2106">
            <v>2105</v>
          </cell>
        </row>
        <row r="2107">
          <cell r="B2107">
            <v>27434</v>
          </cell>
          <cell r="C2107">
            <v>27390</v>
          </cell>
          <cell r="D2107">
            <v>2581.6999999999998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0.2</v>
          </cell>
          <cell r="J2107">
            <v>0.8</v>
          </cell>
          <cell r="K2107">
            <v>2106</v>
          </cell>
        </row>
        <row r="2108">
          <cell r="B2108">
            <v>29105</v>
          </cell>
          <cell r="C2108">
            <v>28935</v>
          </cell>
          <cell r="D2108">
            <v>2582.1999999999998</v>
          </cell>
          <cell r="E2108">
            <v>2581.91</v>
          </cell>
          <cell r="F2108">
            <v>2580.65</v>
          </cell>
          <cell r="G2108">
            <v>2580.4699999999998</v>
          </cell>
          <cell r="H2108">
            <v>0</v>
          </cell>
          <cell r="I2108">
            <v>0.6</v>
          </cell>
          <cell r="J2108">
            <v>0.34</v>
          </cell>
          <cell r="K2108">
            <v>2107</v>
          </cell>
        </row>
        <row r="2109">
          <cell r="B2109">
            <v>28935</v>
          </cell>
          <cell r="C2109">
            <v>28725</v>
          </cell>
          <cell r="D2109">
            <v>2581.91</v>
          </cell>
          <cell r="E2109">
            <v>2581.67</v>
          </cell>
          <cell r="F2109">
            <v>2580.48</v>
          </cell>
          <cell r="G2109">
            <v>2580.31</v>
          </cell>
          <cell r="H2109">
            <v>0</v>
          </cell>
          <cell r="I2109">
            <v>0.6</v>
          </cell>
          <cell r="J2109">
            <v>0.28999999999999998</v>
          </cell>
          <cell r="K2109">
            <v>2108</v>
          </cell>
        </row>
        <row r="2110">
          <cell r="B2110">
            <v>28942</v>
          </cell>
          <cell r="C2110">
            <v>28921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0.65</v>
          </cell>
          <cell r="J2110">
            <v>1</v>
          </cell>
          <cell r="K2110">
            <v>2109</v>
          </cell>
        </row>
        <row r="2111">
          <cell r="B2111">
            <v>28921</v>
          </cell>
          <cell r="C2111">
            <v>28900</v>
          </cell>
          <cell r="D2111">
            <v>0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0.65</v>
          </cell>
          <cell r="J2111">
            <v>0</v>
          </cell>
          <cell r="K2111">
            <v>2110</v>
          </cell>
        </row>
        <row r="2112">
          <cell r="B2112">
            <v>22422</v>
          </cell>
          <cell r="C2112">
            <v>22389</v>
          </cell>
          <cell r="D2112">
            <v>2577.4499999999998</v>
          </cell>
          <cell r="E2112">
            <v>2577.58</v>
          </cell>
          <cell r="F2112">
            <v>2576.29</v>
          </cell>
          <cell r="G2112">
            <v>2576.13</v>
          </cell>
          <cell r="H2112">
            <v>0</v>
          </cell>
          <cell r="I2112">
            <v>0.2</v>
          </cell>
          <cell r="J2112">
            <v>0.6</v>
          </cell>
          <cell r="K2112">
            <v>2111</v>
          </cell>
        </row>
        <row r="2113">
          <cell r="B2113">
            <v>22389</v>
          </cell>
          <cell r="C2113">
            <v>22662</v>
          </cell>
          <cell r="D2113">
            <v>2577.58</v>
          </cell>
          <cell r="E2113">
            <v>2576.6799999999998</v>
          </cell>
          <cell r="F2113">
            <v>0</v>
          </cell>
          <cell r="G2113">
            <v>2575.1799999999998</v>
          </cell>
          <cell r="H2113">
            <v>0</v>
          </cell>
          <cell r="I2113">
            <v>0.2</v>
          </cell>
          <cell r="J2113">
            <v>1.4</v>
          </cell>
          <cell r="K2113">
            <v>2112</v>
          </cell>
        </row>
        <row r="2114">
          <cell r="B2114">
            <v>30069</v>
          </cell>
          <cell r="C2114">
            <v>30049</v>
          </cell>
          <cell r="D2114">
            <v>2643.2</v>
          </cell>
          <cell r="E2114">
            <v>2636.68</v>
          </cell>
          <cell r="F2114">
            <v>2641.33</v>
          </cell>
          <cell r="G2114">
            <v>2635.64</v>
          </cell>
          <cell r="H2114">
            <v>0</v>
          </cell>
          <cell r="I2114">
            <v>0.2</v>
          </cell>
          <cell r="J2114">
            <v>13</v>
          </cell>
          <cell r="K2114">
            <v>2113</v>
          </cell>
        </row>
        <row r="2115">
          <cell r="B2115">
            <v>27936</v>
          </cell>
          <cell r="C2115">
            <v>27908</v>
          </cell>
          <cell r="D2115">
            <v>0</v>
          </cell>
          <cell r="E2115">
            <v>0</v>
          </cell>
          <cell r="F2115">
            <v>2580.36</v>
          </cell>
          <cell r="G2115">
            <v>0</v>
          </cell>
          <cell r="H2115">
            <v>2.7</v>
          </cell>
          <cell r="I2115">
            <v>1.6</v>
          </cell>
          <cell r="J2115">
            <v>0.3</v>
          </cell>
          <cell r="K2115">
            <v>2114</v>
          </cell>
        </row>
        <row r="2116">
          <cell r="B2116">
            <v>26724</v>
          </cell>
          <cell r="C2116">
            <v>26648</v>
          </cell>
          <cell r="D2116">
            <v>0</v>
          </cell>
          <cell r="E2116">
            <v>0</v>
          </cell>
          <cell r="F2116">
            <v>2577.5100000000002</v>
          </cell>
          <cell r="G2116">
            <v>2577.4699999999998</v>
          </cell>
          <cell r="H2116">
            <v>2</v>
          </cell>
          <cell r="I2116">
            <v>1.2</v>
          </cell>
          <cell r="J2116">
            <v>0</v>
          </cell>
          <cell r="K2116">
            <v>2115</v>
          </cell>
        </row>
        <row r="2117">
          <cell r="B2117" t="str">
            <v>12I</v>
          </cell>
          <cell r="C2117">
            <v>28508</v>
          </cell>
          <cell r="D2117">
            <v>2589.14</v>
          </cell>
          <cell r="E2117">
            <v>0</v>
          </cell>
          <cell r="F2117">
            <v>2586.4299999999998</v>
          </cell>
          <cell r="G2117">
            <v>0</v>
          </cell>
          <cell r="H2117">
            <v>0</v>
          </cell>
          <cell r="I2117">
            <v>0.8</v>
          </cell>
          <cell r="J2117">
            <v>1.19</v>
          </cell>
          <cell r="K2117">
            <v>2116</v>
          </cell>
        </row>
        <row r="2118">
          <cell r="B2118">
            <v>28508</v>
          </cell>
          <cell r="C2118">
            <v>28308</v>
          </cell>
          <cell r="D2118">
            <v>2587.1799999999998</v>
          </cell>
          <cell r="E2118">
            <v>2585.2600000000002</v>
          </cell>
          <cell r="F2118">
            <v>2584.85</v>
          </cell>
          <cell r="G2118">
            <v>2582.7399999999998</v>
          </cell>
          <cell r="H2118">
            <v>0</v>
          </cell>
          <cell r="I2118">
            <v>0.4</v>
          </cell>
          <cell r="J2118">
            <v>1.22</v>
          </cell>
          <cell r="K2118">
            <v>2117</v>
          </cell>
        </row>
        <row r="2119">
          <cell r="B2119">
            <v>28308</v>
          </cell>
          <cell r="C2119" t="str">
            <v>18I</v>
          </cell>
          <cell r="D2119">
            <v>2585.2600000000002</v>
          </cell>
          <cell r="E2119">
            <v>2584</v>
          </cell>
          <cell r="F2119">
            <v>2582.75</v>
          </cell>
          <cell r="G2119">
            <v>2582.15</v>
          </cell>
          <cell r="H2119">
            <v>0</v>
          </cell>
          <cell r="I2119">
            <v>0.4</v>
          </cell>
          <cell r="J2119">
            <v>1.27</v>
          </cell>
          <cell r="K2119">
            <v>2118</v>
          </cell>
        </row>
        <row r="2120">
          <cell r="B2120">
            <v>26926</v>
          </cell>
          <cell r="C2120">
            <v>26851</v>
          </cell>
          <cell r="D2120">
            <v>0</v>
          </cell>
          <cell r="E2120">
            <v>0</v>
          </cell>
          <cell r="F2120">
            <v>2578.1999999999998</v>
          </cell>
          <cell r="G2120">
            <v>0</v>
          </cell>
          <cell r="H2120">
            <v>0</v>
          </cell>
          <cell r="I2120">
            <v>0</v>
          </cell>
          <cell r="J2120">
            <v>0</v>
          </cell>
          <cell r="K2120">
            <v>2119</v>
          </cell>
        </row>
        <row r="2121">
          <cell r="B2121">
            <v>28449</v>
          </cell>
          <cell r="C2121">
            <v>28310</v>
          </cell>
          <cell r="D2121">
            <v>2609.9899999999998</v>
          </cell>
          <cell r="E2121">
            <v>2603.29</v>
          </cell>
          <cell r="F2121">
            <v>2607.23</v>
          </cell>
          <cell r="G2121">
            <v>2601</v>
          </cell>
          <cell r="H2121">
            <v>0</v>
          </cell>
          <cell r="I2121">
            <v>0.23</v>
          </cell>
          <cell r="J2121">
            <v>7.5</v>
          </cell>
          <cell r="K2121">
            <v>2120</v>
          </cell>
        </row>
        <row r="2122">
          <cell r="B2122">
            <v>28310</v>
          </cell>
          <cell r="C2122">
            <v>28554</v>
          </cell>
          <cell r="D2122">
            <v>2603.29</v>
          </cell>
          <cell r="E2122">
            <v>2601.4299999999998</v>
          </cell>
          <cell r="F2122">
            <v>0</v>
          </cell>
          <cell r="G2122">
            <v>0</v>
          </cell>
          <cell r="H2122">
            <v>0</v>
          </cell>
          <cell r="I2122">
            <v>0.4</v>
          </cell>
          <cell r="J2122">
            <v>2.2999999999999998</v>
          </cell>
          <cell r="K2122">
            <v>2121</v>
          </cell>
        </row>
        <row r="2123">
          <cell r="B2123">
            <v>28866</v>
          </cell>
          <cell r="C2123">
            <v>28827</v>
          </cell>
          <cell r="D2123">
            <v>2652.88</v>
          </cell>
          <cell r="E2123">
            <v>2647.37</v>
          </cell>
          <cell r="F2123">
            <v>2648.51</v>
          </cell>
          <cell r="G2123">
            <v>2646</v>
          </cell>
          <cell r="H2123">
            <v>0</v>
          </cell>
          <cell r="I2123">
            <v>0.53</v>
          </cell>
          <cell r="J2123">
            <v>6.03</v>
          </cell>
          <cell r="K2123">
            <v>2122</v>
          </cell>
        </row>
        <row r="2124">
          <cell r="B2124">
            <v>29383</v>
          </cell>
          <cell r="C2124">
            <v>29330</v>
          </cell>
          <cell r="D2124">
            <v>2704.16</v>
          </cell>
          <cell r="E2124">
            <v>2701.06</v>
          </cell>
          <cell r="F2124">
            <v>0</v>
          </cell>
          <cell r="G2124">
            <v>2599.64</v>
          </cell>
          <cell r="H2124">
            <v>0</v>
          </cell>
          <cell r="I2124">
            <v>0.3</v>
          </cell>
          <cell r="J2124">
            <v>10</v>
          </cell>
          <cell r="K2124">
            <v>2123</v>
          </cell>
        </row>
        <row r="2125">
          <cell r="B2125">
            <v>29042</v>
          </cell>
          <cell r="C2125">
            <v>28974</v>
          </cell>
          <cell r="D2125">
            <v>2676.98</v>
          </cell>
          <cell r="E2125">
            <v>2675.12</v>
          </cell>
          <cell r="F2125">
            <v>2575.71</v>
          </cell>
          <cell r="G2125">
            <v>2673.85</v>
          </cell>
          <cell r="H2125">
            <v>0</v>
          </cell>
          <cell r="I2125">
            <v>0.4</v>
          </cell>
          <cell r="J2125">
            <v>6.3</v>
          </cell>
          <cell r="K2125">
            <v>2124</v>
          </cell>
        </row>
        <row r="2126">
          <cell r="B2126">
            <v>28455</v>
          </cell>
          <cell r="C2126">
            <v>28320</v>
          </cell>
          <cell r="D2126">
            <v>2641.53</v>
          </cell>
          <cell r="E2126">
            <v>2634.93</v>
          </cell>
          <cell r="F2126">
            <v>2639.54</v>
          </cell>
          <cell r="G2126">
            <v>2632.92</v>
          </cell>
          <cell r="H2126">
            <v>0</v>
          </cell>
          <cell r="I2126">
            <v>0.23</v>
          </cell>
          <cell r="J2126">
            <v>14</v>
          </cell>
          <cell r="K2126">
            <v>2125</v>
          </cell>
        </row>
        <row r="2127">
          <cell r="B2127">
            <v>28688</v>
          </cell>
          <cell r="C2127">
            <v>28633</v>
          </cell>
          <cell r="D2127">
            <v>2651.11</v>
          </cell>
          <cell r="E2127">
            <v>2642.2</v>
          </cell>
          <cell r="F2127">
            <v>2649.77</v>
          </cell>
          <cell r="G2127">
            <v>2640.76</v>
          </cell>
          <cell r="H2127">
            <v>0</v>
          </cell>
          <cell r="I2127">
            <v>0.2</v>
          </cell>
          <cell r="J2127">
            <v>15.19</v>
          </cell>
          <cell r="K2127">
            <v>2126</v>
          </cell>
        </row>
        <row r="2128">
          <cell r="B2128">
            <v>28633</v>
          </cell>
          <cell r="C2128">
            <v>28455</v>
          </cell>
          <cell r="D2128">
            <v>2642.2</v>
          </cell>
          <cell r="E2128">
            <v>2641.53</v>
          </cell>
          <cell r="F2128">
            <v>2640.23</v>
          </cell>
          <cell r="G2128">
            <v>2639.58</v>
          </cell>
          <cell r="H2128">
            <v>0</v>
          </cell>
          <cell r="I2128">
            <v>0.23</v>
          </cell>
          <cell r="J2128">
            <v>1.02</v>
          </cell>
          <cell r="K2128">
            <v>2127</v>
          </cell>
        </row>
        <row r="2129">
          <cell r="B2129">
            <v>28080</v>
          </cell>
          <cell r="C2129">
            <v>27854</v>
          </cell>
          <cell r="D2129">
            <v>2629</v>
          </cell>
          <cell r="E2129">
            <v>2621.2399999999998</v>
          </cell>
          <cell r="F2129">
            <v>2627.64</v>
          </cell>
          <cell r="G2129">
            <v>2618.19</v>
          </cell>
          <cell r="H2129">
            <v>0</v>
          </cell>
          <cell r="I2129">
            <v>0.3</v>
          </cell>
          <cell r="J2129">
            <v>11.8</v>
          </cell>
          <cell r="K2129">
            <v>2128</v>
          </cell>
        </row>
        <row r="2130">
          <cell r="B2130">
            <v>28827</v>
          </cell>
          <cell r="C2130">
            <v>28823</v>
          </cell>
          <cell r="D2130">
            <v>2647.37</v>
          </cell>
          <cell r="E2130">
            <v>2642.82</v>
          </cell>
          <cell r="F2130">
            <v>2644.23</v>
          </cell>
          <cell r="G2130">
            <v>2641.46</v>
          </cell>
          <cell r="H2130">
            <v>0</v>
          </cell>
          <cell r="I2130">
            <v>0.53</v>
          </cell>
          <cell r="J2130">
            <v>6.52</v>
          </cell>
          <cell r="K2130">
            <v>2129</v>
          </cell>
        </row>
        <row r="2131">
          <cell r="B2131">
            <v>27874</v>
          </cell>
          <cell r="C2131">
            <v>28113</v>
          </cell>
          <cell r="D2131">
            <v>2618.77</v>
          </cell>
          <cell r="E2131">
            <v>2619.77</v>
          </cell>
          <cell r="F2131">
            <v>2617.48</v>
          </cell>
          <cell r="G2131">
            <v>2616.63</v>
          </cell>
          <cell r="H2131">
            <v>0</v>
          </cell>
          <cell r="I2131">
            <v>1.8</v>
          </cell>
          <cell r="J2131">
            <v>1.19</v>
          </cell>
          <cell r="K2131">
            <v>2130</v>
          </cell>
        </row>
        <row r="2132">
          <cell r="B2132">
            <v>28986</v>
          </cell>
          <cell r="C2132">
            <v>28928</v>
          </cell>
          <cell r="D2132">
            <v>2638.01</v>
          </cell>
          <cell r="E2132">
            <v>2634.7</v>
          </cell>
          <cell r="F2132">
            <v>2634.37</v>
          </cell>
          <cell r="G2132">
            <v>2633.38</v>
          </cell>
          <cell r="H2132">
            <v>0</v>
          </cell>
          <cell r="I2132">
            <v>0.6</v>
          </cell>
          <cell r="J2132">
            <v>4.5</v>
          </cell>
          <cell r="K2132">
            <v>2131</v>
          </cell>
        </row>
        <row r="2133">
          <cell r="B2133">
            <v>28928</v>
          </cell>
          <cell r="C2133">
            <v>28810</v>
          </cell>
          <cell r="D2133">
            <v>2634.7</v>
          </cell>
          <cell r="E2133">
            <v>2630.4</v>
          </cell>
          <cell r="F2133">
            <v>2630.86</v>
          </cell>
          <cell r="G2133">
            <v>2630.01</v>
          </cell>
          <cell r="H2133">
            <v>0</v>
          </cell>
          <cell r="I2133">
            <v>0.68</v>
          </cell>
          <cell r="J2133">
            <v>2.2999999999999998</v>
          </cell>
          <cell r="K2133">
            <v>2132</v>
          </cell>
        </row>
        <row r="2134">
          <cell r="B2134">
            <v>28810</v>
          </cell>
          <cell r="C2134">
            <v>28698</v>
          </cell>
          <cell r="D2134">
            <v>2630.4</v>
          </cell>
          <cell r="E2134">
            <v>2626.1</v>
          </cell>
          <cell r="F2134">
            <v>2626.56</v>
          </cell>
          <cell r="G2134">
            <v>2624.72</v>
          </cell>
          <cell r="H2134">
            <v>0</v>
          </cell>
          <cell r="I2134">
            <v>0.68</v>
          </cell>
          <cell r="J2134">
            <v>4.97</v>
          </cell>
          <cell r="K2134">
            <v>2133</v>
          </cell>
        </row>
        <row r="2135">
          <cell r="B2135">
            <v>28698</v>
          </cell>
          <cell r="C2135">
            <v>28612</v>
          </cell>
          <cell r="D2135">
            <v>2626.1</v>
          </cell>
          <cell r="E2135">
            <v>2623.6</v>
          </cell>
          <cell r="F2135">
            <v>2623.46</v>
          </cell>
          <cell r="G2135">
            <v>2622.23</v>
          </cell>
          <cell r="H2135">
            <v>0</v>
          </cell>
          <cell r="I2135">
            <v>0.68</v>
          </cell>
          <cell r="J2135">
            <v>5.0199999999999996</v>
          </cell>
          <cell r="K2135">
            <v>2134</v>
          </cell>
        </row>
        <row r="2136">
          <cell r="B2136">
            <v>28823</v>
          </cell>
          <cell r="C2136">
            <v>28986</v>
          </cell>
          <cell r="D2136">
            <v>2642.82</v>
          </cell>
          <cell r="E2136">
            <v>2638.01</v>
          </cell>
          <cell r="F2136">
            <v>2640.92</v>
          </cell>
          <cell r="G2136">
            <v>2636.69</v>
          </cell>
          <cell r="H2136">
            <v>0</v>
          </cell>
          <cell r="I2136">
            <v>0.6</v>
          </cell>
          <cell r="J2136">
            <v>5.01</v>
          </cell>
          <cell r="K2136">
            <v>2135</v>
          </cell>
        </row>
        <row r="2137">
          <cell r="B2137">
            <v>29575</v>
          </cell>
          <cell r="C2137">
            <v>29478</v>
          </cell>
          <cell r="D2137">
            <v>2710.33</v>
          </cell>
          <cell r="E2137">
            <v>2707.89</v>
          </cell>
          <cell r="F2137">
            <v>2709.37</v>
          </cell>
          <cell r="G2137">
            <v>2706.24</v>
          </cell>
          <cell r="H2137">
            <v>0</v>
          </cell>
          <cell r="I2137">
            <v>0.3</v>
          </cell>
          <cell r="J2137">
            <v>7</v>
          </cell>
          <cell r="K2137">
            <v>2136</v>
          </cell>
        </row>
        <row r="2138">
          <cell r="B2138">
            <v>29478</v>
          </cell>
          <cell r="C2138">
            <v>29383</v>
          </cell>
          <cell r="D2138">
            <v>2707.89</v>
          </cell>
          <cell r="E2138">
            <v>2704.16</v>
          </cell>
          <cell r="F2138">
            <v>2706.24</v>
          </cell>
          <cell r="G2138">
            <v>2702.66</v>
          </cell>
          <cell r="H2138">
            <v>0</v>
          </cell>
          <cell r="I2138">
            <v>0.3</v>
          </cell>
          <cell r="J2138">
            <v>8.9</v>
          </cell>
          <cell r="K2138">
            <v>2137</v>
          </cell>
        </row>
        <row r="2139">
          <cell r="B2139">
            <v>28974</v>
          </cell>
          <cell r="C2139">
            <v>28973</v>
          </cell>
          <cell r="D2139">
            <v>2675.12</v>
          </cell>
          <cell r="E2139">
            <v>2673.84</v>
          </cell>
          <cell r="F2139">
            <v>2673.8</v>
          </cell>
          <cell r="G2139">
            <v>2673.46</v>
          </cell>
          <cell r="H2139">
            <v>0</v>
          </cell>
          <cell r="I2139">
            <v>0.4</v>
          </cell>
          <cell r="J2139">
            <v>1.7</v>
          </cell>
          <cell r="K2139">
            <v>2138</v>
          </cell>
        </row>
        <row r="2140">
          <cell r="B2140">
            <v>28973</v>
          </cell>
          <cell r="C2140">
            <v>29109</v>
          </cell>
          <cell r="D2140">
            <v>2673.84</v>
          </cell>
          <cell r="E2140">
            <v>2668.69</v>
          </cell>
          <cell r="F2140">
            <v>2673.47</v>
          </cell>
          <cell r="G2140">
            <v>2667.31</v>
          </cell>
          <cell r="H2140">
            <v>0</v>
          </cell>
          <cell r="I2140">
            <v>0.4</v>
          </cell>
          <cell r="J2140">
            <v>7.7</v>
          </cell>
          <cell r="K2140">
            <v>2139</v>
          </cell>
        </row>
        <row r="2141">
          <cell r="B2141">
            <v>29109</v>
          </cell>
          <cell r="C2141">
            <v>29191</v>
          </cell>
          <cell r="D2141">
            <v>2668.69</v>
          </cell>
          <cell r="E2141">
            <v>2665.62</v>
          </cell>
          <cell r="F2141">
            <v>2667.33</v>
          </cell>
          <cell r="G2141">
            <v>2664.52</v>
          </cell>
          <cell r="H2141">
            <v>0</v>
          </cell>
          <cell r="I2141">
            <v>0.4</v>
          </cell>
          <cell r="J2141">
            <v>7</v>
          </cell>
          <cell r="K2141">
            <v>2140</v>
          </cell>
        </row>
        <row r="2142">
          <cell r="B2142">
            <v>28823</v>
          </cell>
          <cell r="C2142">
            <v>28594</v>
          </cell>
          <cell r="D2142">
            <v>2642.82</v>
          </cell>
          <cell r="E2142">
            <v>2635.25</v>
          </cell>
          <cell r="F2142">
            <v>2639.45</v>
          </cell>
          <cell r="G2142">
            <v>2633.86</v>
          </cell>
          <cell r="H2142">
            <v>0</v>
          </cell>
          <cell r="I2142">
            <v>0.2</v>
          </cell>
          <cell r="J2142">
            <v>8.89</v>
          </cell>
          <cell r="K2142">
            <v>2141</v>
          </cell>
        </row>
        <row r="2143">
          <cell r="B2143">
            <v>28594</v>
          </cell>
          <cell r="C2143">
            <v>28320</v>
          </cell>
          <cell r="D2143">
            <v>2635.25</v>
          </cell>
          <cell r="E2143">
            <v>2634.93</v>
          </cell>
          <cell r="F2143">
            <v>2633.88</v>
          </cell>
          <cell r="G2143">
            <v>2632.93</v>
          </cell>
          <cell r="H2143">
            <v>0</v>
          </cell>
          <cell r="I2143">
            <v>0.3</v>
          </cell>
          <cell r="J2143">
            <v>1.04</v>
          </cell>
          <cell r="K2143">
            <v>2142</v>
          </cell>
        </row>
        <row r="2144">
          <cell r="B2144">
            <v>28320</v>
          </cell>
          <cell r="C2144">
            <v>28168</v>
          </cell>
          <cell r="D2144">
            <v>2634.93</v>
          </cell>
          <cell r="E2144">
            <v>2627.88</v>
          </cell>
          <cell r="F2144">
            <v>2632.92</v>
          </cell>
          <cell r="G2144">
            <v>2626.5</v>
          </cell>
          <cell r="H2144">
            <v>0</v>
          </cell>
          <cell r="I2144">
            <v>0.3</v>
          </cell>
          <cell r="J2144">
            <v>13.8</v>
          </cell>
          <cell r="K2144">
            <v>2143</v>
          </cell>
        </row>
        <row r="2145">
          <cell r="B2145">
            <v>28168</v>
          </cell>
          <cell r="C2145">
            <v>28060</v>
          </cell>
          <cell r="D2145">
            <v>2627.88</v>
          </cell>
          <cell r="E2145">
            <v>0</v>
          </cell>
          <cell r="F2145">
            <v>2624.9</v>
          </cell>
          <cell r="G2145">
            <v>2618.36</v>
          </cell>
          <cell r="H2145">
            <v>0</v>
          </cell>
          <cell r="I2145">
            <v>0.3</v>
          </cell>
          <cell r="J2145">
            <v>13.87</v>
          </cell>
          <cell r="K2145">
            <v>2144</v>
          </cell>
        </row>
        <row r="2146">
          <cell r="B2146">
            <v>28168</v>
          </cell>
          <cell r="C2146">
            <v>28377</v>
          </cell>
          <cell r="D2146">
            <v>2627.88</v>
          </cell>
          <cell r="E2146">
            <v>2625.94</v>
          </cell>
          <cell r="F2146">
            <v>2626.45</v>
          </cell>
          <cell r="G2146">
            <v>2624.55</v>
          </cell>
          <cell r="H2146">
            <v>0</v>
          </cell>
          <cell r="I2146">
            <v>0.23</v>
          </cell>
          <cell r="J2146">
            <v>2.88</v>
          </cell>
          <cell r="K2146">
            <v>2145</v>
          </cell>
        </row>
        <row r="2147">
          <cell r="B2147">
            <v>28377</v>
          </cell>
          <cell r="C2147">
            <v>28575</v>
          </cell>
          <cell r="D2147">
            <v>2625.94</v>
          </cell>
          <cell r="E2147">
            <v>2624</v>
          </cell>
          <cell r="F2147">
            <v>2624.52</v>
          </cell>
          <cell r="G2147">
            <v>2622.61</v>
          </cell>
          <cell r="H2147">
            <v>0</v>
          </cell>
          <cell r="I2147">
            <v>0.25</v>
          </cell>
          <cell r="J2147">
            <v>2.97</v>
          </cell>
          <cell r="K2147">
            <v>2146</v>
          </cell>
        </row>
        <row r="2148">
          <cell r="B2148">
            <v>28575</v>
          </cell>
          <cell r="C2148">
            <v>28612</v>
          </cell>
          <cell r="D2148">
            <v>2624</v>
          </cell>
          <cell r="E2148">
            <v>2623.6</v>
          </cell>
          <cell r="F2148">
            <v>2622.61</v>
          </cell>
          <cell r="G2148">
            <v>2622.21</v>
          </cell>
          <cell r="H2148">
            <v>0</v>
          </cell>
          <cell r="I2148">
            <v>0.25</v>
          </cell>
          <cell r="J2148">
            <v>3.18</v>
          </cell>
          <cell r="K2148">
            <v>2147</v>
          </cell>
        </row>
        <row r="2149">
          <cell r="B2149">
            <v>28165</v>
          </cell>
          <cell r="C2149">
            <v>28376</v>
          </cell>
          <cell r="D2149">
            <v>2619.87</v>
          </cell>
          <cell r="E2149">
            <v>2619.48</v>
          </cell>
          <cell r="F2149">
            <v>2619.15</v>
          </cell>
          <cell r="G2149">
            <v>2618.52</v>
          </cell>
          <cell r="H2149">
            <v>0</v>
          </cell>
          <cell r="I2149">
            <v>0.3</v>
          </cell>
          <cell r="J2149">
            <v>0.96</v>
          </cell>
          <cell r="K2149">
            <v>2148</v>
          </cell>
        </row>
        <row r="2150">
          <cell r="B2150">
            <v>27854</v>
          </cell>
          <cell r="C2150">
            <v>27874</v>
          </cell>
          <cell r="D2150">
            <v>2621.2399999999998</v>
          </cell>
          <cell r="E2150">
            <v>0</v>
          </cell>
          <cell r="F2150">
            <v>2618.2199999999998</v>
          </cell>
          <cell r="G2150">
            <v>2617.75</v>
          </cell>
          <cell r="H2150">
            <v>0</v>
          </cell>
          <cell r="I2150">
            <v>0.35</v>
          </cell>
          <cell r="J2150">
            <v>5</v>
          </cell>
          <cell r="K2150">
            <v>2149</v>
          </cell>
        </row>
        <row r="2151">
          <cell r="B2151">
            <v>27817</v>
          </cell>
          <cell r="C2151">
            <v>27773</v>
          </cell>
          <cell r="D2151">
            <v>2624.8</v>
          </cell>
          <cell r="E2151">
            <v>2618.83</v>
          </cell>
          <cell r="F2151">
            <v>2622.88</v>
          </cell>
          <cell r="G2151">
            <v>2617.69</v>
          </cell>
          <cell r="H2151">
            <v>0</v>
          </cell>
          <cell r="I2151">
            <v>0.3</v>
          </cell>
          <cell r="J2151">
            <v>10</v>
          </cell>
          <cell r="K2151">
            <v>2150</v>
          </cell>
        </row>
        <row r="2152">
          <cell r="B2152">
            <v>27773</v>
          </cell>
          <cell r="C2152">
            <v>27767</v>
          </cell>
          <cell r="D2152">
            <v>2618.83</v>
          </cell>
          <cell r="E2152">
            <v>2618.33</v>
          </cell>
          <cell r="F2152">
            <v>2617.69</v>
          </cell>
          <cell r="G2152">
            <v>2617.64</v>
          </cell>
          <cell r="H2152">
            <v>0</v>
          </cell>
          <cell r="I2152">
            <v>0.3</v>
          </cell>
          <cell r="J2152">
            <v>0.4</v>
          </cell>
          <cell r="K2152">
            <v>2151</v>
          </cell>
        </row>
        <row r="2153">
          <cell r="B2153">
            <v>27767</v>
          </cell>
          <cell r="C2153">
            <v>28145</v>
          </cell>
          <cell r="D2153">
            <v>2618.33</v>
          </cell>
          <cell r="E2153">
            <v>2620.23</v>
          </cell>
          <cell r="F2153">
            <v>2617.64</v>
          </cell>
          <cell r="G2153">
            <v>2617.19</v>
          </cell>
          <cell r="H2153">
            <v>0</v>
          </cell>
          <cell r="I2153">
            <v>0.3</v>
          </cell>
          <cell r="J2153">
            <v>0.4</v>
          </cell>
          <cell r="K2153">
            <v>2152</v>
          </cell>
        </row>
        <row r="2154">
          <cell r="B2154">
            <v>30696</v>
          </cell>
          <cell r="C2154">
            <v>30591</v>
          </cell>
          <cell r="D2154">
            <v>2690.53</v>
          </cell>
          <cell r="E2154">
            <v>2690.17</v>
          </cell>
          <cell r="F2154">
            <v>2688.95</v>
          </cell>
          <cell r="G2154">
            <v>2688.98</v>
          </cell>
          <cell r="H2154">
            <v>0</v>
          </cell>
          <cell r="I2154">
            <v>0.2</v>
          </cell>
          <cell r="J2154">
            <v>2.4</v>
          </cell>
          <cell r="K2154">
            <v>2153</v>
          </cell>
        </row>
        <row r="2155">
          <cell r="B2155">
            <v>30591</v>
          </cell>
          <cell r="C2155">
            <v>30424</v>
          </cell>
          <cell r="D2155">
            <v>2690.17</v>
          </cell>
          <cell r="E2155">
            <v>2688.1</v>
          </cell>
          <cell r="F2155">
            <v>2688.56</v>
          </cell>
          <cell r="G2155">
            <v>2685.87</v>
          </cell>
          <cell r="H2155">
            <v>0</v>
          </cell>
          <cell r="I2155">
            <v>0.2</v>
          </cell>
          <cell r="J2155">
            <v>4.5</v>
          </cell>
          <cell r="K2155">
            <v>2154</v>
          </cell>
        </row>
        <row r="2156">
          <cell r="B2156">
            <v>30198</v>
          </cell>
          <cell r="C2156">
            <v>30424</v>
          </cell>
          <cell r="D2156">
            <v>2691.04</v>
          </cell>
          <cell r="E2156">
            <v>2688.1</v>
          </cell>
          <cell r="F2156">
            <v>2689.28</v>
          </cell>
          <cell r="G2156">
            <v>2685.87</v>
          </cell>
          <cell r="H2156">
            <v>0</v>
          </cell>
          <cell r="I2156">
            <v>0.25</v>
          </cell>
          <cell r="J2156">
            <v>4.5</v>
          </cell>
          <cell r="K2156">
            <v>2155</v>
          </cell>
        </row>
        <row r="2157">
          <cell r="B2157">
            <v>30424</v>
          </cell>
          <cell r="C2157">
            <v>30427</v>
          </cell>
          <cell r="D2157">
            <v>2688.1</v>
          </cell>
          <cell r="E2157">
            <v>2687.13</v>
          </cell>
          <cell r="F2157">
            <v>2585.87</v>
          </cell>
          <cell r="G2157">
            <v>2685.24</v>
          </cell>
          <cell r="H2157">
            <v>0</v>
          </cell>
          <cell r="I2157">
            <v>0.3</v>
          </cell>
          <cell r="J2157">
            <v>10</v>
          </cell>
          <cell r="K2157">
            <v>2156</v>
          </cell>
        </row>
        <row r="2158">
          <cell r="B2158">
            <v>30427</v>
          </cell>
          <cell r="C2158">
            <v>30512</v>
          </cell>
          <cell r="D2158">
            <v>2687.13</v>
          </cell>
          <cell r="E2158">
            <v>2685.42</v>
          </cell>
          <cell r="F2158">
            <v>2685.02</v>
          </cell>
          <cell r="G2158">
            <v>2683.44</v>
          </cell>
          <cell r="H2158">
            <v>0</v>
          </cell>
          <cell r="I2158">
            <v>0.3</v>
          </cell>
          <cell r="J2158">
            <v>4.5999999999999996</v>
          </cell>
          <cell r="K2158">
            <v>2157</v>
          </cell>
        </row>
        <row r="2159">
          <cell r="B2159">
            <v>30512</v>
          </cell>
          <cell r="C2159">
            <v>30590</v>
          </cell>
          <cell r="D2159">
            <v>2685.42</v>
          </cell>
          <cell r="E2159">
            <v>2682.04</v>
          </cell>
          <cell r="F2159">
            <v>2681.94</v>
          </cell>
          <cell r="G2159">
            <v>2680.61</v>
          </cell>
          <cell r="H2159">
            <v>0</v>
          </cell>
          <cell r="I2159">
            <v>0.3</v>
          </cell>
          <cell r="J2159">
            <v>5</v>
          </cell>
          <cell r="K2159">
            <v>2158</v>
          </cell>
        </row>
        <row r="2160">
          <cell r="B2160">
            <v>30590</v>
          </cell>
          <cell r="C2160">
            <v>30653</v>
          </cell>
          <cell r="D2160">
            <v>2682.04</v>
          </cell>
          <cell r="E2160">
            <v>2679.24</v>
          </cell>
          <cell r="F2160">
            <v>2679.95</v>
          </cell>
          <cell r="G2160">
            <v>2678.43</v>
          </cell>
          <cell r="H2160">
            <v>0</v>
          </cell>
          <cell r="I2160">
            <v>0.3</v>
          </cell>
          <cell r="J2160">
            <v>6</v>
          </cell>
          <cell r="K2160">
            <v>2159</v>
          </cell>
        </row>
        <row r="2161">
          <cell r="B2161">
            <v>30653</v>
          </cell>
          <cell r="C2161">
            <v>30614</v>
          </cell>
          <cell r="D2161">
            <v>2679.24</v>
          </cell>
          <cell r="E2161">
            <v>2677.06</v>
          </cell>
          <cell r="F2161">
            <v>2676.94</v>
          </cell>
          <cell r="G2161">
            <v>2674.28</v>
          </cell>
          <cell r="H2161">
            <v>0</v>
          </cell>
          <cell r="I2161">
            <v>0.3</v>
          </cell>
          <cell r="J2161">
            <v>11.8</v>
          </cell>
          <cell r="K2161">
            <v>2160</v>
          </cell>
        </row>
        <row r="2162">
          <cell r="B2162">
            <v>30614</v>
          </cell>
          <cell r="C2162">
            <v>30601</v>
          </cell>
          <cell r="D2162">
            <v>2677.06</v>
          </cell>
          <cell r="E2162">
            <v>2673.51</v>
          </cell>
          <cell r="F2162">
            <v>2672.28</v>
          </cell>
          <cell r="G2162">
            <v>2670.56</v>
          </cell>
          <cell r="H2162">
            <v>0</v>
          </cell>
          <cell r="I2162">
            <v>0.3</v>
          </cell>
          <cell r="J2162">
            <v>12.3</v>
          </cell>
          <cell r="K2162">
            <v>2161</v>
          </cell>
        </row>
        <row r="2163">
          <cell r="B2163">
            <v>30601</v>
          </cell>
          <cell r="C2163">
            <v>30573</v>
          </cell>
          <cell r="D2163">
            <v>2673.51</v>
          </cell>
          <cell r="E2163">
            <v>2669.43</v>
          </cell>
          <cell r="F2163">
            <v>2670.56</v>
          </cell>
          <cell r="G2163">
            <v>2666.43</v>
          </cell>
          <cell r="H2163">
            <v>0</v>
          </cell>
          <cell r="I2163">
            <v>0.3</v>
          </cell>
          <cell r="J2163">
            <v>11.6</v>
          </cell>
          <cell r="K2163">
            <v>2162</v>
          </cell>
        </row>
        <row r="2164">
          <cell r="B2164">
            <v>30704</v>
          </cell>
          <cell r="C2164">
            <v>30643</v>
          </cell>
          <cell r="D2164">
            <v>2686.96</v>
          </cell>
          <cell r="E2164">
            <v>0</v>
          </cell>
          <cell r="F2164">
            <v>2682.79</v>
          </cell>
          <cell r="G2164">
            <v>2674.42</v>
          </cell>
          <cell r="H2164">
            <v>0</v>
          </cell>
          <cell r="I2164">
            <v>0.2</v>
          </cell>
          <cell r="J2164">
            <v>16.8</v>
          </cell>
          <cell r="K2164">
            <v>2163</v>
          </cell>
        </row>
        <row r="2165">
          <cell r="B2165">
            <v>30643</v>
          </cell>
          <cell r="C2165">
            <v>30595</v>
          </cell>
          <cell r="D2165">
            <v>0</v>
          </cell>
          <cell r="E2165">
            <v>0</v>
          </cell>
          <cell r="F2165">
            <v>2672.98</v>
          </cell>
          <cell r="G2165">
            <v>0</v>
          </cell>
          <cell r="H2165">
            <v>0</v>
          </cell>
          <cell r="I2165">
            <v>0.2</v>
          </cell>
          <cell r="J2165">
            <v>14</v>
          </cell>
          <cell r="K2165">
            <v>2164</v>
          </cell>
        </row>
        <row r="2166">
          <cell r="B2166">
            <v>30242</v>
          </cell>
          <cell r="C2166">
            <v>30106</v>
          </cell>
          <cell r="D2166">
            <v>2682.07</v>
          </cell>
          <cell r="E2166">
            <v>2676.84</v>
          </cell>
          <cell r="F2166">
            <v>2680.2</v>
          </cell>
          <cell r="G2166">
            <v>2674.17</v>
          </cell>
          <cell r="H2166">
            <v>0</v>
          </cell>
          <cell r="I2166">
            <v>0.2</v>
          </cell>
          <cell r="J2166">
            <v>12</v>
          </cell>
          <cell r="K2166">
            <v>2165</v>
          </cell>
        </row>
        <row r="2167">
          <cell r="B2167">
            <v>30106</v>
          </cell>
          <cell r="C2167">
            <v>30096</v>
          </cell>
          <cell r="D2167">
            <v>2676.84</v>
          </cell>
          <cell r="E2167">
            <v>2672.58</v>
          </cell>
          <cell r="F2167">
            <v>2674.08</v>
          </cell>
          <cell r="G2167">
            <v>2670.84</v>
          </cell>
          <cell r="H2167">
            <v>0</v>
          </cell>
          <cell r="I2167">
            <v>0.2</v>
          </cell>
          <cell r="J2167">
            <v>12.4</v>
          </cell>
          <cell r="K2167">
            <v>2166</v>
          </cell>
        </row>
        <row r="2168">
          <cell r="B2168">
            <v>29819</v>
          </cell>
          <cell r="C2168">
            <v>29842</v>
          </cell>
          <cell r="D2168">
            <v>0</v>
          </cell>
          <cell r="E2168">
            <v>2670.71</v>
          </cell>
          <cell r="F2168">
            <v>2670.12</v>
          </cell>
          <cell r="G2168">
            <v>2670.05</v>
          </cell>
          <cell r="H2168">
            <v>0</v>
          </cell>
          <cell r="I2168">
            <v>0.25</v>
          </cell>
          <cell r="J2168">
            <v>1.1200000000000001</v>
          </cell>
          <cell r="K2168">
            <v>2167</v>
          </cell>
        </row>
        <row r="2169">
          <cell r="B2169">
            <v>29842</v>
          </cell>
          <cell r="C2169">
            <v>30096</v>
          </cell>
          <cell r="D2169">
            <v>2670.71</v>
          </cell>
          <cell r="E2169">
            <v>2672.58</v>
          </cell>
          <cell r="F2169">
            <v>2669.68</v>
          </cell>
          <cell r="G2169">
            <v>2669.06</v>
          </cell>
          <cell r="H2169">
            <v>0</v>
          </cell>
          <cell r="I2169">
            <v>0.35</v>
          </cell>
          <cell r="J2169">
            <v>0.7</v>
          </cell>
          <cell r="K2169">
            <v>2168</v>
          </cell>
        </row>
        <row r="2170">
          <cell r="B2170">
            <v>30096</v>
          </cell>
          <cell r="C2170">
            <v>30380</v>
          </cell>
          <cell r="D2170">
            <v>2672.58</v>
          </cell>
          <cell r="E2170">
            <v>2665.95</v>
          </cell>
          <cell r="F2170">
            <v>2668.54</v>
          </cell>
          <cell r="G2170">
            <v>2664.89</v>
          </cell>
          <cell r="H2170">
            <v>0</v>
          </cell>
          <cell r="I2170">
            <v>0.35</v>
          </cell>
          <cell r="J2170">
            <v>3.5</v>
          </cell>
          <cell r="K2170">
            <v>2169</v>
          </cell>
        </row>
        <row r="2171">
          <cell r="B2171">
            <v>28552</v>
          </cell>
          <cell r="C2171">
            <v>28596</v>
          </cell>
          <cell r="D2171">
            <v>2671.02</v>
          </cell>
          <cell r="E2171">
            <v>2665.97</v>
          </cell>
          <cell r="F2171">
            <v>2667.22</v>
          </cell>
          <cell r="G2171">
            <v>2664.59</v>
          </cell>
          <cell r="H2171">
            <v>0</v>
          </cell>
          <cell r="I2171">
            <v>0.45</v>
          </cell>
          <cell r="J2171">
            <v>7.61</v>
          </cell>
          <cell r="K2171">
            <v>2170</v>
          </cell>
        </row>
        <row r="2172">
          <cell r="B2172">
            <v>28833</v>
          </cell>
          <cell r="C2172">
            <v>28885</v>
          </cell>
          <cell r="D2172">
            <v>2661.93</v>
          </cell>
          <cell r="E2172">
            <v>2661.53</v>
          </cell>
          <cell r="F2172">
            <v>2660.53</v>
          </cell>
          <cell r="G2172">
            <v>2659.54</v>
          </cell>
          <cell r="H2172">
            <v>0</v>
          </cell>
          <cell r="I2172">
            <v>0.53</v>
          </cell>
          <cell r="J2172">
            <v>4.95</v>
          </cell>
          <cell r="K2172">
            <v>2171</v>
          </cell>
        </row>
        <row r="2173">
          <cell r="B2173">
            <v>28885</v>
          </cell>
          <cell r="C2173">
            <v>28906</v>
          </cell>
          <cell r="D2173">
            <v>2661.53</v>
          </cell>
          <cell r="E2173">
            <v>2658.4</v>
          </cell>
          <cell r="F2173">
            <v>2656.48</v>
          </cell>
          <cell r="G2173">
            <v>2654.04</v>
          </cell>
          <cell r="H2173">
            <v>0</v>
          </cell>
          <cell r="I2173">
            <v>0.53</v>
          </cell>
          <cell r="J2173">
            <v>5.19</v>
          </cell>
          <cell r="K2173">
            <v>2172</v>
          </cell>
        </row>
        <row r="2174">
          <cell r="B2174">
            <v>28906</v>
          </cell>
          <cell r="C2174">
            <v>28866</v>
          </cell>
          <cell r="D2174">
            <v>2658.4</v>
          </cell>
          <cell r="E2174">
            <v>2652.88</v>
          </cell>
          <cell r="F2174">
            <v>2654.01</v>
          </cell>
          <cell r="G2174">
            <v>2651.52</v>
          </cell>
          <cell r="H2174">
            <v>0</v>
          </cell>
          <cell r="I2174">
            <v>0.53</v>
          </cell>
          <cell r="J2174">
            <v>5.99</v>
          </cell>
          <cell r="K2174">
            <v>2173</v>
          </cell>
        </row>
        <row r="2175">
          <cell r="B2175">
            <v>29330</v>
          </cell>
          <cell r="C2175">
            <v>29340</v>
          </cell>
          <cell r="D2175">
            <v>2701.06</v>
          </cell>
          <cell r="E2175">
            <v>2699.52</v>
          </cell>
          <cell r="F2175">
            <v>2699.64</v>
          </cell>
          <cell r="G2175">
            <v>2699.46</v>
          </cell>
          <cell r="H2175">
            <v>0</v>
          </cell>
          <cell r="I2175">
            <v>0.3</v>
          </cell>
          <cell r="J2175">
            <v>6</v>
          </cell>
          <cell r="K2175">
            <v>2174</v>
          </cell>
        </row>
        <row r="2176">
          <cell r="B2176">
            <v>29399</v>
          </cell>
          <cell r="C2176">
            <v>29327</v>
          </cell>
          <cell r="D2176">
            <v>2691.24</v>
          </cell>
          <cell r="E2176">
            <v>2686.34</v>
          </cell>
          <cell r="F2176">
            <v>2689.68</v>
          </cell>
          <cell r="G2176">
            <v>2684.48</v>
          </cell>
          <cell r="H2176">
            <v>0</v>
          </cell>
          <cell r="I2176">
            <v>0.3</v>
          </cell>
          <cell r="J2176">
            <v>6.9</v>
          </cell>
          <cell r="K2176">
            <v>2175</v>
          </cell>
        </row>
        <row r="2177">
          <cell r="B2177">
            <v>29340</v>
          </cell>
          <cell r="C2177">
            <v>29382</v>
          </cell>
          <cell r="D2177">
            <v>2699.52</v>
          </cell>
          <cell r="E2177">
            <v>2695.44</v>
          </cell>
          <cell r="F2177">
            <v>2698.4</v>
          </cell>
          <cell r="G2177">
            <v>2693.96</v>
          </cell>
          <cell r="H2177">
            <v>0</v>
          </cell>
          <cell r="I2177">
            <v>0.3</v>
          </cell>
          <cell r="J2177">
            <v>9.8000000000000007</v>
          </cell>
          <cell r="K2177">
            <v>2176</v>
          </cell>
        </row>
        <row r="2178">
          <cell r="B2178">
            <v>29382</v>
          </cell>
          <cell r="C2178">
            <v>29327</v>
          </cell>
          <cell r="D2178">
            <v>2695.44</v>
          </cell>
          <cell r="E2178">
            <v>2686.34</v>
          </cell>
          <cell r="F2178">
            <v>2694.03</v>
          </cell>
          <cell r="G2178">
            <v>2685.95</v>
          </cell>
          <cell r="H2178">
            <v>0</v>
          </cell>
          <cell r="I2178">
            <v>0.3</v>
          </cell>
          <cell r="J2178">
            <v>11</v>
          </cell>
          <cell r="K2178">
            <v>2177</v>
          </cell>
        </row>
        <row r="2179">
          <cell r="B2179">
            <v>29327</v>
          </cell>
          <cell r="C2179">
            <v>29233</v>
          </cell>
          <cell r="D2179">
            <v>2686.34</v>
          </cell>
          <cell r="E2179">
            <v>2681.76</v>
          </cell>
          <cell r="F2179">
            <v>2684.48</v>
          </cell>
          <cell r="G2179">
            <v>2680.34</v>
          </cell>
          <cell r="H2179">
            <v>0</v>
          </cell>
          <cell r="I2179">
            <v>0.35</v>
          </cell>
          <cell r="J2179">
            <v>6.3</v>
          </cell>
          <cell r="K2179">
            <v>2178</v>
          </cell>
        </row>
        <row r="2180">
          <cell r="B2180">
            <v>29233</v>
          </cell>
          <cell r="C2180">
            <v>29164</v>
          </cell>
          <cell r="D2180">
            <v>2681.76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0.4</v>
          </cell>
          <cell r="J2180">
            <v>5</v>
          </cell>
          <cell r="K2180">
            <v>2179</v>
          </cell>
        </row>
        <row r="2181">
          <cell r="B2181">
            <v>29164</v>
          </cell>
          <cell r="C2181">
            <v>29042</v>
          </cell>
          <cell r="D2181">
            <v>0</v>
          </cell>
          <cell r="E2181">
            <v>2676.98</v>
          </cell>
          <cell r="F2181">
            <v>0</v>
          </cell>
          <cell r="G2181">
            <v>2675.7</v>
          </cell>
          <cell r="H2181">
            <v>0</v>
          </cell>
          <cell r="I2181">
            <v>0.4</v>
          </cell>
          <cell r="J2181">
            <v>6.5</v>
          </cell>
          <cell r="K2181">
            <v>2180</v>
          </cell>
        </row>
        <row r="2182">
          <cell r="B2182">
            <v>29039</v>
          </cell>
          <cell r="C2182">
            <v>28687</v>
          </cell>
          <cell r="D2182">
            <v>2689.47</v>
          </cell>
          <cell r="E2182">
            <v>2688.18</v>
          </cell>
          <cell r="F2182">
            <v>2686.62</v>
          </cell>
          <cell r="G2182">
            <v>2684.24</v>
          </cell>
          <cell r="H2182">
            <v>0</v>
          </cell>
          <cell r="I2182">
            <v>0.38</v>
          </cell>
          <cell r="J2182">
            <v>2.38</v>
          </cell>
          <cell r="K2182">
            <v>2181</v>
          </cell>
        </row>
        <row r="2183">
          <cell r="B2183">
            <v>29496</v>
          </cell>
          <cell r="C2183">
            <v>29380</v>
          </cell>
          <cell r="D2183">
            <v>2689.35</v>
          </cell>
          <cell r="E2183">
            <v>2689</v>
          </cell>
          <cell r="F2183">
            <v>2687.99</v>
          </cell>
          <cell r="G2183">
            <v>2687.58</v>
          </cell>
          <cell r="H2183">
            <v>0</v>
          </cell>
          <cell r="I2183">
            <v>0.3</v>
          </cell>
          <cell r="J2183">
            <v>1.1599999999999999</v>
          </cell>
          <cell r="K2183">
            <v>2182</v>
          </cell>
        </row>
        <row r="2184">
          <cell r="B2184">
            <v>29380</v>
          </cell>
          <cell r="C2184">
            <v>29039</v>
          </cell>
          <cell r="D2184">
            <v>2689</v>
          </cell>
          <cell r="E2184">
            <v>2689.47</v>
          </cell>
          <cell r="F2184">
            <v>2687.57</v>
          </cell>
          <cell r="G2184">
            <v>2686.65</v>
          </cell>
          <cell r="H2184">
            <v>0</v>
          </cell>
          <cell r="I2184">
            <v>0.38</v>
          </cell>
          <cell r="J2184">
            <v>0.97</v>
          </cell>
          <cell r="K2184">
            <v>2183</v>
          </cell>
        </row>
        <row r="2185">
          <cell r="B2185">
            <v>28259</v>
          </cell>
          <cell r="C2185">
            <v>28443</v>
          </cell>
          <cell r="D2185">
            <v>2686.14</v>
          </cell>
          <cell r="E2185">
            <v>2682.45</v>
          </cell>
          <cell r="F2185">
            <v>2684.72</v>
          </cell>
          <cell r="G2185">
            <v>2680.05</v>
          </cell>
          <cell r="H2185">
            <v>0</v>
          </cell>
          <cell r="I2185">
            <v>0.25</v>
          </cell>
          <cell r="J2185">
            <v>8.91</v>
          </cell>
          <cell r="K2185">
            <v>2184</v>
          </cell>
        </row>
        <row r="2186">
          <cell r="B2186">
            <v>28687</v>
          </cell>
          <cell r="C2186">
            <v>28443</v>
          </cell>
          <cell r="D2186">
            <v>2688.18</v>
          </cell>
          <cell r="E2186">
            <v>2682.45</v>
          </cell>
          <cell r="F2186">
            <v>2684.23</v>
          </cell>
          <cell r="G2186">
            <v>2679.91</v>
          </cell>
          <cell r="H2186">
            <v>0</v>
          </cell>
          <cell r="I2186">
            <v>0.38</v>
          </cell>
          <cell r="J2186">
            <v>6.18</v>
          </cell>
          <cell r="K2186">
            <v>2185</v>
          </cell>
        </row>
        <row r="2187">
          <cell r="B2187">
            <v>28443</v>
          </cell>
          <cell r="C2187">
            <v>28503</v>
          </cell>
          <cell r="D2187">
            <v>2682.45</v>
          </cell>
          <cell r="E2187">
            <v>2676.07</v>
          </cell>
          <cell r="F2187">
            <v>2679.08</v>
          </cell>
          <cell r="G2187">
            <v>2674.77</v>
          </cell>
          <cell r="H2187">
            <v>0</v>
          </cell>
          <cell r="I2187">
            <v>0.38</v>
          </cell>
          <cell r="J2187">
            <v>9.5</v>
          </cell>
          <cell r="K2187">
            <v>2186</v>
          </cell>
        </row>
        <row r="2188">
          <cell r="B2188">
            <v>28503</v>
          </cell>
          <cell r="C2188">
            <v>28514</v>
          </cell>
          <cell r="D2188">
            <v>2676.07</v>
          </cell>
          <cell r="E2188">
            <v>0</v>
          </cell>
          <cell r="F2188">
            <v>2674.75</v>
          </cell>
          <cell r="G2188">
            <v>2674.33</v>
          </cell>
          <cell r="H2188">
            <v>0</v>
          </cell>
          <cell r="I2188">
            <v>0.45</v>
          </cell>
          <cell r="J2188">
            <v>7.56</v>
          </cell>
          <cell r="K2188">
            <v>2187</v>
          </cell>
        </row>
        <row r="2189">
          <cell r="B2189">
            <v>28514</v>
          </cell>
          <cell r="C2189">
            <v>28552</v>
          </cell>
          <cell r="D2189">
            <v>0</v>
          </cell>
          <cell r="E2189">
            <v>2671.02</v>
          </cell>
          <cell r="F2189">
            <v>2671.99</v>
          </cell>
          <cell r="G2189">
            <v>2669.93</v>
          </cell>
          <cell r="H2189">
            <v>0</v>
          </cell>
          <cell r="I2189">
            <v>0.45</v>
          </cell>
          <cell r="J2189">
            <v>8.0399999999999991</v>
          </cell>
          <cell r="K2189">
            <v>2188</v>
          </cell>
        </row>
        <row r="2190">
          <cell r="B2190">
            <v>29237</v>
          </cell>
          <cell r="C2190">
            <v>28853</v>
          </cell>
          <cell r="D2190">
            <v>2683.12</v>
          </cell>
          <cell r="E2190">
            <v>2679.42</v>
          </cell>
          <cell r="F2190">
            <v>2681.75</v>
          </cell>
          <cell r="G2190">
            <v>2678.99</v>
          </cell>
          <cell r="H2190">
            <v>0</v>
          </cell>
          <cell r="I2190">
            <v>0.25</v>
          </cell>
          <cell r="J2190">
            <v>3.45</v>
          </cell>
          <cell r="K2190">
            <v>2189</v>
          </cell>
        </row>
        <row r="2191">
          <cell r="B2191">
            <v>28853</v>
          </cell>
          <cell r="C2191">
            <v>28503</v>
          </cell>
          <cell r="D2191">
            <v>2679.42</v>
          </cell>
          <cell r="E2191">
            <v>2676.07</v>
          </cell>
          <cell r="F2191">
            <v>2677.99</v>
          </cell>
          <cell r="G2191">
            <v>2674.6</v>
          </cell>
          <cell r="H2191">
            <v>0</v>
          </cell>
          <cell r="I2191">
            <v>0.3</v>
          </cell>
          <cell r="J2191">
            <v>3.34</v>
          </cell>
          <cell r="K2191">
            <v>2190</v>
          </cell>
        </row>
        <row r="2192">
          <cell r="B2192">
            <v>28740</v>
          </cell>
          <cell r="C2192">
            <v>28596</v>
          </cell>
          <cell r="D2192">
            <v>2670.4</v>
          </cell>
          <cell r="E2192">
            <v>2665.97</v>
          </cell>
          <cell r="F2192">
            <v>2668.98</v>
          </cell>
          <cell r="G2192">
            <v>2664.6</v>
          </cell>
          <cell r="H2192">
            <v>0</v>
          </cell>
          <cell r="I2192">
            <v>0.25</v>
          </cell>
          <cell r="J2192">
            <v>9.32</v>
          </cell>
          <cell r="K2192">
            <v>2191</v>
          </cell>
        </row>
        <row r="2193">
          <cell r="B2193">
            <v>29086</v>
          </cell>
          <cell r="C2193">
            <v>28740</v>
          </cell>
          <cell r="D2193">
            <v>2677.4</v>
          </cell>
          <cell r="E2193">
            <v>2670.4</v>
          </cell>
          <cell r="F2193">
            <v>2675.99</v>
          </cell>
          <cell r="G2193">
            <v>2669</v>
          </cell>
          <cell r="H2193">
            <v>0</v>
          </cell>
          <cell r="I2193">
            <v>0.23</v>
          </cell>
          <cell r="J2193">
            <v>7</v>
          </cell>
          <cell r="K2193">
            <v>2192</v>
          </cell>
        </row>
        <row r="2194">
          <cell r="B2194">
            <v>29034</v>
          </cell>
          <cell r="C2194">
            <v>28971</v>
          </cell>
          <cell r="D2194">
            <v>2671.6</v>
          </cell>
          <cell r="E2194">
            <v>2668.73</v>
          </cell>
          <cell r="F2194">
            <v>2670.16</v>
          </cell>
          <cell r="G2194">
            <v>2667.34</v>
          </cell>
          <cell r="H2194">
            <v>0</v>
          </cell>
          <cell r="I2194">
            <v>0.2</v>
          </cell>
          <cell r="J2194">
            <v>15.72</v>
          </cell>
          <cell r="K2194">
            <v>2193</v>
          </cell>
        </row>
        <row r="2195">
          <cell r="B2195">
            <v>28971</v>
          </cell>
          <cell r="C2195">
            <v>28833</v>
          </cell>
          <cell r="D2195">
            <v>2668.73</v>
          </cell>
          <cell r="E2195">
            <v>2661.93</v>
          </cell>
          <cell r="F2195">
            <v>2667.23</v>
          </cell>
          <cell r="G2195">
            <v>2660.53</v>
          </cell>
          <cell r="H2195">
            <v>0</v>
          </cell>
          <cell r="I2195">
            <v>0.2</v>
          </cell>
          <cell r="J2195">
            <v>15.92</v>
          </cell>
          <cell r="K2195">
            <v>2194</v>
          </cell>
        </row>
        <row r="2196">
          <cell r="B2196">
            <v>28688</v>
          </cell>
          <cell r="C2196">
            <v>28572</v>
          </cell>
          <cell r="D2196">
            <v>2651.11</v>
          </cell>
          <cell r="E2196">
            <v>2647.8</v>
          </cell>
          <cell r="F2196">
            <v>2649.73</v>
          </cell>
          <cell r="G2196">
            <v>2646.48</v>
          </cell>
          <cell r="H2196">
            <v>0</v>
          </cell>
          <cell r="I2196">
            <v>0.2</v>
          </cell>
          <cell r="J2196">
            <v>10.29</v>
          </cell>
          <cell r="K2196">
            <v>2195</v>
          </cell>
        </row>
        <row r="2197">
          <cell r="B2197">
            <v>28572</v>
          </cell>
          <cell r="C2197">
            <v>28455</v>
          </cell>
          <cell r="D2197">
            <v>2647.8</v>
          </cell>
          <cell r="E2197">
            <v>2641.53</v>
          </cell>
          <cell r="F2197">
            <v>2645.89</v>
          </cell>
          <cell r="G2197">
            <v>2639.6</v>
          </cell>
          <cell r="H2197">
            <v>0</v>
          </cell>
          <cell r="I2197">
            <v>0.2</v>
          </cell>
          <cell r="J2197">
            <v>13.33</v>
          </cell>
          <cell r="K2197">
            <v>2196</v>
          </cell>
        </row>
        <row r="2198">
          <cell r="B2198">
            <v>28272</v>
          </cell>
          <cell r="C2198">
            <v>28422</v>
          </cell>
          <cell r="D2198">
            <v>2683.41</v>
          </cell>
          <cell r="E2198">
            <v>2664.3</v>
          </cell>
          <cell r="F2198">
            <v>2679.43</v>
          </cell>
          <cell r="G2198">
            <v>2660.27</v>
          </cell>
          <cell r="H2198">
            <v>0</v>
          </cell>
          <cell r="I2198">
            <v>0.2</v>
          </cell>
          <cell r="J2198">
            <v>19.16</v>
          </cell>
          <cell r="K2198">
            <v>2197</v>
          </cell>
        </row>
        <row r="2199">
          <cell r="B2199">
            <v>28422</v>
          </cell>
          <cell r="C2199">
            <v>28523</v>
          </cell>
          <cell r="D2199">
            <v>2664.3</v>
          </cell>
          <cell r="E2199">
            <v>0</v>
          </cell>
          <cell r="F2199">
            <v>2659.37</v>
          </cell>
          <cell r="G2199">
            <v>2648.85</v>
          </cell>
          <cell r="H2199">
            <v>0</v>
          </cell>
          <cell r="I2199">
            <v>0.23</v>
          </cell>
          <cell r="J2199">
            <v>14.4</v>
          </cell>
          <cell r="K2199">
            <v>2198</v>
          </cell>
        </row>
        <row r="2200">
          <cell r="B2200">
            <v>28523</v>
          </cell>
          <cell r="C2200">
            <v>28547</v>
          </cell>
          <cell r="D2200">
            <v>0</v>
          </cell>
          <cell r="E2200">
            <v>2651</v>
          </cell>
          <cell r="F2200">
            <v>2647.86</v>
          </cell>
          <cell r="G2200">
            <v>2645.2</v>
          </cell>
          <cell r="H2200">
            <v>0</v>
          </cell>
          <cell r="I2200">
            <v>0.23</v>
          </cell>
          <cell r="J2200">
            <v>14.8</v>
          </cell>
          <cell r="K2200">
            <v>2199</v>
          </cell>
        </row>
        <row r="2201">
          <cell r="B2201">
            <v>28547</v>
          </cell>
          <cell r="C2201">
            <v>28318</v>
          </cell>
          <cell r="D2201">
            <v>2651</v>
          </cell>
          <cell r="E2201">
            <v>2638</v>
          </cell>
          <cell r="F2201">
            <v>2645.2</v>
          </cell>
          <cell r="G2201">
            <v>2636.45</v>
          </cell>
          <cell r="H2201">
            <v>0</v>
          </cell>
          <cell r="I2201">
            <v>0.25</v>
          </cell>
          <cell r="J2201">
            <v>10.91</v>
          </cell>
          <cell r="K2201">
            <v>2200</v>
          </cell>
        </row>
        <row r="2202">
          <cell r="B2202">
            <v>28318</v>
          </cell>
          <cell r="C2202">
            <v>28080</v>
          </cell>
          <cell r="D2202">
            <v>2638</v>
          </cell>
          <cell r="E2202">
            <v>2629</v>
          </cell>
          <cell r="F2202">
            <v>2636.43</v>
          </cell>
          <cell r="G2202">
            <v>2627.64</v>
          </cell>
          <cell r="H2202">
            <v>0</v>
          </cell>
          <cell r="I2202">
            <v>0.3</v>
          </cell>
          <cell r="J2202">
            <v>10.91</v>
          </cell>
          <cell r="K2202">
            <v>2201</v>
          </cell>
        </row>
        <row r="2203">
          <cell r="B2203">
            <v>28596</v>
          </cell>
          <cell r="C2203">
            <v>28833</v>
          </cell>
          <cell r="D2203">
            <v>2665.97</v>
          </cell>
          <cell r="E2203">
            <v>2661.93</v>
          </cell>
          <cell r="F2203">
            <v>2664.55</v>
          </cell>
          <cell r="G2203">
            <v>2660.59</v>
          </cell>
          <cell r="H2203">
            <v>0</v>
          </cell>
          <cell r="I2203">
            <v>0.53</v>
          </cell>
          <cell r="J2203">
            <v>4.96</v>
          </cell>
          <cell r="K2203">
            <v>2202</v>
          </cell>
        </row>
        <row r="2204">
          <cell r="B2204">
            <v>30467</v>
          </cell>
          <cell r="C2204">
            <v>30447</v>
          </cell>
          <cell r="D2204">
            <v>2676.97</v>
          </cell>
          <cell r="E2204">
            <v>2677.05</v>
          </cell>
          <cell r="F2204">
            <v>2674.96</v>
          </cell>
          <cell r="G2204">
            <v>2678.8</v>
          </cell>
          <cell r="H2204">
            <v>0</v>
          </cell>
          <cell r="I2204">
            <v>0.2</v>
          </cell>
          <cell r="J2204">
            <v>1.86</v>
          </cell>
          <cell r="K2204">
            <v>2203</v>
          </cell>
        </row>
        <row r="2205">
          <cell r="B2205">
            <v>30447</v>
          </cell>
          <cell r="C2205">
            <v>30438</v>
          </cell>
          <cell r="D2205">
            <v>2677.05</v>
          </cell>
          <cell r="E2205">
            <v>2675.92</v>
          </cell>
          <cell r="F2205">
            <v>2674.74</v>
          </cell>
          <cell r="G2205">
            <v>2674.65</v>
          </cell>
          <cell r="H2205">
            <v>0</v>
          </cell>
          <cell r="I2205">
            <v>0.2</v>
          </cell>
          <cell r="J2205">
            <v>1.32</v>
          </cell>
          <cell r="K2205">
            <v>2204</v>
          </cell>
        </row>
        <row r="2206">
          <cell r="B2206">
            <v>30367</v>
          </cell>
          <cell r="C2206">
            <v>30438</v>
          </cell>
          <cell r="D2206">
            <v>2677.06</v>
          </cell>
          <cell r="E2206">
            <v>2675.92</v>
          </cell>
          <cell r="F2206">
            <v>2675</v>
          </cell>
          <cell r="G2206">
            <v>2674.64</v>
          </cell>
          <cell r="H2206">
            <v>0</v>
          </cell>
          <cell r="I2206">
            <v>0.2</v>
          </cell>
          <cell r="J2206">
            <v>1.8</v>
          </cell>
          <cell r="K2206">
            <v>2205</v>
          </cell>
        </row>
        <row r="2207">
          <cell r="B2207">
            <v>30438</v>
          </cell>
          <cell r="C2207">
            <v>30416</v>
          </cell>
          <cell r="D2207">
            <v>2675.92</v>
          </cell>
          <cell r="E2207">
            <v>2672.05</v>
          </cell>
          <cell r="F2207">
            <v>2674.6</v>
          </cell>
          <cell r="G2207">
            <v>2671.01</v>
          </cell>
          <cell r="H2207">
            <v>0</v>
          </cell>
          <cell r="I2207">
            <v>0.2</v>
          </cell>
          <cell r="J2207">
            <v>20</v>
          </cell>
          <cell r="K2207">
            <v>2206</v>
          </cell>
        </row>
        <row r="2208">
          <cell r="B2208">
            <v>30416</v>
          </cell>
          <cell r="C2208">
            <v>30380</v>
          </cell>
          <cell r="D2208">
            <v>2672.05</v>
          </cell>
          <cell r="E2208">
            <v>2665.95</v>
          </cell>
          <cell r="F2208">
            <v>2666.39</v>
          </cell>
          <cell r="G2208">
            <v>0</v>
          </cell>
          <cell r="H2208">
            <v>0</v>
          </cell>
          <cell r="I2208">
            <v>0.2</v>
          </cell>
          <cell r="J2208">
            <v>0</v>
          </cell>
          <cell r="K2208">
            <v>2207</v>
          </cell>
        </row>
        <row r="2209">
          <cell r="B2209">
            <v>28060</v>
          </cell>
          <cell r="C2209">
            <v>28113</v>
          </cell>
          <cell r="D2209">
            <v>0</v>
          </cell>
          <cell r="E2209">
            <v>2619.77</v>
          </cell>
          <cell r="F2209">
            <v>2618.36</v>
          </cell>
          <cell r="G2209">
            <v>2616.2600000000002</v>
          </cell>
          <cell r="H2209">
            <v>0</v>
          </cell>
          <cell r="I2209">
            <v>0.3</v>
          </cell>
          <cell r="J2209">
            <v>11.62</v>
          </cell>
          <cell r="K2209">
            <v>2208</v>
          </cell>
        </row>
        <row r="2210">
          <cell r="B2210">
            <v>27835</v>
          </cell>
          <cell r="C2210">
            <v>27874</v>
          </cell>
          <cell r="D2210">
            <v>0</v>
          </cell>
          <cell r="E2210">
            <v>2618.77</v>
          </cell>
          <cell r="F2210">
            <v>2617.58</v>
          </cell>
          <cell r="G2210">
            <v>2617.4899999999998</v>
          </cell>
          <cell r="H2210">
            <v>0</v>
          </cell>
          <cell r="I2210">
            <v>1.8</v>
          </cell>
          <cell r="J2210">
            <v>0.72</v>
          </cell>
          <cell r="K2210">
            <v>2209</v>
          </cell>
        </row>
        <row r="2211">
          <cell r="B2211">
            <v>22617</v>
          </cell>
          <cell r="C2211">
            <v>22359</v>
          </cell>
          <cell r="D2211">
            <v>2581.7399999999998</v>
          </cell>
          <cell r="E2211">
            <v>2581.7199999999998</v>
          </cell>
          <cell r="F2211">
            <v>2580.65</v>
          </cell>
          <cell r="G2211">
            <v>2580.3000000000002</v>
          </cell>
          <cell r="H2211">
            <v>0</v>
          </cell>
          <cell r="I2211">
            <v>0.45</v>
          </cell>
          <cell r="J2211">
            <v>0.51</v>
          </cell>
          <cell r="K2211">
            <v>2210</v>
          </cell>
        </row>
        <row r="2212">
          <cell r="B2212">
            <v>22488</v>
          </cell>
          <cell r="C2212">
            <v>22359</v>
          </cell>
          <cell r="D2212">
            <v>2581.96</v>
          </cell>
          <cell r="E2212">
            <v>2581.7199999999998</v>
          </cell>
          <cell r="F2212">
            <v>2580.4499999999998</v>
          </cell>
          <cell r="G2212">
            <v>2580.27</v>
          </cell>
          <cell r="H2212">
            <v>0</v>
          </cell>
          <cell r="I2212">
            <v>0.6</v>
          </cell>
          <cell r="J2212">
            <v>0.15</v>
          </cell>
          <cell r="K2212">
            <v>2211</v>
          </cell>
        </row>
        <row r="2213">
          <cell r="B2213">
            <v>22337</v>
          </cell>
          <cell r="C2213">
            <v>22753</v>
          </cell>
          <cell r="D2213">
            <v>2581.81</v>
          </cell>
          <cell r="E2213">
            <v>2581.4699999999998</v>
          </cell>
          <cell r="F2213">
            <v>2580.2600000000002</v>
          </cell>
          <cell r="G2213">
            <v>2579.27</v>
          </cell>
          <cell r="H2213">
            <v>0</v>
          </cell>
          <cell r="I2213">
            <v>0.53</v>
          </cell>
          <cell r="J2213">
            <v>0.5</v>
          </cell>
          <cell r="K2213">
            <v>2212</v>
          </cell>
        </row>
        <row r="2214">
          <cell r="B2214">
            <v>22312</v>
          </cell>
          <cell r="C2214">
            <v>22718</v>
          </cell>
          <cell r="D2214">
            <v>2581.73</v>
          </cell>
          <cell r="E2214">
            <v>2581.3000000000002</v>
          </cell>
          <cell r="F2214">
            <v>2580.1</v>
          </cell>
          <cell r="G2214">
            <v>0</v>
          </cell>
          <cell r="H2214">
            <v>0</v>
          </cell>
          <cell r="I2214">
            <v>0.3</v>
          </cell>
          <cell r="J2214">
            <v>0.6</v>
          </cell>
          <cell r="K2214">
            <v>2213</v>
          </cell>
        </row>
        <row r="2215">
          <cell r="B2215">
            <v>22291</v>
          </cell>
          <cell r="C2215">
            <v>22671</v>
          </cell>
          <cell r="D2215">
            <v>2581.64</v>
          </cell>
          <cell r="E2215">
            <v>2581.39</v>
          </cell>
          <cell r="F2215">
            <v>2579.48</v>
          </cell>
          <cell r="G2215">
            <v>2579.11</v>
          </cell>
          <cell r="H2215">
            <v>0</v>
          </cell>
          <cell r="I2215">
            <v>0.68</v>
          </cell>
          <cell r="J2215">
            <v>0.3</v>
          </cell>
          <cell r="K2215">
            <v>2214</v>
          </cell>
        </row>
        <row r="2216">
          <cell r="B2216">
            <v>22220</v>
          </cell>
          <cell r="C2216">
            <v>22444</v>
          </cell>
          <cell r="D2216">
            <v>2581.52</v>
          </cell>
          <cell r="E2216">
            <v>2581.38</v>
          </cell>
          <cell r="F2216">
            <v>2580.0500000000002</v>
          </cell>
          <cell r="G2216">
            <v>2579.77</v>
          </cell>
          <cell r="H2216">
            <v>0</v>
          </cell>
          <cell r="I2216">
            <v>0.45</v>
          </cell>
          <cell r="J2216">
            <v>0.5</v>
          </cell>
          <cell r="K2216">
            <v>2215</v>
          </cell>
        </row>
        <row r="2217">
          <cell r="B2217">
            <v>22357</v>
          </cell>
          <cell r="C2217">
            <v>22410</v>
          </cell>
          <cell r="D2217">
            <v>2581.36</v>
          </cell>
          <cell r="E2217">
            <v>2581.23</v>
          </cell>
          <cell r="F2217">
            <v>2579.9</v>
          </cell>
          <cell r="G2217">
            <v>2579.46</v>
          </cell>
          <cell r="H2217">
            <v>0</v>
          </cell>
          <cell r="I2217">
            <v>0.45</v>
          </cell>
          <cell r="J2217">
            <v>0.5</v>
          </cell>
          <cell r="K2217">
            <v>2216</v>
          </cell>
        </row>
        <row r="2218">
          <cell r="B2218">
            <v>22187</v>
          </cell>
          <cell r="C2218">
            <v>22527</v>
          </cell>
          <cell r="D2218">
            <v>2580.16</v>
          </cell>
          <cell r="E2218">
            <v>2579.81</v>
          </cell>
          <cell r="F2218">
            <v>2578.3000000000002</v>
          </cell>
          <cell r="G2218">
            <v>2577.9299999999998</v>
          </cell>
          <cell r="H2218">
            <v>0</v>
          </cell>
          <cell r="I2218">
            <v>0.6</v>
          </cell>
          <cell r="J2218">
            <v>0.4</v>
          </cell>
          <cell r="K2218">
            <v>2217</v>
          </cell>
        </row>
        <row r="2219">
          <cell r="B2219">
            <v>22230</v>
          </cell>
          <cell r="C2219">
            <v>22561</v>
          </cell>
          <cell r="D2219">
            <v>2580.92</v>
          </cell>
          <cell r="E2219">
            <v>2580.4899999999998</v>
          </cell>
          <cell r="F2219">
            <v>2579.36</v>
          </cell>
          <cell r="G2219">
            <v>2578.58</v>
          </cell>
          <cell r="H2219">
            <v>0</v>
          </cell>
          <cell r="I2219">
            <v>0.3</v>
          </cell>
          <cell r="J2219">
            <v>0.51</v>
          </cell>
          <cell r="K2219">
            <v>2218</v>
          </cell>
        </row>
        <row r="2220">
          <cell r="B2220">
            <v>22242</v>
          </cell>
          <cell r="C2220">
            <v>22611</v>
          </cell>
          <cell r="D2220">
            <v>2580.98</v>
          </cell>
          <cell r="E2220">
            <v>2580.79</v>
          </cell>
          <cell r="F2220">
            <v>2579.12</v>
          </cell>
          <cell r="G2220">
            <v>2578.56</v>
          </cell>
          <cell r="H2220">
            <v>0</v>
          </cell>
          <cell r="I2220">
            <v>0.35</v>
          </cell>
          <cell r="J2220">
            <v>0.5</v>
          </cell>
          <cell r="K2220">
            <v>2219</v>
          </cell>
        </row>
        <row r="2221">
          <cell r="B2221">
            <v>30380</v>
          </cell>
          <cell r="C2221">
            <v>30476</v>
          </cell>
          <cell r="D2221">
            <v>2665.95</v>
          </cell>
          <cell r="E2221">
            <v>2665.09</v>
          </cell>
          <cell r="F2221">
            <v>2664.44</v>
          </cell>
          <cell r="G2221">
            <v>2663.19</v>
          </cell>
          <cell r="H2221">
            <v>0</v>
          </cell>
          <cell r="I2221">
            <v>0.38</v>
          </cell>
          <cell r="J2221">
            <v>3.5</v>
          </cell>
          <cell r="K2221">
            <v>2220</v>
          </cell>
        </row>
        <row r="2222">
          <cell r="B2222">
            <v>30595</v>
          </cell>
          <cell r="C2222">
            <v>30548</v>
          </cell>
          <cell r="D2222">
            <v>2670.2</v>
          </cell>
          <cell r="E2222">
            <v>2664.83</v>
          </cell>
          <cell r="F2222">
            <v>2667.5</v>
          </cell>
          <cell r="G2222">
            <v>2662.82</v>
          </cell>
          <cell r="H2222">
            <v>0</v>
          </cell>
          <cell r="I2222">
            <v>0.2</v>
          </cell>
          <cell r="J2222">
            <v>14</v>
          </cell>
          <cell r="K2222">
            <v>2221</v>
          </cell>
        </row>
        <row r="2223">
          <cell r="B2223">
            <v>30573</v>
          </cell>
          <cell r="C2223">
            <v>30518</v>
          </cell>
          <cell r="D2223">
            <v>2669.43</v>
          </cell>
          <cell r="E2223">
            <v>2664.71</v>
          </cell>
          <cell r="F2223">
            <v>2666.13</v>
          </cell>
          <cell r="G2223">
            <v>2662.04</v>
          </cell>
          <cell r="H2223">
            <v>0</v>
          </cell>
          <cell r="I2223">
            <v>0.3</v>
          </cell>
          <cell r="J2223">
            <v>11.9</v>
          </cell>
          <cell r="K2223">
            <v>2222</v>
          </cell>
        </row>
        <row r="2224">
          <cell r="B2224">
            <v>28578</v>
          </cell>
          <cell r="C2224">
            <v>28566</v>
          </cell>
          <cell r="D2224">
            <v>2619.0500000000002</v>
          </cell>
          <cell r="E2224">
            <v>2619.0300000000002</v>
          </cell>
          <cell r="F2224">
            <v>2617.6</v>
          </cell>
          <cell r="G2224">
            <v>0</v>
          </cell>
          <cell r="H2224">
            <v>0</v>
          </cell>
          <cell r="I2224">
            <v>0.75</v>
          </cell>
          <cell r="J2224">
            <v>3.96</v>
          </cell>
          <cell r="K2224">
            <v>2223</v>
          </cell>
        </row>
        <row r="2225">
          <cell r="B2225">
            <v>28612</v>
          </cell>
          <cell r="C2225">
            <v>28578</v>
          </cell>
          <cell r="D2225">
            <v>2623.6</v>
          </cell>
          <cell r="E2225">
            <v>2619.0500000000002</v>
          </cell>
          <cell r="F2225">
            <v>2620.41</v>
          </cell>
          <cell r="G2225">
            <v>2618.69</v>
          </cell>
          <cell r="H2225">
            <v>0</v>
          </cell>
          <cell r="I2225">
            <v>0.75</v>
          </cell>
          <cell r="J2225">
            <v>4.05</v>
          </cell>
          <cell r="K2225">
            <v>2224</v>
          </cell>
        </row>
        <row r="2226">
          <cell r="B2226">
            <v>28376</v>
          </cell>
          <cell r="C2226">
            <v>28578</v>
          </cell>
          <cell r="D2226">
            <v>2619.46</v>
          </cell>
          <cell r="E2226">
            <v>2619.0500000000002</v>
          </cell>
          <cell r="F2226">
            <v>2618.06</v>
          </cell>
          <cell r="G2226">
            <v>2617.7399999999998</v>
          </cell>
          <cell r="H2226">
            <v>0</v>
          </cell>
          <cell r="I2226">
            <v>0.35</v>
          </cell>
          <cell r="J2226">
            <v>0.49</v>
          </cell>
          <cell r="K2226">
            <v>2225</v>
          </cell>
        </row>
        <row r="2227">
          <cell r="B2227">
            <v>28113</v>
          </cell>
          <cell r="C2227">
            <v>28566</v>
          </cell>
          <cell r="D2227">
            <v>2619.77</v>
          </cell>
          <cell r="E2227">
            <v>2619.0300000000002</v>
          </cell>
          <cell r="F2227">
            <v>2616.62</v>
          </cell>
          <cell r="G2227">
            <v>2614.88</v>
          </cell>
          <cell r="H2227">
            <v>0</v>
          </cell>
          <cell r="I2227">
            <v>1.8</v>
          </cell>
          <cell r="J2227">
            <v>1.22</v>
          </cell>
          <cell r="K2227">
            <v>2226</v>
          </cell>
        </row>
        <row r="2228">
          <cell r="B2228">
            <v>28145</v>
          </cell>
          <cell r="C2228">
            <v>28620</v>
          </cell>
          <cell r="D2228">
            <v>2620.23</v>
          </cell>
          <cell r="E2228">
            <v>2618.1999999999998</v>
          </cell>
          <cell r="F2228">
            <v>2617.19</v>
          </cell>
          <cell r="G2228">
            <v>2616.59</v>
          </cell>
          <cell r="H2228">
            <v>0</v>
          </cell>
          <cell r="I2228">
            <v>0.3</v>
          </cell>
          <cell r="J2228">
            <v>0.4</v>
          </cell>
          <cell r="K2228">
            <v>2227</v>
          </cell>
        </row>
        <row r="2229">
          <cell r="B2229">
            <v>29242</v>
          </cell>
          <cell r="C2229">
            <v>28928</v>
          </cell>
          <cell r="D2229">
            <v>2638.94</v>
          </cell>
          <cell r="E2229">
            <v>2634.7</v>
          </cell>
          <cell r="F2229">
            <v>2637.55</v>
          </cell>
          <cell r="G2229">
            <v>2632.39</v>
          </cell>
          <cell r="H2229">
            <v>0</v>
          </cell>
          <cell r="I2229">
            <v>0.45</v>
          </cell>
          <cell r="J2229">
            <v>5.01</v>
          </cell>
          <cell r="K2229">
            <v>2228</v>
          </cell>
        </row>
        <row r="2230">
          <cell r="B2230">
            <v>29191</v>
          </cell>
          <cell r="C2230">
            <v>29360</v>
          </cell>
          <cell r="D2230">
            <v>2665.62</v>
          </cell>
          <cell r="E2230">
            <v>2661.72</v>
          </cell>
          <cell r="F2230">
            <v>2664.47</v>
          </cell>
          <cell r="G2230">
            <v>2660.79</v>
          </cell>
          <cell r="H2230">
            <v>0</v>
          </cell>
          <cell r="I2230">
            <v>0.4</v>
          </cell>
          <cell r="J2230">
            <v>6.3</v>
          </cell>
          <cell r="K2230">
            <v>2229</v>
          </cell>
        </row>
        <row r="2231">
          <cell r="B2231">
            <v>22374</v>
          </cell>
          <cell r="C2231">
            <v>22570</v>
          </cell>
          <cell r="D2231">
            <v>2579.5</v>
          </cell>
          <cell r="E2231">
            <v>2579</v>
          </cell>
          <cell r="F2231">
            <v>2576.54</v>
          </cell>
          <cell r="G2231">
            <v>2575.8000000000002</v>
          </cell>
          <cell r="H2231">
            <v>0</v>
          </cell>
          <cell r="I2231">
            <v>0.3</v>
          </cell>
          <cell r="J2231">
            <v>0.74</v>
          </cell>
          <cell r="K2231">
            <v>2230</v>
          </cell>
        </row>
        <row r="2232">
          <cell r="B2232">
            <v>22201</v>
          </cell>
          <cell r="C2232">
            <v>22389</v>
          </cell>
          <cell r="D2232">
            <v>2578.64</v>
          </cell>
          <cell r="E2232">
            <v>2577.5500000000002</v>
          </cell>
          <cell r="F2232">
            <v>2576.9899999999998</v>
          </cell>
          <cell r="G2232">
            <v>2576.1999999999998</v>
          </cell>
          <cell r="H2232">
            <v>0</v>
          </cell>
          <cell r="I2232">
            <v>0.2</v>
          </cell>
          <cell r="J2232">
            <v>1.2</v>
          </cell>
          <cell r="K2232">
            <v>2231</v>
          </cell>
        </row>
        <row r="2233">
          <cell r="B2233">
            <v>22326</v>
          </cell>
          <cell r="C2233">
            <v>22406</v>
          </cell>
          <cell r="D2233">
            <v>0</v>
          </cell>
          <cell r="E2233">
            <v>2577.52</v>
          </cell>
          <cell r="F2233">
            <v>0</v>
          </cell>
          <cell r="G2233">
            <v>2574.6799999999998</v>
          </cell>
          <cell r="H2233">
            <v>0</v>
          </cell>
          <cell r="I2233">
            <v>0.25</v>
          </cell>
          <cell r="J2233">
            <v>0.28999999999999998</v>
          </cell>
          <cell r="K2233">
            <v>2232</v>
          </cell>
        </row>
        <row r="2234">
          <cell r="B2234">
            <v>22053</v>
          </cell>
          <cell r="C2234">
            <v>22406</v>
          </cell>
          <cell r="D2234">
            <v>2578.7399999999998</v>
          </cell>
          <cell r="E2234">
            <v>2577.52</v>
          </cell>
          <cell r="F2234">
            <v>0</v>
          </cell>
          <cell r="G2234">
            <v>2575.46</v>
          </cell>
          <cell r="H2234">
            <v>0</v>
          </cell>
          <cell r="I2234">
            <v>0.2</v>
          </cell>
          <cell r="J2234">
            <v>0.9</v>
          </cell>
          <cell r="K2234">
            <v>2233</v>
          </cell>
        </row>
        <row r="2235">
          <cell r="B2235">
            <v>22224</v>
          </cell>
          <cell r="C2235">
            <v>22512</v>
          </cell>
          <cell r="D2235">
            <v>2577.0300000000002</v>
          </cell>
          <cell r="E2235">
            <v>2576.83</v>
          </cell>
          <cell r="F2235">
            <v>2576.3200000000002</v>
          </cell>
          <cell r="G2235">
            <v>2574.9499999999998</v>
          </cell>
          <cell r="H2235">
            <v>0</v>
          </cell>
          <cell r="I2235">
            <v>0.25</v>
          </cell>
          <cell r="J2235">
            <v>0.51</v>
          </cell>
          <cell r="K2235">
            <v>2234</v>
          </cell>
        </row>
        <row r="2236">
          <cell r="B2236">
            <v>22241</v>
          </cell>
          <cell r="C2236">
            <v>22619</v>
          </cell>
          <cell r="D2236">
            <v>2576.7600000000002</v>
          </cell>
          <cell r="E2236">
            <v>2576.63</v>
          </cell>
          <cell r="F2236">
            <v>2574.83</v>
          </cell>
          <cell r="G2236">
            <v>2574.6</v>
          </cell>
          <cell r="H2236">
            <v>0</v>
          </cell>
          <cell r="I2236">
            <v>0.3</v>
          </cell>
          <cell r="J2236">
            <v>0.2</v>
          </cell>
          <cell r="K2236">
            <v>2235</v>
          </cell>
        </row>
        <row r="2237">
          <cell r="B2237">
            <v>22380</v>
          </cell>
          <cell r="C2237">
            <v>22691</v>
          </cell>
          <cell r="D2237">
            <v>2576.63</v>
          </cell>
          <cell r="E2237">
            <v>2576.41</v>
          </cell>
          <cell r="F2237">
            <v>2575.16</v>
          </cell>
          <cell r="G2237">
            <v>2574.79</v>
          </cell>
          <cell r="H2237">
            <v>0</v>
          </cell>
          <cell r="I2237">
            <v>0.25</v>
          </cell>
          <cell r="J2237">
            <v>0.4</v>
          </cell>
          <cell r="K2237">
            <v>2236</v>
          </cell>
        </row>
        <row r="2238">
          <cell r="B2238">
            <v>21995</v>
          </cell>
          <cell r="C2238">
            <v>22449</v>
          </cell>
          <cell r="D2238">
            <v>2578.4</v>
          </cell>
          <cell r="E2238">
            <v>2577.9499999999998</v>
          </cell>
          <cell r="F2238">
            <v>2576.5700000000002</v>
          </cell>
          <cell r="G2238">
            <v>2576.0100000000002</v>
          </cell>
          <cell r="H2238">
            <v>0</v>
          </cell>
          <cell r="I2238">
            <v>0.2</v>
          </cell>
          <cell r="J2238">
            <v>0.4</v>
          </cell>
          <cell r="K2238">
            <v>2237</v>
          </cell>
        </row>
        <row r="2239">
          <cell r="B2239">
            <v>22449</v>
          </cell>
          <cell r="C2239">
            <v>22342</v>
          </cell>
          <cell r="D2239">
            <v>2577.9499999999998</v>
          </cell>
          <cell r="E2239">
            <v>2577.38</v>
          </cell>
          <cell r="F2239">
            <v>2575.9499999999998</v>
          </cell>
          <cell r="G2239">
            <v>2575.35</v>
          </cell>
          <cell r="H2239">
            <v>0</v>
          </cell>
          <cell r="I2239">
            <v>0.2</v>
          </cell>
          <cell r="J2239">
            <v>1</v>
          </cell>
          <cell r="K2239">
            <v>2238</v>
          </cell>
        </row>
        <row r="2240">
          <cell r="B2240">
            <v>22232</v>
          </cell>
          <cell r="C2240">
            <v>22530</v>
          </cell>
          <cell r="D2240">
            <v>2579.29</v>
          </cell>
          <cell r="E2240">
            <v>2578.63</v>
          </cell>
          <cell r="F2240">
            <v>2577.64</v>
          </cell>
          <cell r="G2240">
            <v>2577.04</v>
          </cell>
          <cell r="H2240">
            <v>0</v>
          </cell>
          <cell r="I2240">
            <v>0.2</v>
          </cell>
          <cell r="J2240">
            <v>0.65</v>
          </cell>
          <cell r="K2240">
            <v>2239</v>
          </cell>
        </row>
        <row r="2241">
          <cell r="B2241">
            <v>22351</v>
          </cell>
          <cell r="C2241">
            <v>22757</v>
          </cell>
          <cell r="D2241">
            <v>2579.04</v>
          </cell>
          <cell r="E2241">
            <v>0</v>
          </cell>
          <cell r="F2241">
            <v>2577.3000000000002</v>
          </cell>
          <cell r="G2241">
            <v>2576.65</v>
          </cell>
          <cell r="H2241">
            <v>0</v>
          </cell>
          <cell r="I2241">
            <v>0.25</v>
          </cell>
          <cell r="J2241">
            <v>0.6</v>
          </cell>
          <cell r="K2241">
            <v>2240</v>
          </cell>
        </row>
        <row r="2242">
          <cell r="B2242">
            <v>22328</v>
          </cell>
          <cell r="C2242">
            <v>22479</v>
          </cell>
          <cell r="D2242">
            <v>0</v>
          </cell>
          <cell r="E2242">
            <v>0</v>
          </cell>
          <cell r="F2242">
            <v>0</v>
          </cell>
          <cell r="G2242">
            <v>2575.73</v>
          </cell>
          <cell r="H2242">
            <v>0</v>
          </cell>
          <cell r="I2242">
            <v>0.2</v>
          </cell>
          <cell r="J2242">
            <v>1.5</v>
          </cell>
          <cell r="K2242">
            <v>2241</v>
          </cell>
        </row>
        <row r="2243">
          <cell r="B2243">
            <v>31237</v>
          </cell>
          <cell r="C2243">
            <v>31093</v>
          </cell>
          <cell r="D2243">
            <v>2638.6</v>
          </cell>
          <cell r="E2243">
            <v>2631.04</v>
          </cell>
          <cell r="F2243">
            <v>2637.74</v>
          </cell>
          <cell r="G2243">
            <v>2630.47</v>
          </cell>
          <cell r="H2243">
            <v>0</v>
          </cell>
          <cell r="I2243">
            <v>0.3</v>
          </cell>
          <cell r="J2243">
            <v>10</v>
          </cell>
          <cell r="K2243">
            <v>2242</v>
          </cell>
        </row>
        <row r="2244">
          <cell r="B2244">
            <v>32675</v>
          </cell>
          <cell r="C2244">
            <v>32678</v>
          </cell>
          <cell r="D2244">
            <v>2664.2</v>
          </cell>
          <cell r="E2244">
            <v>2661.5</v>
          </cell>
          <cell r="F2244">
            <v>2660.84</v>
          </cell>
          <cell r="G2244">
            <v>2659.96</v>
          </cell>
          <cell r="H2244">
            <v>0</v>
          </cell>
          <cell r="I2244">
            <v>0.2</v>
          </cell>
          <cell r="J2244">
            <v>5.5</v>
          </cell>
          <cell r="K2244">
            <v>2243</v>
          </cell>
        </row>
        <row r="2245">
          <cell r="B2245">
            <v>32678</v>
          </cell>
          <cell r="C2245">
            <v>32600</v>
          </cell>
          <cell r="D2245">
            <v>2661.5</v>
          </cell>
          <cell r="E2245">
            <v>2659</v>
          </cell>
          <cell r="F2245">
            <v>2659.96</v>
          </cell>
          <cell r="G2245">
            <v>2657.68</v>
          </cell>
          <cell r="H2245">
            <v>0</v>
          </cell>
          <cell r="I2245">
            <v>0.2</v>
          </cell>
          <cell r="J2245">
            <v>5.5</v>
          </cell>
          <cell r="K2245">
            <v>2244</v>
          </cell>
        </row>
        <row r="2246">
          <cell r="B2246">
            <v>32600</v>
          </cell>
          <cell r="C2246">
            <v>32602</v>
          </cell>
          <cell r="D2246">
            <v>2659</v>
          </cell>
          <cell r="E2246">
            <v>2658.11</v>
          </cell>
          <cell r="F2246">
            <v>2657.68</v>
          </cell>
          <cell r="G2246">
            <v>2657.5</v>
          </cell>
          <cell r="H2246">
            <v>0</v>
          </cell>
          <cell r="I2246">
            <v>0.23</v>
          </cell>
          <cell r="J2246">
            <v>2</v>
          </cell>
          <cell r="K2246">
            <v>2245</v>
          </cell>
        </row>
        <row r="2247">
          <cell r="B2247">
            <v>32680</v>
          </cell>
          <cell r="C2247">
            <v>32629</v>
          </cell>
          <cell r="D2247">
            <v>2665.35</v>
          </cell>
          <cell r="E2247">
            <v>2665</v>
          </cell>
          <cell r="F2247">
            <v>2664.13</v>
          </cell>
          <cell r="G2247">
            <v>2663</v>
          </cell>
          <cell r="H2247">
            <v>0</v>
          </cell>
          <cell r="I2247">
            <v>0.23</v>
          </cell>
          <cell r="J2247">
            <v>4.5</v>
          </cell>
          <cell r="K2247">
            <v>2246</v>
          </cell>
        </row>
        <row r="2248">
          <cell r="B2248">
            <v>32629</v>
          </cell>
          <cell r="C2248">
            <v>32602</v>
          </cell>
          <cell r="D2248">
            <v>2665</v>
          </cell>
          <cell r="E2248">
            <v>2658.51</v>
          </cell>
          <cell r="F2248">
            <v>2662.11</v>
          </cell>
          <cell r="G2248">
            <v>2657.48</v>
          </cell>
          <cell r="H2248">
            <v>0</v>
          </cell>
          <cell r="I2248">
            <v>0.23</v>
          </cell>
          <cell r="J2248">
            <v>13</v>
          </cell>
          <cell r="K2248">
            <v>2247</v>
          </cell>
        </row>
        <row r="2249">
          <cell r="B2249">
            <v>32207</v>
          </cell>
          <cell r="C2249">
            <v>32244</v>
          </cell>
          <cell r="D2249">
            <v>2627.1</v>
          </cell>
          <cell r="E2249">
            <v>2623.86</v>
          </cell>
          <cell r="F2249">
            <v>0</v>
          </cell>
          <cell r="G2249">
            <v>2624.05</v>
          </cell>
          <cell r="H2249">
            <v>0</v>
          </cell>
          <cell r="I2249">
            <v>0.4</v>
          </cell>
          <cell r="J2249">
            <v>5</v>
          </cell>
          <cell r="K2249">
            <v>2248</v>
          </cell>
        </row>
        <row r="2250">
          <cell r="B2250">
            <v>32286</v>
          </cell>
          <cell r="C2250">
            <v>32207</v>
          </cell>
          <cell r="D2250">
            <v>2637.77</v>
          </cell>
          <cell r="E2250">
            <v>2637.1</v>
          </cell>
          <cell r="F2250">
            <v>2636.68</v>
          </cell>
          <cell r="G2250">
            <v>0</v>
          </cell>
          <cell r="H2250">
            <v>0</v>
          </cell>
          <cell r="I2250">
            <v>1</v>
          </cell>
          <cell r="J2250">
            <v>9</v>
          </cell>
          <cell r="K2250">
            <v>2249</v>
          </cell>
        </row>
        <row r="2251">
          <cell r="B2251">
            <v>32433</v>
          </cell>
          <cell r="C2251">
            <v>32429</v>
          </cell>
          <cell r="D2251">
            <v>0</v>
          </cell>
          <cell r="E2251">
            <v>2583.65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2250</v>
          </cell>
        </row>
        <row r="2252">
          <cell r="B2252">
            <v>32439</v>
          </cell>
          <cell r="C2252">
            <v>32433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2251</v>
          </cell>
        </row>
        <row r="2253">
          <cell r="B2253">
            <v>32445</v>
          </cell>
          <cell r="C2253">
            <v>32439</v>
          </cell>
          <cell r="D2253">
            <v>0</v>
          </cell>
          <cell r="E2253">
            <v>0</v>
          </cell>
          <cell r="F2253">
            <v>2612.35</v>
          </cell>
          <cell r="G2253">
            <v>0</v>
          </cell>
          <cell r="H2253">
            <v>0</v>
          </cell>
          <cell r="I2253">
            <v>0</v>
          </cell>
          <cell r="J2253">
            <v>5</v>
          </cell>
          <cell r="K2253">
            <v>2252</v>
          </cell>
        </row>
        <row r="2254">
          <cell r="B2254">
            <v>32352</v>
          </cell>
          <cell r="C2254">
            <v>32356</v>
          </cell>
          <cell r="D2254">
            <v>2659.81</v>
          </cell>
          <cell r="E2254">
            <v>2659.47</v>
          </cell>
          <cell r="F2254">
            <v>2658.92</v>
          </cell>
          <cell r="G2254">
            <v>0</v>
          </cell>
          <cell r="H2254">
            <v>0</v>
          </cell>
          <cell r="I2254">
            <v>0.4</v>
          </cell>
          <cell r="J2254">
            <v>5.5</v>
          </cell>
          <cell r="K2254">
            <v>2253</v>
          </cell>
        </row>
        <row r="2255">
          <cell r="B2255">
            <v>32345</v>
          </cell>
          <cell r="C2255">
            <v>32352</v>
          </cell>
          <cell r="D2255">
            <v>0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0.3</v>
          </cell>
          <cell r="J2255">
            <v>1.75</v>
          </cell>
          <cell r="K2255">
            <v>2254</v>
          </cell>
        </row>
        <row r="2256">
          <cell r="B2256">
            <v>32751</v>
          </cell>
          <cell r="C2256">
            <v>32753</v>
          </cell>
          <cell r="D2256">
            <v>0</v>
          </cell>
          <cell r="E2256">
            <v>2670.27</v>
          </cell>
          <cell r="F2256">
            <v>2672.43</v>
          </cell>
          <cell r="G2256">
            <v>2670</v>
          </cell>
          <cell r="H2256">
            <v>0</v>
          </cell>
          <cell r="I2256">
            <v>0.2</v>
          </cell>
          <cell r="J2256">
            <v>1.4</v>
          </cell>
          <cell r="K2256">
            <v>2255</v>
          </cell>
        </row>
        <row r="2257">
          <cell r="B2257">
            <v>32825</v>
          </cell>
          <cell r="C2257">
            <v>32751</v>
          </cell>
          <cell r="D2257">
            <v>2675.02</v>
          </cell>
          <cell r="E2257">
            <v>0</v>
          </cell>
          <cell r="F2257">
            <v>2674.76</v>
          </cell>
          <cell r="G2257">
            <v>2672.47</v>
          </cell>
          <cell r="H2257">
            <v>0</v>
          </cell>
          <cell r="I2257">
            <v>0.2</v>
          </cell>
          <cell r="J2257">
            <v>5.4</v>
          </cell>
          <cell r="K2257">
            <v>2256</v>
          </cell>
        </row>
        <row r="2258">
          <cell r="B2258">
            <v>32830</v>
          </cell>
          <cell r="C2258">
            <v>32825</v>
          </cell>
          <cell r="D2258">
            <v>2677.78</v>
          </cell>
          <cell r="E2258">
            <v>2675.02</v>
          </cell>
          <cell r="F2258">
            <v>2675.76</v>
          </cell>
          <cell r="G2258">
            <v>2674.82</v>
          </cell>
          <cell r="H2258">
            <v>0</v>
          </cell>
          <cell r="I2258">
            <v>0.2</v>
          </cell>
          <cell r="J2258">
            <v>7</v>
          </cell>
          <cell r="K2258">
            <v>2257</v>
          </cell>
        </row>
        <row r="2259">
          <cell r="B2259">
            <v>32782</v>
          </cell>
          <cell r="C2259">
            <v>32830</v>
          </cell>
          <cell r="D2259">
            <v>2680.53</v>
          </cell>
          <cell r="E2259">
            <v>2677.78</v>
          </cell>
          <cell r="F2259">
            <v>2678.6</v>
          </cell>
          <cell r="G2259">
            <v>2676.39</v>
          </cell>
          <cell r="H2259">
            <v>0</v>
          </cell>
          <cell r="I2259">
            <v>0.2</v>
          </cell>
          <cell r="J2259">
            <v>6.4</v>
          </cell>
          <cell r="K2259">
            <v>2258</v>
          </cell>
        </row>
        <row r="2260">
          <cell r="B2260">
            <v>32729</v>
          </cell>
          <cell r="C2260">
            <v>32782</v>
          </cell>
          <cell r="D2260">
            <v>2685.13</v>
          </cell>
          <cell r="E2260">
            <v>2680.53</v>
          </cell>
          <cell r="F2260">
            <v>2682.93</v>
          </cell>
          <cell r="G2260">
            <v>2679.12</v>
          </cell>
          <cell r="H2260">
            <v>0</v>
          </cell>
          <cell r="I2260">
            <v>0.2</v>
          </cell>
          <cell r="J2260">
            <v>9.4</v>
          </cell>
          <cell r="K2260">
            <v>2259</v>
          </cell>
        </row>
        <row r="2261">
          <cell r="B2261">
            <v>32671</v>
          </cell>
          <cell r="C2261">
            <v>32729</v>
          </cell>
          <cell r="D2261">
            <v>2690.43</v>
          </cell>
          <cell r="E2261">
            <v>2685.13</v>
          </cell>
          <cell r="F2261">
            <v>2687.28</v>
          </cell>
          <cell r="G2261">
            <v>2683.88</v>
          </cell>
          <cell r="H2261">
            <v>0</v>
          </cell>
          <cell r="I2261">
            <v>0.2</v>
          </cell>
          <cell r="J2261">
            <v>6</v>
          </cell>
          <cell r="K2261">
            <v>2260</v>
          </cell>
        </row>
        <row r="2262">
          <cell r="B2262">
            <v>32553</v>
          </cell>
          <cell r="C2262">
            <v>32666</v>
          </cell>
          <cell r="D2262">
            <v>2687.83</v>
          </cell>
          <cell r="E2262">
            <v>2680.11</v>
          </cell>
          <cell r="F2262">
            <v>2686.6</v>
          </cell>
          <cell r="G2262">
            <v>2678.92</v>
          </cell>
          <cell r="H2262">
            <v>0</v>
          </cell>
          <cell r="I2262">
            <v>0.23</v>
          </cell>
          <cell r="J2262">
            <v>9.6</v>
          </cell>
          <cell r="K2262">
            <v>2261</v>
          </cell>
        </row>
        <row r="2263">
          <cell r="B2263">
            <v>32666</v>
          </cell>
          <cell r="C2263">
            <v>32733</v>
          </cell>
          <cell r="D2263">
            <v>2680.11</v>
          </cell>
          <cell r="E2263">
            <v>2673.87</v>
          </cell>
          <cell r="F2263">
            <v>2678.92</v>
          </cell>
          <cell r="G2263">
            <v>2677.68</v>
          </cell>
          <cell r="H2263">
            <v>0</v>
          </cell>
          <cell r="I2263">
            <v>0.23</v>
          </cell>
          <cell r="J2263">
            <v>12</v>
          </cell>
          <cell r="K2263">
            <v>2262</v>
          </cell>
        </row>
        <row r="2264">
          <cell r="B2264">
            <v>32733</v>
          </cell>
          <cell r="C2264">
            <v>32753</v>
          </cell>
          <cell r="D2264">
            <v>2673.87</v>
          </cell>
          <cell r="E2264">
            <v>2670.27</v>
          </cell>
          <cell r="F2264">
            <v>2677.68</v>
          </cell>
          <cell r="G2264">
            <v>2668.96</v>
          </cell>
          <cell r="H2264">
            <v>0</v>
          </cell>
          <cell r="I2264">
            <v>0.23</v>
          </cell>
          <cell r="J2264">
            <v>12</v>
          </cell>
          <cell r="K2264">
            <v>2263</v>
          </cell>
        </row>
        <row r="2265">
          <cell r="B2265">
            <v>32753</v>
          </cell>
          <cell r="C2265">
            <v>32730</v>
          </cell>
          <cell r="D2265">
            <v>2670.27</v>
          </cell>
          <cell r="E2265">
            <v>2669.45</v>
          </cell>
          <cell r="F2265">
            <v>2668.96</v>
          </cell>
          <cell r="G2265">
            <v>2668.12</v>
          </cell>
          <cell r="H2265">
            <v>0</v>
          </cell>
          <cell r="I2265">
            <v>0.23</v>
          </cell>
          <cell r="J2265">
            <v>5.6</v>
          </cell>
          <cell r="K2265">
            <v>2264</v>
          </cell>
        </row>
        <row r="2266">
          <cell r="B2266">
            <v>32679</v>
          </cell>
          <cell r="C2266">
            <v>32657</v>
          </cell>
          <cell r="D2266">
            <v>0</v>
          </cell>
          <cell r="E2266">
            <v>2673.35</v>
          </cell>
          <cell r="F2266">
            <v>2673.52</v>
          </cell>
          <cell r="G2266">
            <v>2672.02</v>
          </cell>
          <cell r="H2266">
            <v>0</v>
          </cell>
          <cell r="I2266">
            <v>0.23</v>
          </cell>
          <cell r="J2266">
            <v>6</v>
          </cell>
          <cell r="K2266">
            <v>2265</v>
          </cell>
        </row>
        <row r="2267">
          <cell r="B2267">
            <v>32647</v>
          </cell>
          <cell r="C2267">
            <v>32679</v>
          </cell>
          <cell r="D2267">
            <v>0</v>
          </cell>
          <cell r="E2267">
            <v>0</v>
          </cell>
          <cell r="F2267">
            <v>2677.98</v>
          </cell>
          <cell r="G2267">
            <v>2673.52</v>
          </cell>
          <cell r="H2267">
            <v>0</v>
          </cell>
          <cell r="I2267">
            <v>0.23</v>
          </cell>
          <cell r="J2267">
            <v>12</v>
          </cell>
          <cell r="K2267">
            <v>2266</v>
          </cell>
        </row>
        <row r="2268">
          <cell r="B2268">
            <v>32535</v>
          </cell>
          <cell r="C2268">
            <v>32647</v>
          </cell>
          <cell r="D2268">
            <v>2684</v>
          </cell>
          <cell r="E2268">
            <v>0</v>
          </cell>
          <cell r="F2268">
            <v>2682.8</v>
          </cell>
          <cell r="G2268">
            <v>2677.98</v>
          </cell>
          <cell r="H2268">
            <v>0</v>
          </cell>
          <cell r="I2268">
            <v>0.23</v>
          </cell>
          <cell r="J2268">
            <v>5</v>
          </cell>
          <cell r="K2268">
            <v>2267</v>
          </cell>
        </row>
        <row r="2269">
          <cell r="B2269">
            <v>32587</v>
          </cell>
          <cell r="C2269">
            <v>32657</v>
          </cell>
          <cell r="D2269">
            <v>2678.3</v>
          </cell>
          <cell r="E2269">
            <v>2673.35</v>
          </cell>
          <cell r="F2269">
            <v>2676.41</v>
          </cell>
          <cell r="G2269">
            <v>2672.02</v>
          </cell>
          <cell r="H2269">
            <v>0</v>
          </cell>
          <cell r="I2269">
            <v>0.23</v>
          </cell>
          <cell r="J2269">
            <v>8.8000000000000007</v>
          </cell>
          <cell r="K2269">
            <v>2268</v>
          </cell>
        </row>
        <row r="2270">
          <cell r="B2270">
            <v>32469</v>
          </cell>
          <cell r="C2270">
            <v>32587</v>
          </cell>
          <cell r="D2270">
            <v>2678.9</v>
          </cell>
          <cell r="E2270">
            <v>2678.3</v>
          </cell>
          <cell r="F2270">
            <v>2677.7</v>
          </cell>
          <cell r="G2270">
            <v>2676.41</v>
          </cell>
          <cell r="H2270">
            <v>0</v>
          </cell>
          <cell r="I2270">
            <v>0.23</v>
          </cell>
          <cell r="J2270">
            <v>1</v>
          </cell>
          <cell r="K2270">
            <v>2269</v>
          </cell>
        </row>
        <row r="2271">
          <cell r="B2271">
            <v>32730</v>
          </cell>
          <cell r="C2271">
            <v>32703</v>
          </cell>
          <cell r="D2271">
            <v>2669.45</v>
          </cell>
          <cell r="E2271">
            <v>2667.97</v>
          </cell>
          <cell r="F2271">
            <v>2668.12</v>
          </cell>
          <cell r="G2271">
            <v>2666.74</v>
          </cell>
          <cell r="H2271">
            <v>0</v>
          </cell>
          <cell r="I2271">
            <v>0.3</v>
          </cell>
          <cell r="J2271">
            <v>5.52</v>
          </cell>
          <cell r="K2271">
            <v>2270</v>
          </cell>
        </row>
        <row r="2272">
          <cell r="B2272">
            <v>32657</v>
          </cell>
          <cell r="C2272">
            <v>32730</v>
          </cell>
          <cell r="D2272">
            <v>2673.35</v>
          </cell>
          <cell r="E2272">
            <v>2669.45</v>
          </cell>
          <cell r="F2272">
            <v>2672.02</v>
          </cell>
          <cell r="G2272">
            <v>0</v>
          </cell>
          <cell r="H2272">
            <v>0</v>
          </cell>
          <cell r="I2272">
            <v>0.23</v>
          </cell>
          <cell r="J2272">
            <v>10</v>
          </cell>
          <cell r="K2272">
            <v>2271</v>
          </cell>
        </row>
        <row r="2273">
          <cell r="B2273">
            <v>32585</v>
          </cell>
          <cell r="C2273">
            <v>32596</v>
          </cell>
          <cell r="D2273">
            <v>2671.09</v>
          </cell>
          <cell r="E2273">
            <v>2666.63</v>
          </cell>
          <cell r="F2273">
            <v>2668.63</v>
          </cell>
          <cell r="G2273">
            <v>2665.43</v>
          </cell>
          <cell r="H2273">
            <v>0</v>
          </cell>
          <cell r="I2273">
            <v>0.23</v>
          </cell>
          <cell r="J2273">
            <v>12.3</v>
          </cell>
          <cell r="K2273">
            <v>2272</v>
          </cell>
        </row>
        <row r="2274">
          <cell r="B2274">
            <v>32473</v>
          </cell>
          <cell r="C2274">
            <v>32585</v>
          </cell>
          <cell r="D2274">
            <v>2673.75</v>
          </cell>
          <cell r="E2274">
            <v>2671.09</v>
          </cell>
          <cell r="F2274">
            <v>2672.63</v>
          </cell>
          <cell r="G2274">
            <v>2668.63</v>
          </cell>
          <cell r="H2274">
            <v>0</v>
          </cell>
          <cell r="I2274">
            <v>0.23</v>
          </cell>
          <cell r="J2274">
            <v>5.9</v>
          </cell>
          <cell r="K2274">
            <v>2273</v>
          </cell>
        </row>
        <row r="2275">
          <cell r="B2275">
            <v>32461</v>
          </cell>
          <cell r="C2275">
            <v>32583</v>
          </cell>
          <cell r="D2275">
            <v>2677.7</v>
          </cell>
          <cell r="E2275">
            <v>2677</v>
          </cell>
          <cell r="F2275">
            <v>2676.44</v>
          </cell>
          <cell r="G2275">
            <v>2675.74</v>
          </cell>
          <cell r="H2275">
            <v>0</v>
          </cell>
          <cell r="I2275">
            <v>0.23</v>
          </cell>
          <cell r="J2275">
            <v>1</v>
          </cell>
          <cell r="K2275">
            <v>2274</v>
          </cell>
        </row>
        <row r="2276">
          <cell r="B2276">
            <v>32583</v>
          </cell>
          <cell r="C2276">
            <v>32683</v>
          </cell>
          <cell r="D2276">
            <v>2677</v>
          </cell>
          <cell r="E2276">
            <v>2670.6</v>
          </cell>
          <cell r="F2276">
            <v>2675.74</v>
          </cell>
          <cell r="G2276">
            <v>2669.4</v>
          </cell>
          <cell r="H2276">
            <v>0</v>
          </cell>
          <cell r="I2276">
            <v>0.23</v>
          </cell>
          <cell r="J2276">
            <v>9.6</v>
          </cell>
          <cell r="K2276">
            <v>2275</v>
          </cell>
        </row>
        <row r="2277">
          <cell r="B2277">
            <v>32683</v>
          </cell>
          <cell r="C2277">
            <v>32703</v>
          </cell>
          <cell r="D2277">
            <v>2670.6</v>
          </cell>
          <cell r="E2277">
            <v>2667.97</v>
          </cell>
          <cell r="F2277">
            <v>2669.4</v>
          </cell>
          <cell r="G2277">
            <v>2666.74</v>
          </cell>
          <cell r="H2277">
            <v>0</v>
          </cell>
          <cell r="I2277">
            <v>0.23</v>
          </cell>
          <cell r="J2277">
            <v>15.6</v>
          </cell>
          <cell r="K2277">
            <v>2276</v>
          </cell>
        </row>
        <row r="2278">
          <cell r="B2278">
            <v>32703</v>
          </cell>
          <cell r="C2278">
            <v>32596</v>
          </cell>
          <cell r="D2278">
            <v>2667.97</v>
          </cell>
          <cell r="E2278">
            <v>2666.63</v>
          </cell>
          <cell r="F2278">
            <v>2666.74</v>
          </cell>
          <cell r="G2278">
            <v>2664.77</v>
          </cell>
          <cell r="H2278">
            <v>0</v>
          </cell>
          <cell r="I2278">
            <v>0.35</v>
          </cell>
          <cell r="J2278">
            <v>3.4</v>
          </cell>
          <cell r="K2278">
            <v>2277</v>
          </cell>
        </row>
        <row r="2279">
          <cell r="B2279">
            <v>32596</v>
          </cell>
          <cell r="C2279">
            <v>32559</v>
          </cell>
          <cell r="D2279">
            <v>2666.63</v>
          </cell>
          <cell r="E2279">
            <v>2664.98</v>
          </cell>
          <cell r="F2279">
            <v>2664.77</v>
          </cell>
          <cell r="G2279">
            <v>0</v>
          </cell>
          <cell r="H2279">
            <v>0</v>
          </cell>
          <cell r="I2279">
            <v>0.35</v>
          </cell>
          <cell r="J2279">
            <v>4.2</v>
          </cell>
          <cell r="K2279">
            <v>2278</v>
          </cell>
        </row>
        <row r="2280">
          <cell r="B2280">
            <v>32731</v>
          </cell>
          <cell r="C2280">
            <v>32743</v>
          </cell>
          <cell r="D2280">
            <v>2667.25</v>
          </cell>
          <cell r="E2280">
            <v>2663.22</v>
          </cell>
          <cell r="F2280">
            <v>2666.43</v>
          </cell>
          <cell r="G2280">
            <v>2662.43</v>
          </cell>
          <cell r="H2280">
            <v>0</v>
          </cell>
          <cell r="I2280">
            <v>0.23</v>
          </cell>
          <cell r="J2280">
            <v>8</v>
          </cell>
          <cell r="K2280">
            <v>2279</v>
          </cell>
        </row>
        <row r="2281">
          <cell r="B2281">
            <v>32559</v>
          </cell>
          <cell r="C2281">
            <v>32582</v>
          </cell>
          <cell r="D2281">
            <v>2664.98</v>
          </cell>
          <cell r="E2281">
            <v>2658.11</v>
          </cell>
          <cell r="F2281">
            <v>2663.59</v>
          </cell>
          <cell r="G2281">
            <v>2657</v>
          </cell>
          <cell r="H2281">
            <v>0</v>
          </cell>
          <cell r="I2281">
            <v>0.35</v>
          </cell>
          <cell r="J2281">
            <v>10</v>
          </cell>
          <cell r="K2281">
            <v>2280</v>
          </cell>
        </row>
        <row r="2282">
          <cell r="B2282">
            <v>32476</v>
          </cell>
          <cell r="C2282">
            <v>32559</v>
          </cell>
          <cell r="D2282">
            <v>2666.4</v>
          </cell>
          <cell r="E2282">
            <v>2664.98</v>
          </cell>
          <cell r="F2282">
            <v>2665.3</v>
          </cell>
          <cell r="G2282">
            <v>2663.8</v>
          </cell>
          <cell r="H2282">
            <v>0</v>
          </cell>
          <cell r="I2282">
            <v>0.23</v>
          </cell>
          <cell r="J2282">
            <v>2.2999999999999998</v>
          </cell>
          <cell r="K2282">
            <v>2281</v>
          </cell>
        </row>
        <row r="2283">
          <cell r="B2283">
            <v>32415</v>
          </cell>
          <cell r="C2283">
            <v>32476</v>
          </cell>
          <cell r="D2283">
            <v>2672.3</v>
          </cell>
          <cell r="E2283">
            <v>2666.4</v>
          </cell>
          <cell r="F2283">
            <v>2670.5</v>
          </cell>
          <cell r="G2283">
            <v>2664.91</v>
          </cell>
          <cell r="H2283">
            <v>0</v>
          </cell>
          <cell r="I2283">
            <v>0.23</v>
          </cell>
          <cell r="J2283">
            <v>13</v>
          </cell>
          <cell r="K2283">
            <v>2282</v>
          </cell>
        </row>
        <row r="2284">
          <cell r="B2284">
            <v>32299</v>
          </cell>
          <cell r="C2284">
            <v>32345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0.3</v>
          </cell>
          <cell r="J2284">
            <v>0</v>
          </cell>
          <cell r="K2284">
            <v>2283</v>
          </cell>
        </row>
        <row r="2285">
          <cell r="B2285">
            <v>32471</v>
          </cell>
          <cell r="C2285">
            <v>32299</v>
          </cell>
          <cell r="D2285">
            <v>0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  <cell r="I2285">
            <v>0.3</v>
          </cell>
          <cell r="J2285">
            <v>0</v>
          </cell>
          <cell r="K2285">
            <v>2284</v>
          </cell>
        </row>
        <row r="2286">
          <cell r="B2286">
            <v>32221</v>
          </cell>
          <cell r="C2286">
            <v>32342</v>
          </cell>
          <cell r="D2286">
            <v>2692.08</v>
          </cell>
          <cell r="E2286">
            <v>2690.74</v>
          </cell>
          <cell r="F2286">
            <v>2690.87</v>
          </cell>
          <cell r="G2286">
            <v>2689.52</v>
          </cell>
          <cell r="H2286">
            <v>0</v>
          </cell>
          <cell r="I2286">
            <v>0.45</v>
          </cell>
          <cell r="J2286">
            <v>1.5</v>
          </cell>
          <cell r="K2286">
            <v>2285</v>
          </cell>
        </row>
        <row r="2287">
          <cell r="B2287">
            <v>32171</v>
          </cell>
          <cell r="C2287">
            <v>32221</v>
          </cell>
          <cell r="D2287">
            <v>2696.62</v>
          </cell>
          <cell r="E2287">
            <v>2692.08</v>
          </cell>
          <cell r="F2287">
            <v>2692.21</v>
          </cell>
          <cell r="G2287">
            <v>2690.86</v>
          </cell>
          <cell r="H2287">
            <v>0</v>
          </cell>
          <cell r="I2287">
            <v>0.3</v>
          </cell>
          <cell r="J2287">
            <v>3.99</v>
          </cell>
          <cell r="K2287">
            <v>2286</v>
          </cell>
        </row>
        <row r="2288">
          <cell r="B2288">
            <v>32067</v>
          </cell>
          <cell r="C2288">
            <v>32171</v>
          </cell>
          <cell r="D2288">
            <v>2696.32</v>
          </cell>
          <cell r="E2288">
            <v>2696.62</v>
          </cell>
          <cell r="F2288">
            <v>2694.64</v>
          </cell>
          <cell r="G2288">
            <v>2692.22</v>
          </cell>
          <cell r="H2288">
            <v>0</v>
          </cell>
          <cell r="I2288">
            <v>0.3</v>
          </cell>
          <cell r="J2288">
            <v>4.01</v>
          </cell>
          <cell r="K2288">
            <v>2287</v>
          </cell>
        </row>
        <row r="2289">
          <cell r="B2289">
            <v>31980</v>
          </cell>
          <cell r="C2289">
            <v>32067</v>
          </cell>
          <cell r="D2289">
            <v>2699.02</v>
          </cell>
          <cell r="E2289">
            <v>2696.32</v>
          </cell>
          <cell r="F2289">
            <v>2696.99</v>
          </cell>
          <cell r="G2289">
            <v>2694.65</v>
          </cell>
          <cell r="H2289">
            <v>0</v>
          </cell>
          <cell r="I2289">
            <v>0.3</v>
          </cell>
          <cell r="J2289">
            <v>3.95</v>
          </cell>
          <cell r="K2289">
            <v>2288</v>
          </cell>
        </row>
        <row r="2290">
          <cell r="B2290">
            <v>31892</v>
          </cell>
          <cell r="C2290">
            <v>31980</v>
          </cell>
          <cell r="D2290">
            <v>2699.26</v>
          </cell>
          <cell r="E2290">
            <v>2699.02</v>
          </cell>
          <cell r="F2290">
            <v>2697.51</v>
          </cell>
          <cell r="G2290">
            <v>2697.04</v>
          </cell>
          <cell r="H2290">
            <v>0</v>
          </cell>
          <cell r="I2290">
            <v>0.3</v>
          </cell>
          <cell r="J2290">
            <v>0.96</v>
          </cell>
          <cell r="K2290">
            <v>2289</v>
          </cell>
        </row>
        <row r="2291">
          <cell r="B2291">
            <v>31841</v>
          </cell>
          <cell r="C2291">
            <v>31892</v>
          </cell>
          <cell r="D2291">
            <v>2699.47</v>
          </cell>
          <cell r="E2291">
            <v>2699.26</v>
          </cell>
          <cell r="F2291">
            <v>2697.95</v>
          </cell>
          <cell r="G2291">
            <v>2697.54</v>
          </cell>
          <cell r="H2291">
            <v>0</v>
          </cell>
          <cell r="I2291">
            <v>0.3</v>
          </cell>
          <cell r="J2291">
            <v>0.98</v>
          </cell>
          <cell r="K2291">
            <v>2290</v>
          </cell>
        </row>
        <row r="2292">
          <cell r="B2292">
            <v>32517</v>
          </cell>
          <cell r="C2292">
            <v>32394</v>
          </cell>
          <cell r="D2292">
            <v>2699.55</v>
          </cell>
          <cell r="E2292">
            <v>2698.59</v>
          </cell>
          <cell r="F2292">
            <v>2698.58</v>
          </cell>
          <cell r="G2292">
            <v>2697.35</v>
          </cell>
          <cell r="H2292">
            <v>0</v>
          </cell>
          <cell r="I2292">
            <v>0.2</v>
          </cell>
          <cell r="J2292">
            <v>1.77</v>
          </cell>
          <cell r="K2292">
            <v>2291</v>
          </cell>
        </row>
        <row r="2293">
          <cell r="B2293">
            <v>32310</v>
          </cell>
          <cell r="C2293">
            <v>32394</v>
          </cell>
          <cell r="D2293">
            <v>0</v>
          </cell>
          <cell r="E2293">
            <v>2698.59</v>
          </cell>
          <cell r="F2293">
            <v>2703.93</v>
          </cell>
          <cell r="G2293">
            <v>2698.06</v>
          </cell>
          <cell r="H2293">
            <v>0</v>
          </cell>
          <cell r="I2293">
            <v>0.2</v>
          </cell>
          <cell r="J2293">
            <v>11</v>
          </cell>
          <cell r="K2293">
            <v>2292</v>
          </cell>
        </row>
        <row r="2294">
          <cell r="B2294">
            <v>32276</v>
          </cell>
          <cell r="C2294">
            <v>32310</v>
          </cell>
          <cell r="D2294">
            <v>0</v>
          </cell>
          <cell r="E2294">
            <v>0</v>
          </cell>
          <cell r="F2294">
            <v>2707.03</v>
          </cell>
          <cell r="G2294">
            <v>2703.99</v>
          </cell>
          <cell r="H2294">
            <v>0</v>
          </cell>
          <cell r="I2294">
            <v>0.2</v>
          </cell>
          <cell r="J2294">
            <v>15</v>
          </cell>
          <cell r="K2294">
            <v>2293</v>
          </cell>
        </row>
        <row r="2295">
          <cell r="B2295">
            <v>32354</v>
          </cell>
          <cell r="C2295">
            <v>32342</v>
          </cell>
          <cell r="D2295">
            <v>2691.99</v>
          </cell>
          <cell r="E2295">
            <v>2690.74</v>
          </cell>
          <cell r="F2295">
            <v>2689.75</v>
          </cell>
          <cell r="G2295">
            <v>2689.52</v>
          </cell>
          <cell r="H2295">
            <v>0</v>
          </cell>
          <cell r="I2295">
            <v>0.3</v>
          </cell>
          <cell r="J2295">
            <v>1.5</v>
          </cell>
          <cell r="K2295">
            <v>2294</v>
          </cell>
        </row>
        <row r="2296">
          <cell r="B2296">
            <v>32394</v>
          </cell>
          <cell r="C2296">
            <v>32383</v>
          </cell>
          <cell r="D2296">
            <v>2698.59</v>
          </cell>
          <cell r="E2296">
            <v>2697.37</v>
          </cell>
          <cell r="F2296">
            <v>2697.4</v>
          </cell>
          <cell r="G2296">
            <v>2696.49</v>
          </cell>
          <cell r="H2296">
            <v>0</v>
          </cell>
          <cell r="I2296">
            <v>0.3</v>
          </cell>
          <cell r="J2296">
            <v>6.5</v>
          </cell>
          <cell r="K2296">
            <v>2295</v>
          </cell>
        </row>
        <row r="2297">
          <cell r="B2297">
            <v>32383</v>
          </cell>
          <cell r="C2297">
            <v>32354</v>
          </cell>
          <cell r="D2297">
            <v>2697.37</v>
          </cell>
          <cell r="E2297">
            <v>2691.99</v>
          </cell>
          <cell r="F2297">
            <v>2696.41</v>
          </cell>
          <cell r="G2297">
            <v>2690.53</v>
          </cell>
          <cell r="H2297">
            <v>0</v>
          </cell>
          <cell r="I2297">
            <v>0.3</v>
          </cell>
          <cell r="J2297">
            <v>14.66</v>
          </cell>
          <cell r="K2297">
            <v>2296</v>
          </cell>
        </row>
        <row r="2298">
          <cell r="B2298">
            <v>32342</v>
          </cell>
          <cell r="C2298">
            <v>32464</v>
          </cell>
          <cell r="D2298">
            <v>2690.74</v>
          </cell>
          <cell r="E2298">
            <v>2689.54</v>
          </cell>
          <cell r="F2298">
            <v>2689.52</v>
          </cell>
          <cell r="G2298">
            <v>2688.34</v>
          </cell>
          <cell r="H2298">
            <v>0</v>
          </cell>
          <cell r="I2298">
            <v>0.53</v>
          </cell>
          <cell r="J2298">
            <v>1.5</v>
          </cell>
          <cell r="K2298">
            <v>2297</v>
          </cell>
        </row>
        <row r="2299">
          <cell r="B2299">
            <v>32289</v>
          </cell>
          <cell r="C2299">
            <v>32273</v>
          </cell>
          <cell r="D2299">
            <v>2686</v>
          </cell>
          <cell r="E2299">
            <v>2679.53</v>
          </cell>
          <cell r="F2299">
            <v>2679.83</v>
          </cell>
          <cell r="G2299">
            <v>2678.33</v>
          </cell>
          <cell r="H2299">
            <v>0</v>
          </cell>
          <cell r="I2299">
            <v>0.23</v>
          </cell>
          <cell r="J2299">
            <v>10</v>
          </cell>
          <cell r="K2299">
            <v>2298</v>
          </cell>
        </row>
        <row r="2300">
          <cell r="B2300">
            <v>32297</v>
          </cell>
          <cell r="C2300">
            <v>32289</v>
          </cell>
          <cell r="D2300">
            <v>2688.29</v>
          </cell>
          <cell r="E2300">
            <v>2686</v>
          </cell>
          <cell r="F2300">
            <v>2685</v>
          </cell>
          <cell r="G2300">
            <v>2683.45</v>
          </cell>
          <cell r="H2300">
            <v>0</v>
          </cell>
          <cell r="I2300">
            <v>0.23</v>
          </cell>
          <cell r="J2300">
            <v>10</v>
          </cell>
          <cell r="K2300">
            <v>2299</v>
          </cell>
        </row>
        <row r="2301">
          <cell r="B2301">
            <v>32230</v>
          </cell>
          <cell r="C2301">
            <v>32297</v>
          </cell>
          <cell r="D2301">
            <v>2686.71</v>
          </cell>
          <cell r="E2301">
            <v>2688.29</v>
          </cell>
          <cell r="F2301">
            <v>2685.51</v>
          </cell>
          <cell r="G2301">
            <v>2686.14</v>
          </cell>
          <cell r="H2301">
            <v>0</v>
          </cell>
          <cell r="I2301">
            <v>0.23</v>
          </cell>
          <cell r="J2301">
            <v>1</v>
          </cell>
          <cell r="K2301">
            <v>2300</v>
          </cell>
        </row>
        <row r="2302">
          <cell r="B2302">
            <v>32395</v>
          </cell>
          <cell r="C2302">
            <v>32297</v>
          </cell>
          <cell r="D2302">
            <v>2687.94</v>
          </cell>
          <cell r="E2302">
            <v>2688.29</v>
          </cell>
          <cell r="F2302">
            <v>2686.74</v>
          </cell>
          <cell r="G2302">
            <v>2686.14</v>
          </cell>
          <cell r="H2302">
            <v>0</v>
          </cell>
          <cell r="I2302">
            <v>0.23</v>
          </cell>
          <cell r="J2302">
            <v>1</v>
          </cell>
          <cell r="K2302">
            <v>2301</v>
          </cell>
        </row>
        <row r="2303">
          <cell r="B2303">
            <v>31912</v>
          </cell>
          <cell r="C2303">
            <v>31835</v>
          </cell>
          <cell r="D2303">
            <v>0</v>
          </cell>
          <cell r="E2303">
            <v>0</v>
          </cell>
          <cell r="F2303">
            <v>2668.7</v>
          </cell>
          <cell r="G2303">
            <v>2665.02</v>
          </cell>
          <cell r="H2303">
            <v>0</v>
          </cell>
          <cell r="I2303">
            <v>0</v>
          </cell>
          <cell r="J2303">
            <v>0</v>
          </cell>
          <cell r="K2303">
            <v>2302</v>
          </cell>
        </row>
        <row r="2304">
          <cell r="B2304">
            <v>32041</v>
          </cell>
          <cell r="C2304">
            <v>31960</v>
          </cell>
          <cell r="D2304">
            <v>2677.25</v>
          </cell>
          <cell r="E2304">
            <v>2676</v>
          </cell>
          <cell r="F2304">
            <v>2675.97</v>
          </cell>
          <cell r="G2304">
            <v>2673.96</v>
          </cell>
          <cell r="H2304">
            <v>0</v>
          </cell>
          <cell r="I2304">
            <v>0.25</v>
          </cell>
          <cell r="J2304">
            <v>3.38</v>
          </cell>
          <cell r="K2304">
            <v>2303</v>
          </cell>
        </row>
        <row r="2305">
          <cell r="B2305">
            <v>32120</v>
          </cell>
          <cell r="C2305">
            <v>32041</v>
          </cell>
          <cell r="D2305">
            <v>2679.37</v>
          </cell>
          <cell r="E2305">
            <v>2677.25</v>
          </cell>
          <cell r="F2305">
            <v>2677.87</v>
          </cell>
          <cell r="G2305">
            <v>2676.04</v>
          </cell>
          <cell r="H2305">
            <v>0</v>
          </cell>
          <cell r="I2305">
            <v>0.2</v>
          </cell>
          <cell r="J2305">
            <v>3.07</v>
          </cell>
          <cell r="K2305">
            <v>2304</v>
          </cell>
        </row>
        <row r="2306">
          <cell r="B2306">
            <v>31960</v>
          </cell>
          <cell r="C2306">
            <v>31884</v>
          </cell>
          <cell r="D2306">
            <v>2676</v>
          </cell>
          <cell r="E2306">
            <v>2672.22</v>
          </cell>
          <cell r="F2306">
            <v>2673.87</v>
          </cell>
          <cell r="G2306">
            <v>2670.88</v>
          </cell>
          <cell r="H2306">
            <v>0</v>
          </cell>
          <cell r="I2306">
            <v>0.25</v>
          </cell>
          <cell r="J2306">
            <v>6.23</v>
          </cell>
          <cell r="K2306">
            <v>2305</v>
          </cell>
        </row>
        <row r="2307">
          <cell r="B2307">
            <v>31884</v>
          </cell>
          <cell r="C2307">
            <v>31726</v>
          </cell>
          <cell r="D2307">
            <v>2672.22</v>
          </cell>
          <cell r="E2307">
            <v>2662.42</v>
          </cell>
          <cell r="F2307">
            <v>2670.84</v>
          </cell>
          <cell r="G2307">
            <v>2660.61</v>
          </cell>
          <cell r="H2307">
            <v>0</v>
          </cell>
          <cell r="I2307">
            <v>0.3</v>
          </cell>
          <cell r="J2307">
            <v>8.5500000000000007</v>
          </cell>
          <cell r="K2307">
            <v>2306</v>
          </cell>
        </row>
        <row r="2308">
          <cell r="B2308">
            <v>31952</v>
          </cell>
          <cell r="C2308">
            <v>31924</v>
          </cell>
          <cell r="D2308">
            <v>0</v>
          </cell>
          <cell r="E2308">
            <v>0</v>
          </cell>
          <cell r="F2308">
            <v>0</v>
          </cell>
          <cell r="G2308">
            <v>0</v>
          </cell>
          <cell r="H2308">
            <v>0</v>
          </cell>
          <cell r="I2308">
            <v>0</v>
          </cell>
          <cell r="J2308">
            <v>0</v>
          </cell>
          <cell r="K2308">
            <v>2307</v>
          </cell>
        </row>
        <row r="2309">
          <cell r="B2309">
            <v>32107</v>
          </cell>
          <cell r="C2309">
            <v>31952</v>
          </cell>
          <cell r="D2309">
            <v>0</v>
          </cell>
          <cell r="E2309">
            <v>0</v>
          </cell>
          <cell r="F2309">
            <v>0</v>
          </cell>
          <cell r="G2309">
            <v>0</v>
          </cell>
          <cell r="H2309">
            <v>0</v>
          </cell>
          <cell r="I2309">
            <v>0</v>
          </cell>
          <cell r="J2309">
            <v>0</v>
          </cell>
          <cell r="K2309">
            <v>2308</v>
          </cell>
        </row>
        <row r="2310">
          <cell r="B2310">
            <v>32164</v>
          </cell>
          <cell r="C2310">
            <v>32107</v>
          </cell>
          <cell r="D2310">
            <v>0</v>
          </cell>
          <cell r="E2310">
            <v>0</v>
          </cell>
          <cell r="F2310">
            <v>0</v>
          </cell>
          <cell r="G2310">
            <v>0</v>
          </cell>
          <cell r="H2310">
            <v>0</v>
          </cell>
          <cell r="I2310">
            <v>0</v>
          </cell>
          <cell r="J2310">
            <v>0</v>
          </cell>
          <cell r="K2310">
            <v>2309</v>
          </cell>
        </row>
        <row r="2311">
          <cell r="B2311">
            <v>32175</v>
          </cell>
          <cell r="C2311">
            <v>32176</v>
          </cell>
          <cell r="D2311">
            <v>2680.11</v>
          </cell>
          <cell r="E2311">
            <v>2679.82</v>
          </cell>
          <cell r="F2311">
            <v>2679.4</v>
          </cell>
          <cell r="G2311">
            <v>2678.7</v>
          </cell>
          <cell r="H2311">
            <v>0</v>
          </cell>
          <cell r="I2311">
            <v>0.2</v>
          </cell>
          <cell r="J2311">
            <v>14</v>
          </cell>
          <cell r="K2311">
            <v>2310</v>
          </cell>
        </row>
        <row r="2312">
          <cell r="B2312">
            <v>32198</v>
          </cell>
          <cell r="C2312">
            <v>32175</v>
          </cell>
          <cell r="D2312">
            <v>2684.66</v>
          </cell>
          <cell r="E2312">
            <v>2680.11</v>
          </cell>
          <cell r="F2312">
            <v>2682.4</v>
          </cell>
          <cell r="G2312">
            <v>2679.4</v>
          </cell>
          <cell r="H2312">
            <v>0</v>
          </cell>
          <cell r="I2312">
            <v>0.2</v>
          </cell>
          <cell r="J2312">
            <v>10</v>
          </cell>
          <cell r="K2312">
            <v>2311</v>
          </cell>
        </row>
        <row r="2313">
          <cell r="B2313">
            <v>32176</v>
          </cell>
          <cell r="C2313">
            <v>32273</v>
          </cell>
          <cell r="D2313">
            <v>2679.82</v>
          </cell>
          <cell r="E2313">
            <v>2679.53</v>
          </cell>
          <cell r="F2313">
            <v>2678.7</v>
          </cell>
          <cell r="G2313">
            <v>0</v>
          </cell>
          <cell r="H2313">
            <v>0</v>
          </cell>
          <cell r="I2313">
            <v>0.23</v>
          </cell>
          <cell r="J2313">
            <v>0.5</v>
          </cell>
          <cell r="K2313">
            <v>2312</v>
          </cell>
        </row>
        <row r="2314">
          <cell r="B2314">
            <v>32159</v>
          </cell>
          <cell r="C2314">
            <v>32259</v>
          </cell>
          <cell r="D2314">
            <v>2678.66</v>
          </cell>
          <cell r="E2314">
            <v>2678.33</v>
          </cell>
          <cell r="F2314">
            <v>2677.49</v>
          </cell>
          <cell r="G2314">
            <v>2677.13</v>
          </cell>
          <cell r="H2314">
            <v>0</v>
          </cell>
          <cell r="I2314">
            <v>0.23</v>
          </cell>
          <cell r="J2314">
            <v>0.5</v>
          </cell>
          <cell r="K2314">
            <v>2313</v>
          </cell>
        </row>
        <row r="2315">
          <cell r="B2315">
            <v>32273</v>
          </cell>
          <cell r="C2315">
            <v>32428</v>
          </cell>
          <cell r="D2315">
            <v>2679.53</v>
          </cell>
          <cell r="E2315">
            <v>2679.47</v>
          </cell>
          <cell r="F2315">
            <v>0</v>
          </cell>
          <cell r="G2315">
            <v>0</v>
          </cell>
          <cell r="H2315">
            <v>0</v>
          </cell>
          <cell r="I2315">
            <v>0.38</v>
          </cell>
          <cell r="J2315">
            <v>0.5</v>
          </cell>
          <cell r="K2315">
            <v>2314</v>
          </cell>
        </row>
        <row r="2316">
          <cell r="B2316">
            <v>32259</v>
          </cell>
          <cell r="C2316">
            <v>32409</v>
          </cell>
          <cell r="D2316">
            <v>2678.33</v>
          </cell>
          <cell r="E2316">
            <v>2677.82</v>
          </cell>
          <cell r="F2316">
            <v>2677.13</v>
          </cell>
          <cell r="G2316">
            <v>2676.66</v>
          </cell>
          <cell r="H2316">
            <v>0</v>
          </cell>
          <cell r="I2316">
            <v>0.3</v>
          </cell>
          <cell r="J2316">
            <v>0.5</v>
          </cell>
          <cell r="K2316">
            <v>2315</v>
          </cell>
        </row>
        <row r="2317">
          <cell r="B2317">
            <v>32409</v>
          </cell>
          <cell r="C2317">
            <v>32367</v>
          </cell>
          <cell r="D2317">
            <v>2677.82</v>
          </cell>
          <cell r="E2317">
            <v>2676.27</v>
          </cell>
          <cell r="F2317">
            <v>2676.62</v>
          </cell>
          <cell r="G2317">
            <v>2674.98</v>
          </cell>
          <cell r="H2317">
            <v>0</v>
          </cell>
          <cell r="I2317">
            <v>0.53</v>
          </cell>
          <cell r="J2317">
            <v>2.8</v>
          </cell>
          <cell r="K2317">
            <v>2316</v>
          </cell>
        </row>
        <row r="2318">
          <cell r="B2318">
            <v>32428</v>
          </cell>
          <cell r="C2318">
            <v>32409</v>
          </cell>
          <cell r="D2318">
            <v>2679.47</v>
          </cell>
          <cell r="E2318">
            <v>2677.82</v>
          </cell>
          <cell r="F2318">
            <v>2677.67</v>
          </cell>
          <cell r="G2318">
            <v>2676.62</v>
          </cell>
          <cell r="H2318">
            <v>0</v>
          </cell>
          <cell r="I2318">
            <v>0.53</v>
          </cell>
          <cell r="J2318">
            <v>7</v>
          </cell>
          <cell r="K2318">
            <v>2317</v>
          </cell>
        </row>
        <row r="2319">
          <cell r="B2319">
            <v>32434</v>
          </cell>
          <cell r="C2319">
            <v>32428</v>
          </cell>
          <cell r="D2319">
            <v>2681.86</v>
          </cell>
          <cell r="E2319">
            <v>2679.47</v>
          </cell>
          <cell r="F2319">
            <v>2679.29</v>
          </cell>
          <cell r="G2319">
            <v>2678.27</v>
          </cell>
          <cell r="H2319">
            <v>0</v>
          </cell>
          <cell r="I2319">
            <v>0.53</v>
          </cell>
          <cell r="J2319">
            <v>7</v>
          </cell>
          <cell r="K2319">
            <v>2318</v>
          </cell>
        </row>
        <row r="2320">
          <cell r="B2320">
            <v>32446</v>
          </cell>
          <cell r="C2320">
            <v>32434</v>
          </cell>
          <cell r="D2320">
            <v>2684.42</v>
          </cell>
          <cell r="E2320">
            <v>2681.86</v>
          </cell>
          <cell r="F2320">
            <v>2681.66</v>
          </cell>
          <cell r="G2320">
            <v>2680.57</v>
          </cell>
          <cell r="H2320">
            <v>0</v>
          </cell>
          <cell r="I2320">
            <v>0.53</v>
          </cell>
          <cell r="J2320">
            <v>7</v>
          </cell>
          <cell r="K2320">
            <v>2319</v>
          </cell>
        </row>
        <row r="2321">
          <cell r="B2321">
            <v>32453</v>
          </cell>
          <cell r="C2321">
            <v>32446</v>
          </cell>
          <cell r="D2321">
            <v>2686.98</v>
          </cell>
          <cell r="E2321">
            <v>2684.42</v>
          </cell>
          <cell r="F2321">
            <v>2684.25</v>
          </cell>
          <cell r="G2321">
            <v>2683.16</v>
          </cell>
          <cell r="H2321">
            <v>0</v>
          </cell>
          <cell r="I2321">
            <v>0.53</v>
          </cell>
          <cell r="J2321">
            <v>7</v>
          </cell>
          <cell r="K2321">
            <v>2320</v>
          </cell>
        </row>
        <row r="2322">
          <cell r="B2322">
            <v>32464</v>
          </cell>
          <cell r="C2322">
            <v>32453</v>
          </cell>
          <cell r="D2322">
            <v>2689.54</v>
          </cell>
          <cell r="E2322">
            <v>2686.98</v>
          </cell>
          <cell r="F2322">
            <v>2686.84</v>
          </cell>
          <cell r="G2322">
            <v>2685.75</v>
          </cell>
          <cell r="H2322">
            <v>0</v>
          </cell>
          <cell r="I2322">
            <v>0.53</v>
          </cell>
          <cell r="J2322">
            <v>7</v>
          </cell>
          <cell r="K2322">
            <v>2321</v>
          </cell>
        </row>
        <row r="2323">
          <cell r="B2323">
            <v>32143</v>
          </cell>
          <cell r="C2323">
            <v>32258</v>
          </cell>
          <cell r="D2323">
            <v>2675.3</v>
          </cell>
          <cell r="E2323">
            <v>2676.5</v>
          </cell>
          <cell r="F2323">
            <v>2674.5</v>
          </cell>
          <cell r="G2323">
            <v>2673.75</v>
          </cell>
          <cell r="H2323">
            <v>0</v>
          </cell>
          <cell r="I2323">
            <v>0.23</v>
          </cell>
          <cell r="J2323">
            <v>1</v>
          </cell>
          <cell r="K2323">
            <v>2322</v>
          </cell>
        </row>
        <row r="2324">
          <cell r="B2324">
            <v>32258</v>
          </cell>
          <cell r="C2324">
            <v>32241</v>
          </cell>
          <cell r="D2324">
            <v>2676.5</v>
          </cell>
          <cell r="E2324">
            <v>2670.4</v>
          </cell>
          <cell r="F2324">
            <v>2672.14</v>
          </cell>
          <cell r="G2324">
            <v>2668.99</v>
          </cell>
          <cell r="H2324">
            <v>0</v>
          </cell>
          <cell r="I2324">
            <v>0.23</v>
          </cell>
          <cell r="J2324">
            <v>8.9</v>
          </cell>
          <cell r="K2324">
            <v>2323</v>
          </cell>
        </row>
        <row r="2325">
          <cell r="B2325">
            <v>32324</v>
          </cell>
          <cell r="C2325">
            <v>32258</v>
          </cell>
          <cell r="D2325">
            <v>2678.05</v>
          </cell>
          <cell r="E2325">
            <v>2676.5</v>
          </cell>
          <cell r="F2325">
            <v>2676.55</v>
          </cell>
          <cell r="G2325">
            <v>2674.5</v>
          </cell>
          <cell r="H2325">
            <v>0</v>
          </cell>
          <cell r="I2325">
            <v>0.23</v>
          </cell>
          <cell r="J2325">
            <v>5</v>
          </cell>
          <cell r="K2325">
            <v>2324</v>
          </cell>
        </row>
        <row r="2326">
          <cell r="B2326">
            <v>32241</v>
          </cell>
          <cell r="C2326">
            <v>32100</v>
          </cell>
          <cell r="D2326">
            <v>2670.4</v>
          </cell>
          <cell r="E2326">
            <v>2664.92</v>
          </cell>
          <cell r="F2326">
            <v>2668.85</v>
          </cell>
          <cell r="G2326">
            <v>2662.93</v>
          </cell>
          <cell r="H2326">
            <v>0</v>
          </cell>
          <cell r="I2326">
            <v>0.3</v>
          </cell>
          <cell r="J2326">
            <v>6</v>
          </cell>
          <cell r="K2326">
            <v>2325</v>
          </cell>
        </row>
        <row r="2327">
          <cell r="B2327">
            <v>32367</v>
          </cell>
          <cell r="C2327">
            <v>32241</v>
          </cell>
          <cell r="D2327">
            <v>2676.27</v>
          </cell>
          <cell r="E2327">
            <v>2670.4</v>
          </cell>
          <cell r="F2327">
            <v>2674.36</v>
          </cell>
          <cell r="G2327">
            <v>2669.19</v>
          </cell>
          <cell r="H2327">
            <v>0</v>
          </cell>
          <cell r="I2327">
            <v>0.53</v>
          </cell>
          <cell r="J2327">
            <v>7</v>
          </cell>
          <cell r="K2327">
            <v>2326</v>
          </cell>
        </row>
        <row r="2328">
          <cell r="B2328">
            <v>32058</v>
          </cell>
          <cell r="C2328">
            <v>32104</v>
          </cell>
          <cell r="D2328">
            <v>2661.57</v>
          </cell>
          <cell r="E2328">
            <v>2658.67</v>
          </cell>
          <cell r="F2328">
            <v>2660.23</v>
          </cell>
          <cell r="G2328">
            <v>2657.1</v>
          </cell>
          <cell r="H2328">
            <v>0</v>
          </cell>
          <cell r="I2328">
            <v>0.53</v>
          </cell>
          <cell r="J2328">
            <v>7</v>
          </cell>
          <cell r="K2328">
            <v>2327</v>
          </cell>
        </row>
        <row r="2329">
          <cell r="B2329">
            <v>32100</v>
          </cell>
          <cell r="C2329">
            <v>32058</v>
          </cell>
          <cell r="D2329">
            <v>2664.92</v>
          </cell>
          <cell r="E2329">
            <v>2661.57</v>
          </cell>
          <cell r="F2329">
            <v>2662.93</v>
          </cell>
          <cell r="G2329">
            <v>2660.37</v>
          </cell>
          <cell r="H2329">
            <v>0</v>
          </cell>
          <cell r="I2329">
            <v>0.53</v>
          </cell>
          <cell r="J2329">
            <v>7</v>
          </cell>
          <cell r="K2329">
            <v>2328</v>
          </cell>
        </row>
        <row r="2330">
          <cell r="B2330">
            <v>32080</v>
          </cell>
          <cell r="C2330">
            <v>32100</v>
          </cell>
          <cell r="D2330">
            <v>2667.42</v>
          </cell>
          <cell r="E2330">
            <v>2664.92</v>
          </cell>
          <cell r="F2330">
            <v>2664.9</v>
          </cell>
          <cell r="G2330">
            <v>2662.8</v>
          </cell>
          <cell r="H2330">
            <v>0</v>
          </cell>
          <cell r="I2330">
            <v>0.23</v>
          </cell>
          <cell r="J2330">
            <v>10</v>
          </cell>
          <cell r="K2330">
            <v>2329</v>
          </cell>
        </row>
        <row r="2331">
          <cell r="B2331">
            <v>32119</v>
          </cell>
          <cell r="C2331">
            <v>32080</v>
          </cell>
          <cell r="D2331">
            <v>2671.69</v>
          </cell>
          <cell r="E2331">
            <v>2667.42</v>
          </cell>
          <cell r="F2331">
            <v>2670.32</v>
          </cell>
          <cell r="G2331">
            <v>2666.72</v>
          </cell>
          <cell r="H2331">
            <v>0</v>
          </cell>
          <cell r="I2331">
            <v>0.2</v>
          </cell>
          <cell r="J2331">
            <v>12</v>
          </cell>
          <cell r="K2331">
            <v>2330</v>
          </cell>
        </row>
        <row r="2332">
          <cell r="B2332">
            <v>32309</v>
          </cell>
          <cell r="C2332">
            <v>32202</v>
          </cell>
          <cell r="D2332">
            <v>2668</v>
          </cell>
          <cell r="E2332">
            <v>2662.6</v>
          </cell>
          <cell r="F2332">
            <v>2665.65</v>
          </cell>
          <cell r="G2332">
            <v>2662</v>
          </cell>
          <cell r="H2332">
            <v>0</v>
          </cell>
          <cell r="I2332">
            <v>0.23</v>
          </cell>
          <cell r="J2332">
            <v>5</v>
          </cell>
          <cell r="K2332">
            <v>2331</v>
          </cell>
        </row>
        <row r="2333">
          <cell r="B2333">
            <v>32202</v>
          </cell>
          <cell r="C2333">
            <v>32147</v>
          </cell>
          <cell r="D2333">
            <v>2662.6</v>
          </cell>
          <cell r="E2333">
            <v>2654.54</v>
          </cell>
          <cell r="F2333">
            <v>2659.2</v>
          </cell>
          <cell r="G2333">
            <v>2654</v>
          </cell>
          <cell r="H2333">
            <v>0</v>
          </cell>
          <cell r="I2333">
            <v>0.23</v>
          </cell>
          <cell r="J2333">
            <v>10</v>
          </cell>
          <cell r="K2333">
            <v>2332</v>
          </cell>
        </row>
        <row r="2334">
          <cell r="B2334">
            <v>32202</v>
          </cell>
          <cell r="C2334">
            <v>32125</v>
          </cell>
          <cell r="D2334">
            <v>2662.6</v>
          </cell>
          <cell r="E2334">
            <v>0</v>
          </cell>
          <cell r="F2334">
            <v>2662</v>
          </cell>
          <cell r="G2334">
            <v>0</v>
          </cell>
          <cell r="H2334">
            <v>0</v>
          </cell>
          <cell r="I2334">
            <v>0.23</v>
          </cell>
          <cell r="J2334">
            <v>2</v>
          </cell>
          <cell r="K2334">
            <v>2333</v>
          </cell>
        </row>
        <row r="2335">
          <cell r="B2335">
            <v>32104</v>
          </cell>
          <cell r="C2335">
            <v>32125</v>
          </cell>
          <cell r="D2335">
            <v>2658.67</v>
          </cell>
          <cell r="E2335">
            <v>2657.23</v>
          </cell>
          <cell r="F2335">
            <v>2657.33</v>
          </cell>
          <cell r="G2335">
            <v>2656.03</v>
          </cell>
          <cell r="H2335">
            <v>0</v>
          </cell>
          <cell r="I2335">
            <v>0.53</v>
          </cell>
          <cell r="J2335">
            <v>5.6</v>
          </cell>
          <cell r="K2335">
            <v>2334</v>
          </cell>
        </row>
        <row r="2336">
          <cell r="B2336">
            <v>32115</v>
          </cell>
          <cell r="C2336">
            <v>32104</v>
          </cell>
          <cell r="D2336">
            <v>0</v>
          </cell>
          <cell r="E2336">
            <v>0</v>
          </cell>
          <cell r="F2336">
            <v>0</v>
          </cell>
          <cell r="G2336">
            <v>0</v>
          </cell>
          <cell r="H2336">
            <v>0</v>
          </cell>
          <cell r="I2336">
            <v>0.23</v>
          </cell>
          <cell r="J2336">
            <v>7</v>
          </cell>
          <cell r="K2336">
            <v>2335</v>
          </cell>
        </row>
        <row r="2337">
          <cell r="B2337">
            <v>32130</v>
          </cell>
          <cell r="C2337">
            <v>32115</v>
          </cell>
          <cell r="D2337">
            <v>2665.77</v>
          </cell>
          <cell r="E2337">
            <v>2663.55</v>
          </cell>
          <cell r="F2337">
            <v>2663.48</v>
          </cell>
          <cell r="G2337">
            <v>2661.83</v>
          </cell>
          <cell r="H2337">
            <v>0</v>
          </cell>
          <cell r="I2337">
            <v>0.23</v>
          </cell>
          <cell r="J2337">
            <v>15</v>
          </cell>
          <cell r="K2337">
            <v>2336</v>
          </cell>
        </row>
        <row r="2338">
          <cell r="B2338">
            <v>32220</v>
          </cell>
          <cell r="C2338">
            <v>32130</v>
          </cell>
          <cell r="D2338">
            <v>2667.25</v>
          </cell>
          <cell r="E2338">
            <v>2665.77</v>
          </cell>
          <cell r="F2338">
            <v>2664.5</v>
          </cell>
          <cell r="G2338">
            <v>2663.9</v>
          </cell>
          <cell r="H2338">
            <v>0</v>
          </cell>
          <cell r="I2338">
            <v>0.23</v>
          </cell>
          <cell r="J2338">
            <v>1</v>
          </cell>
          <cell r="K2338">
            <v>2337</v>
          </cell>
        </row>
        <row r="2339">
          <cell r="B2339">
            <v>32125</v>
          </cell>
          <cell r="C2339">
            <v>32102</v>
          </cell>
          <cell r="D2339">
            <v>2657.23</v>
          </cell>
          <cell r="E2339">
            <v>2653.96</v>
          </cell>
          <cell r="F2339">
            <v>2654.53</v>
          </cell>
          <cell r="G2339">
            <v>2652.76</v>
          </cell>
          <cell r="H2339">
            <v>0</v>
          </cell>
          <cell r="I2339">
            <v>0.53</v>
          </cell>
          <cell r="J2339">
            <v>7</v>
          </cell>
          <cell r="K2339">
            <v>2338</v>
          </cell>
        </row>
        <row r="2340">
          <cell r="B2340">
            <v>32102</v>
          </cell>
          <cell r="C2340">
            <v>32079</v>
          </cell>
          <cell r="D2340">
            <v>2653.96</v>
          </cell>
          <cell r="E2340">
            <v>2653.02</v>
          </cell>
          <cell r="F2340">
            <v>2652.76</v>
          </cell>
          <cell r="G2340">
            <v>2651.92</v>
          </cell>
          <cell r="H2340">
            <v>0</v>
          </cell>
          <cell r="I2340">
            <v>0.53</v>
          </cell>
          <cell r="J2340">
            <v>5.6</v>
          </cell>
          <cell r="K2340">
            <v>2339</v>
          </cell>
        </row>
        <row r="2341">
          <cell r="B2341">
            <v>32147</v>
          </cell>
          <cell r="C2341">
            <v>32079</v>
          </cell>
          <cell r="D2341">
            <v>2654.54</v>
          </cell>
          <cell r="E2341">
            <v>2653.02</v>
          </cell>
          <cell r="F2341">
            <v>2653.58</v>
          </cell>
          <cell r="G2341">
            <v>2651.9</v>
          </cell>
          <cell r="H2341">
            <v>0</v>
          </cell>
          <cell r="I2341">
            <v>0.4</v>
          </cell>
          <cell r="J2341">
            <v>2</v>
          </cell>
          <cell r="K2341">
            <v>2340</v>
          </cell>
        </row>
        <row r="2342">
          <cell r="B2342">
            <v>32248</v>
          </cell>
          <cell r="C2342">
            <v>32147</v>
          </cell>
          <cell r="D2342">
            <v>2658.2</v>
          </cell>
          <cell r="E2342">
            <v>2654.54</v>
          </cell>
          <cell r="F2342">
            <v>2657.24</v>
          </cell>
          <cell r="G2342">
            <v>2653.58</v>
          </cell>
          <cell r="H2342">
            <v>0</v>
          </cell>
          <cell r="I2342">
            <v>0.23</v>
          </cell>
          <cell r="J2342">
            <v>6</v>
          </cell>
          <cell r="K2342">
            <v>2341</v>
          </cell>
        </row>
        <row r="2343">
          <cell r="B2343">
            <v>31873</v>
          </cell>
          <cell r="C2343">
            <v>31947</v>
          </cell>
          <cell r="D2343">
            <v>2641.6</v>
          </cell>
          <cell r="E2343">
            <v>2641.09</v>
          </cell>
          <cell r="F2343">
            <v>0</v>
          </cell>
          <cell r="G2343">
            <v>0</v>
          </cell>
          <cell r="H2343">
            <v>0</v>
          </cell>
          <cell r="I2343">
            <v>0</v>
          </cell>
          <cell r="J2343">
            <v>0</v>
          </cell>
          <cell r="K2343">
            <v>2342</v>
          </cell>
        </row>
        <row r="2344">
          <cell r="B2344">
            <v>31963</v>
          </cell>
          <cell r="C2344">
            <v>31947</v>
          </cell>
          <cell r="D2344">
            <v>0</v>
          </cell>
          <cell r="E2344">
            <v>2641.09</v>
          </cell>
          <cell r="F2344">
            <v>2642.8</v>
          </cell>
          <cell r="G2344">
            <v>2640.5</v>
          </cell>
          <cell r="H2344">
            <v>0</v>
          </cell>
          <cell r="I2344">
            <v>0.5</v>
          </cell>
          <cell r="J2344">
            <v>10</v>
          </cell>
          <cell r="K2344">
            <v>2343</v>
          </cell>
        </row>
        <row r="2345">
          <cell r="B2345">
            <v>31979</v>
          </cell>
          <cell r="C2345">
            <v>31963</v>
          </cell>
          <cell r="D2345">
            <v>0</v>
          </cell>
          <cell r="E2345">
            <v>0</v>
          </cell>
          <cell r="F2345">
            <v>2646</v>
          </cell>
          <cell r="G2345">
            <v>2644</v>
          </cell>
          <cell r="H2345">
            <v>0</v>
          </cell>
          <cell r="I2345">
            <v>0.5</v>
          </cell>
          <cell r="J2345">
            <v>10</v>
          </cell>
          <cell r="K2345">
            <v>2344</v>
          </cell>
        </row>
        <row r="2346">
          <cell r="B2346">
            <v>31999</v>
          </cell>
          <cell r="C2346">
            <v>31979</v>
          </cell>
          <cell r="D2346">
            <v>2653.05</v>
          </cell>
          <cell r="E2346">
            <v>0</v>
          </cell>
          <cell r="F2346">
            <v>2650.3</v>
          </cell>
          <cell r="G2346">
            <v>2647.4</v>
          </cell>
          <cell r="H2346">
            <v>0</v>
          </cell>
          <cell r="I2346">
            <v>0.5</v>
          </cell>
          <cell r="J2346">
            <v>10</v>
          </cell>
          <cell r="K2346">
            <v>2345</v>
          </cell>
        </row>
        <row r="2347">
          <cell r="B2347">
            <v>32079</v>
          </cell>
          <cell r="C2347">
            <v>31999</v>
          </cell>
          <cell r="D2347">
            <v>2653.02</v>
          </cell>
          <cell r="E2347">
            <v>2653.05</v>
          </cell>
          <cell r="F2347">
            <v>2651.9</v>
          </cell>
          <cell r="G2347">
            <v>2651.3</v>
          </cell>
          <cell r="H2347">
            <v>0</v>
          </cell>
          <cell r="I2347">
            <v>0.65</v>
          </cell>
          <cell r="J2347">
            <v>1</v>
          </cell>
          <cell r="K2347">
            <v>2346</v>
          </cell>
        </row>
        <row r="2348">
          <cell r="B2348">
            <v>32790</v>
          </cell>
          <cell r="C2348">
            <v>32895</v>
          </cell>
          <cell r="D2348">
            <v>2626.17</v>
          </cell>
          <cell r="E2348">
            <v>2623.94</v>
          </cell>
          <cell r="F2348">
            <v>2626.08</v>
          </cell>
          <cell r="G2348">
            <v>2622.03</v>
          </cell>
          <cell r="H2348">
            <v>0</v>
          </cell>
          <cell r="I2348">
            <v>0.3</v>
          </cell>
          <cell r="J2348">
            <v>4.5</v>
          </cell>
          <cell r="K2348">
            <v>2347</v>
          </cell>
        </row>
        <row r="2349">
          <cell r="B2349">
            <v>32685</v>
          </cell>
          <cell r="C2349">
            <v>32609</v>
          </cell>
          <cell r="D2349">
            <v>0</v>
          </cell>
          <cell r="E2349">
            <v>0</v>
          </cell>
          <cell r="F2349">
            <v>2611.71</v>
          </cell>
          <cell r="G2349">
            <v>2601.0500000000002</v>
          </cell>
          <cell r="H2349">
            <v>0</v>
          </cell>
          <cell r="I2349">
            <v>0.3</v>
          </cell>
          <cell r="J2349">
            <v>0</v>
          </cell>
          <cell r="K2349">
            <v>2348</v>
          </cell>
        </row>
        <row r="2350">
          <cell r="B2350">
            <v>32490</v>
          </cell>
          <cell r="C2350">
            <v>32345</v>
          </cell>
          <cell r="D2350">
            <v>0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  <cell r="I2350">
            <v>0.23</v>
          </cell>
          <cell r="J2350">
            <v>0</v>
          </cell>
          <cell r="K2350">
            <v>2349</v>
          </cell>
        </row>
        <row r="2351">
          <cell r="B2351">
            <v>32602</v>
          </cell>
          <cell r="C2351">
            <v>32705</v>
          </cell>
          <cell r="D2351">
            <v>2658.51</v>
          </cell>
          <cell r="E2351">
            <v>2657.08</v>
          </cell>
          <cell r="F2351">
            <v>2657.5</v>
          </cell>
          <cell r="G2351">
            <v>0</v>
          </cell>
          <cell r="H2351">
            <v>0</v>
          </cell>
          <cell r="I2351">
            <v>0.23</v>
          </cell>
          <cell r="J2351">
            <v>2.5</v>
          </cell>
          <cell r="K2351">
            <v>2350</v>
          </cell>
        </row>
        <row r="2352">
          <cell r="B2352">
            <v>32743</v>
          </cell>
          <cell r="C2352">
            <v>32705</v>
          </cell>
          <cell r="D2352">
            <v>2663.22</v>
          </cell>
          <cell r="E2352">
            <v>2657.08</v>
          </cell>
          <cell r="F2352">
            <v>2662.43</v>
          </cell>
          <cell r="G2352">
            <v>2656.08</v>
          </cell>
          <cell r="H2352">
            <v>0</v>
          </cell>
          <cell r="I2352">
            <v>0.23</v>
          </cell>
          <cell r="J2352">
            <v>12</v>
          </cell>
          <cell r="K2352">
            <v>2351</v>
          </cell>
        </row>
        <row r="2353">
          <cell r="B2353">
            <v>32705</v>
          </cell>
          <cell r="C2353">
            <v>32654</v>
          </cell>
          <cell r="D2353">
            <v>2657.08</v>
          </cell>
          <cell r="E2353">
            <v>2651.2</v>
          </cell>
          <cell r="F2353">
            <v>2656.08</v>
          </cell>
          <cell r="G2353">
            <v>0</v>
          </cell>
          <cell r="H2353">
            <v>0</v>
          </cell>
          <cell r="I2353">
            <v>0.25</v>
          </cell>
          <cell r="J2353">
            <v>12.5</v>
          </cell>
          <cell r="K2353">
            <v>2352</v>
          </cell>
        </row>
        <row r="2354">
          <cell r="B2354">
            <v>32562</v>
          </cell>
          <cell r="C2354">
            <v>32654</v>
          </cell>
          <cell r="D2354">
            <v>2656.9</v>
          </cell>
          <cell r="E2354">
            <v>2651.2</v>
          </cell>
          <cell r="F2354">
            <v>2655.9</v>
          </cell>
          <cell r="G2354">
            <v>0</v>
          </cell>
          <cell r="H2354">
            <v>0</v>
          </cell>
          <cell r="I2354">
            <v>0.23</v>
          </cell>
          <cell r="J2354">
            <v>7</v>
          </cell>
          <cell r="K2354">
            <v>2353</v>
          </cell>
        </row>
        <row r="2355">
          <cell r="B2355">
            <v>32654</v>
          </cell>
          <cell r="C2355">
            <v>32599</v>
          </cell>
          <cell r="D2355">
            <v>2651.2</v>
          </cell>
          <cell r="E2355">
            <v>2643.46</v>
          </cell>
          <cell r="F2355">
            <v>2650.08</v>
          </cell>
          <cell r="G2355">
            <v>2641.45</v>
          </cell>
          <cell r="H2355">
            <v>0</v>
          </cell>
          <cell r="I2355">
            <v>0.23</v>
          </cell>
          <cell r="J2355">
            <v>9.3000000000000007</v>
          </cell>
          <cell r="K2355">
            <v>2354</v>
          </cell>
        </row>
        <row r="2356">
          <cell r="B2356">
            <v>32543</v>
          </cell>
          <cell r="C2356">
            <v>32431</v>
          </cell>
          <cell r="D2356">
            <v>0</v>
          </cell>
          <cell r="E2356">
            <v>2605.4699999999998</v>
          </cell>
          <cell r="F2356">
            <v>2607.29</v>
          </cell>
          <cell r="G2356">
            <v>2604.0300000000002</v>
          </cell>
          <cell r="H2356">
            <v>0</v>
          </cell>
          <cell r="I2356">
            <v>0.4</v>
          </cell>
          <cell r="J2356">
            <v>3.4</v>
          </cell>
          <cell r="K2356">
            <v>2355</v>
          </cell>
        </row>
        <row r="2357">
          <cell r="B2357">
            <v>32628</v>
          </cell>
          <cell r="C2357">
            <v>32543</v>
          </cell>
          <cell r="D2357">
            <v>2613.44</v>
          </cell>
          <cell r="E2357">
            <v>0</v>
          </cell>
          <cell r="F2357">
            <v>0</v>
          </cell>
          <cell r="G2357">
            <v>2607.29</v>
          </cell>
          <cell r="H2357">
            <v>0</v>
          </cell>
          <cell r="I2357">
            <v>0.38</v>
          </cell>
          <cell r="J2357">
            <v>3</v>
          </cell>
          <cell r="K2357">
            <v>2356</v>
          </cell>
        </row>
        <row r="2358">
          <cell r="B2358">
            <v>32431</v>
          </cell>
          <cell r="C2358">
            <v>32245</v>
          </cell>
          <cell r="D2358">
            <v>2605.4699999999998</v>
          </cell>
          <cell r="E2358">
            <v>0</v>
          </cell>
          <cell r="F2358">
            <v>2604.7199999999998</v>
          </cell>
          <cell r="G2358">
            <v>0</v>
          </cell>
          <cell r="H2358">
            <v>0</v>
          </cell>
          <cell r="I2358">
            <v>0.4</v>
          </cell>
          <cell r="J2358">
            <v>0.5</v>
          </cell>
          <cell r="K2358">
            <v>2357</v>
          </cell>
        </row>
        <row r="2359">
          <cell r="B2359">
            <v>32431</v>
          </cell>
          <cell r="C2359">
            <v>32334</v>
          </cell>
          <cell r="D2359">
            <v>2605.4699999999998</v>
          </cell>
          <cell r="E2359">
            <v>2603.7199999999998</v>
          </cell>
          <cell r="F2359">
            <v>2604.7199999999998</v>
          </cell>
          <cell r="G2359">
            <v>2601.2800000000002</v>
          </cell>
          <cell r="H2359">
            <v>0</v>
          </cell>
          <cell r="I2359">
            <v>0.4</v>
          </cell>
          <cell r="J2359">
            <v>2.8</v>
          </cell>
          <cell r="K2359">
            <v>2358</v>
          </cell>
        </row>
        <row r="2360">
          <cell r="B2360">
            <v>32334</v>
          </cell>
          <cell r="C2360">
            <v>32213</v>
          </cell>
          <cell r="D2360">
            <v>2603.7199999999998</v>
          </cell>
          <cell r="E2360">
            <v>2598</v>
          </cell>
          <cell r="F2360">
            <v>2601.2800000000002</v>
          </cell>
          <cell r="G2360">
            <v>2597.2800000000002</v>
          </cell>
          <cell r="H2360">
            <v>0</v>
          </cell>
          <cell r="I2360">
            <v>0.45</v>
          </cell>
          <cell r="J2360">
            <v>2.8</v>
          </cell>
          <cell r="K2360">
            <v>2359</v>
          </cell>
        </row>
        <row r="2361">
          <cell r="B2361">
            <v>32334</v>
          </cell>
          <cell r="C2361">
            <v>32152</v>
          </cell>
          <cell r="D2361">
            <v>2603.7199999999998</v>
          </cell>
          <cell r="E2361">
            <v>2601.83</v>
          </cell>
          <cell r="F2361">
            <v>2601.2800000000002</v>
          </cell>
          <cell r="G2361">
            <v>0</v>
          </cell>
          <cell r="H2361">
            <v>0</v>
          </cell>
          <cell r="I2361">
            <v>0.3</v>
          </cell>
          <cell r="J2361">
            <v>1</v>
          </cell>
          <cell r="K2361">
            <v>2360</v>
          </cell>
        </row>
        <row r="2362">
          <cell r="B2362">
            <v>32152</v>
          </cell>
          <cell r="C2362">
            <v>32025</v>
          </cell>
          <cell r="D2362">
            <v>2601.83</v>
          </cell>
          <cell r="E2362">
            <v>2698.37</v>
          </cell>
          <cell r="F2362">
            <v>2600.16</v>
          </cell>
          <cell r="G2362">
            <v>2696.56</v>
          </cell>
          <cell r="H2362">
            <v>0</v>
          </cell>
          <cell r="I2362">
            <v>0.5</v>
          </cell>
          <cell r="J2362">
            <v>2.5</v>
          </cell>
          <cell r="K2362">
            <v>2361</v>
          </cell>
        </row>
        <row r="2363">
          <cell r="B2363">
            <v>32245</v>
          </cell>
          <cell r="C2363">
            <v>32152</v>
          </cell>
          <cell r="D2363">
            <v>0</v>
          </cell>
          <cell r="E2363">
            <v>2601.83</v>
          </cell>
          <cell r="F2363">
            <v>2604.96</v>
          </cell>
          <cell r="G2363">
            <v>2600.16</v>
          </cell>
          <cell r="H2363">
            <v>0</v>
          </cell>
          <cell r="I2363">
            <v>0.5</v>
          </cell>
          <cell r="J2363">
            <v>4</v>
          </cell>
          <cell r="K2363">
            <v>2362</v>
          </cell>
        </row>
        <row r="2364">
          <cell r="B2364">
            <v>32245</v>
          </cell>
          <cell r="C2364">
            <v>32163</v>
          </cell>
          <cell r="D2364">
            <v>0</v>
          </cell>
          <cell r="E2364">
            <v>2605.42</v>
          </cell>
          <cell r="F2364">
            <v>2604.96</v>
          </cell>
          <cell r="G2364">
            <v>0</v>
          </cell>
          <cell r="H2364">
            <v>0</v>
          </cell>
          <cell r="I2364">
            <v>0.23</v>
          </cell>
          <cell r="J2364">
            <v>3.3</v>
          </cell>
          <cell r="K2364">
            <v>2363</v>
          </cell>
        </row>
        <row r="2365">
          <cell r="B2365">
            <v>32332</v>
          </cell>
          <cell r="C2365">
            <v>32245</v>
          </cell>
          <cell r="D2365">
            <v>0</v>
          </cell>
          <cell r="E2365">
            <v>0</v>
          </cell>
          <cell r="F2365">
            <v>0</v>
          </cell>
          <cell r="G2365">
            <v>2604.04</v>
          </cell>
          <cell r="H2365">
            <v>0</v>
          </cell>
          <cell r="I2365">
            <v>0.3</v>
          </cell>
          <cell r="J2365">
            <v>0</v>
          </cell>
          <cell r="K2365">
            <v>2364</v>
          </cell>
        </row>
        <row r="2366">
          <cell r="B2366">
            <v>32429</v>
          </cell>
          <cell r="C2366">
            <v>32332</v>
          </cell>
          <cell r="D2366">
            <v>0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  <cell r="J2366">
            <v>0</v>
          </cell>
          <cell r="K2366">
            <v>2365</v>
          </cell>
        </row>
        <row r="2367">
          <cell r="B2367">
            <v>32656</v>
          </cell>
          <cell r="C2367">
            <v>32599</v>
          </cell>
          <cell r="D2367">
            <v>0</v>
          </cell>
          <cell r="E2367">
            <v>2643.46</v>
          </cell>
          <cell r="F2367">
            <v>0</v>
          </cell>
          <cell r="G2367">
            <v>2643.47</v>
          </cell>
          <cell r="H2367">
            <v>0</v>
          </cell>
          <cell r="I2367">
            <v>0.23</v>
          </cell>
          <cell r="J2367">
            <v>2</v>
          </cell>
          <cell r="K2367">
            <v>2366</v>
          </cell>
        </row>
        <row r="2368">
          <cell r="B2368">
            <v>32551</v>
          </cell>
          <cell r="C2368">
            <v>32604</v>
          </cell>
          <cell r="D2368">
            <v>2636.03</v>
          </cell>
          <cell r="E2368">
            <v>2636.26</v>
          </cell>
          <cell r="F2368">
            <v>2634.5</v>
          </cell>
          <cell r="G2368">
            <v>2634.82</v>
          </cell>
          <cell r="H2368">
            <v>0</v>
          </cell>
          <cell r="I2368">
            <v>0.4</v>
          </cell>
          <cell r="J2368">
            <v>2.2999999999999998</v>
          </cell>
          <cell r="K2368">
            <v>2367</v>
          </cell>
        </row>
        <row r="2369">
          <cell r="B2369">
            <v>32604</v>
          </cell>
          <cell r="C2369">
            <v>32749</v>
          </cell>
          <cell r="D2369">
            <v>2636.26</v>
          </cell>
          <cell r="E2369">
            <v>0</v>
          </cell>
          <cell r="F2369">
            <v>2634.82</v>
          </cell>
          <cell r="G2369">
            <v>2634.24</v>
          </cell>
          <cell r="H2369">
            <v>0</v>
          </cell>
          <cell r="I2369">
            <v>0.4</v>
          </cell>
          <cell r="J2369">
            <v>3.1</v>
          </cell>
          <cell r="K2369">
            <v>2368</v>
          </cell>
        </row>
        <row r="2370">
          <cell r="B2370">
            <v>32749</v>
          </cell>
          <cell r="C2370">
            <v>32858</v>
          </cell>
          <cell r="D2370">
            <v>0</v>
          </cell>
          <cell r="E2370">
            <v>2631.12</v>
          </cell>
          <cell r="F2370">
            <v>2634.24</v>
          </cell>
          <cell r="G2370">
            <v>2629.53</v>
          </cell>
          <cell r="H2370">
            <v>0</v>
          </cell>
          <cell r="I2370">
            <v>0.4</v>
          </cell>
          <cell r="J2370">
            <v>3</v>
          </cell>
          <cell r="K2370">
            <v>2369</v>
          </cell>
        </row>
        <row r="2371">
          <cell r="B2371">
            <v>32551</v>
          </cell>
          <cell r="C2371">
            <v>32462</v>
          </cell>
          <cell r="D2371">
            <v>2636.03</v>
          </cell>
          <cell r="E2371">
            <v>2627.5</v>
          </cell>
          <cell r="F2371">
            <v>2634.79</v>
          </cell>
          <cell r="G2371">
            <v>2627.5</v>
          </cell>
          <cell r="H2371">
            <v>0</v>
          </cell>
          <cell r="I2371">
            <v>0.23</v>
          </cell>
          <cell r="J2371">
            <v>8.6999999999999993</v>
          </cell>
          <cell r="K2371">
            <v>2370</v>
          </cell>
        </row>
        <row r="2372">
          <cell r="B2372">
            <v>32670</v>
          </cell>
          <cell r="C2372">
            <v>32790</v>
          </cell>
          <cell r="D2372">
            <v>2626.8</v>
          </cell>
          <cell r="E2372">
            <v>2626.17</v>
          </cell>
          <cell r="F2372">
            <v>2625.07</v>
          </cell>
          <cell r="G2372">
            <v>2624.4</v>
          </cell>
          <cell r="H2372">
            <v>0</v>
          </cell>
          <cell r="I2372">
            <v>0.25</v>
          </cell>
          <cell r="J2372">
            <v>1</v>
          </cell>
          <cell r="K2372">
            <v>2371</v>
          </cell>
        </row>
        <row r="2373">
          <cell r="B2373">
            <v>32601</v>
          </cell>
          <cell r="C2373">
            <v>32670</v>
          </cell>
          <cell r="D2373">
            <v>2627.28</v>
          </cell>
          <cell r="E2373">
            <v>2626.8</v>
          </cell>
          <cell r="F2373">
            <v>2625.4</v>
          </cell>
          <cell r="G2373">
            <v>2625.07</v>
          </cell>
          <cell r="H2373">
            <v>0</v>
          </cell>
          <cell r="I2373">
            <v>0.23</v>
          </cell>
          <cell r="J2373">
            <v>0.8</v>
          </cell>
          <cell r="K2373">
            <v>2372</v>
          </cell>
        </row>
        <row r="2374">
          <cell r="B2374">
            <v>32704</v>
          </cell>
          <cell r="C2374">
            <v>32621</v>
          </cell>
          <cell r="D2374">
            <v>0</v>
          </cell>
          <cell r="E2374">
            <v>2614.41</v>
          </cell>
          <cell r="F2374">
            <v>2617.14</v>
          </cell>
          <cell r="G2374">
            <v>2613.66</v>
          </cell>
          <cell r="H2374">
            <v>0</v>
          </cell>
          <cell r="I2374">
            <v>0.3</v>
          </cell>
          <cell r="J2374">
            <v>6.5</v>
          </cell>
          <cell r="K2374">
            <v>2373</v>
          </cell>
        </row>
        <row r="2375">
          <cell r="B2375">
            <v>32790</v>
          </cell>
          <cell r="C2375">
            <v>32704</v>
          </cell>
          <cell r="D2375">
            <v>2626.17</v>
          </cell>
          <cell r="E2375">
            <v>0</v>
          </cell>
          <cell r="F2375">
            <v>2624.4</v>
          </cell>
          <cell r="G2375">
            <v>2617.7399999999998</v>
          </cell>
          <cell r="H2375">
            <v>0</v>
          </cell>
          <cell r="I2375">
            <v>0.25</v>
          </cell>
          <cell r="J2375">
            <v>6.5</v>
          </cell>
          <cell r="K2375">
            <v>2374</v>
          </cell>
        </row>
        <row r="2376">
          <cell r="B2376">
            <v>32621</v>
          </cell>
          <cell r="C2376">
            <v>32617</v>
          </cell>
          <cell r="D2376">
            <v>2614.41</v>
          </cell>
          <cell r="E2376">
            <v>2614.17</v>
          </cell>
          <cell r="F2376">
            <v>2613.23</v>
          </cell>
          <cell r="G2376">
            <v>2611.38</v>
          </cell>
          <cell r="H2376">
            <v>0</v>
          </cell>
          <cell r="I2376">
            <v>0</v>
          </cell>
          <cell r="J2376">
            <v>0</v>
          </cell>
          <cell r="K2376">
            <v>2375</v>
          </cell>
        </row>
        <row r="2377">
          <cell r="B2377">
            <v>32617</v>
          </cell>
          <cell r="C2377">
            <v>32609</v>
          </cell>
          <cell r="D2377">
            <v>2614.17</v>
          </cell>
          <cell r="E2377">
            <v>2613.8000000000002</v>
          </cell>
          <cell r="F2377">
            <v>2611.38</v>
          </cell>
          <cell r="G2377">
            <v>2611.0500000000002</v>
          </cell>
          <cell r="H2377">
            <v>0</v>
          </cell>
          <cell r="I2377">
            <v>0.3</v>
          </cell>
          <cell r="J2377">
            <v>1.8</v>
          </cell>
          <cell r="K2377">
            <v>2376</v>
          </cell>
        </row>
        <row r="2378">
          <cell r="B2378">
            <v>32609</v>
          </cell>
          <cell r="C2378">
            <v>32628</v>
          </cell>
          <cell r="D2378">
            <v>2613.8000000000002</v>
          </cell>
          <cell r="E2378">
            <v>2613.44</v>
          </cell>
          <cell r="F2378">
            <v>2601.0500000000002</v>
          </cell>
          <cell r="G2378">
            <v>0</v>
          </cell>
          <cell r="H2378">
            <v>0</v>
          </cell>
          <cell r="I2378">
            <v>0.3</v>
          </cell>
          <cell r="J2378">
            <v>2.5</v>
          </cell>
          <cell r="K2378">
            <v>2377</v>
          </cell>
        </row>
        <row r="2379">
          <cell r="B2379">
            <v>32468</v>
          </cell>
          <cell r="C2379">
            <v>32609</v>
          </cell>
          <cell r="D2379">
            <v>0</v>
          </cell>
          <cell r="E2379">
            <v>2613.8000000000002</v>
          </cell>
          <cell r="F2379">
            <v>2611.9699999999998</v>
          </cell>
          <cell r="G2379">
            <v>2611.0500000000002</v>
          </cell>
          <cell r="H2379">
            <v>0</v>
          </cell>
          <cell r="I2379">
            <v>0.23</v>
          </cell>
          <cell r="J2379">
            <v>1</v>
          </cell>
          <cell r="K2379">
            <v>2378</v>
          </cell>
        </row>
        <row r="2380">
          <cell r="B2380">
            <v>32472</v>
          </cell>
          <cell r="C2380">
            <v>32628</v>
          </cell>
          <cell r="D2380">
            <v>0</v>
          </cell>
          <cell r="E2380">
            <v>2613.44</v>
          </cell>
          <cell r="F2380">
            <v>0</v>
          </cell>
          <cell r="G2380">
            <v>0</v>
          </cell>
          <cell r="H2380">
            <v>0</v>
          </cell>
          <cell r="I2380">
            <v>0.25</v>
          </cell>
          <cell r="J2380">
            <v>1</v>
          </cell>
          <cell r="K2380">
            <v>2379</v>
          </cell>
        </row>
        <row r="2381">
          <cell r="B2381">
            <v>32472</v>
          </cell>
          <cell r="C2381">
            <v>32433</v>
          </cell>
          <cell r="D2381">
            <v>0</v>
          </cell>
          <cell r="E2381">
            <v>0</v>
          </cell>
          <cell r="F2381">
            <v>2614.6999999999998</v>
          </cell>
          <cell r="G2381">
            <v>0</v>
          </cell>
          <cell r="H2381">
            <v>0</v>
          </cell>
          <cell r="I2381">
            <v>0</v>
          </cell>
          <cell r="J2381">
            <v>0</v>
          </cell>
          <cell r="K2381">
            <v>2380</v>
          </cell>
        </row>
        <row r="2382">
          <cell r="B2382">
            <v>32601</v>
          </cell>
          <cell r="C2382">
            <v>32445</v>
          </cell>
          <cell r="D2382">
            <v>2627.28</v>
          </cell>
          <cell r="E2382">
            <v>0</v>
          </cell>
          <cell r="F2382">
            <v>0</v>
          </cell>
          <cell r="G2382">
            <v>2612.35</v>
          </cell>
          <cell r="H2382">
            <v>0</v>
          </cell>
          <cell r="I2382">
            <v>0.23</v>
          </cell>
          <cell r="J2382">
            <v>7.5</v>
          </cell>
          <cell r="K2382">
            <v>2381</v>
          </cell>
        </row>
        <row r="2383">
          <cell r="B2383">
            <v>32480</v>
          </cell>
          <cell r="C2383">
            <v>32532</v>
          </cell>
          <cell r="D2383">
            <v>2627.34</v>
          </cell>
          <cell r="E2383">
            <v>2627.41</v>
          </cell>
          <cell r="F2383">
            <v>2625.95</v>
          </cell>
          <cell r="G2383">
            <v>2625.78</v>
          </cell>
          <cell r="H2383">
            <v>0</v>
          </cell>
          <cell r="I2383">
            <v>0.23</v>
          </cell>
          <cell r="J2383">
            <v>0.8</v>
          </cell>
          <cell r="K2383">
            <v>2382</v>
          </cell>
        </row>
        <row r="2384">
          <cell r="B2384">
            <v>32532</v>
          </cell>
          <cell r="C2384">
            <v>32601</v>
          </cell>
          <cell r="D2384">
            <v>2627.41</v>
          </cell>
          <cell r="E2384">
            <v>2627.28</v>
          </cell>
          <cell r="F2384">
            <v>2625.77</v>
          </cell>
          <cell r="G2384">
            <v>0</v>
          </cell>
          <cell r="H2384">
            <v>0</v>
          </cell>
          <cell r="I2384">
            <v>0.23</v>
          </cell>
          <cell r="J2384">
            <v>0.8</v>
          </cell>
          <cell r="K2384">
            <v>2383</v>
          </cell>
        </row>
        <row r="2385">
          <cell r="B2385">
            <v>32315</v>
          </cell>
          <cell r="C2385">
            <v>32439</v>
          </cell>
          <cell r="D2385">
            <v>0</v>
          </cell>
          <cell r="E2385">
            <v>2613.56</v>
          </cell>
          <cell r="F2385">
            <v>0</v>
          </cell>
          <cell r="G2385">
            <v>2611.9</v>
          </cell>
          <cell r="H2385">
            <v>0</v>
          </cell>
          <cell r="I2385">
            <v>0.3</v>
          </cell>
          <cell r="J2385">
            <v>0</v>
          </cell>
          <cell r="K2385">
            <v>2384</v>
          </cell>
        </row>
        <row r="2386">
          <cell r="B2386">
            <v>32314</v>
          </cell>
          <cell r="C2386">
            <v>32429</v>
          </cell>
          <cell r="D2386">
            <v>0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  <cell r="I2386">
            <v>0.3</v>
          </cell>
          <cell r="J2386">
            <v>0.84</v>
          </cell>
          <cell r="K2386">
            <v>2385</v>
          </cell>
        </row>
        <row r="2387">
          <cell r="B2387">
            <v>32305</v>
          </cell>
          <cell r="C2387">
            <v>32315</v>
          </cell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  <cell r="I2387">
            <v>0</v>
          </cell>
          <cell r="J2387">
            <v>0</v>
          </cell>
          <cell r="K2387">
            <v>2386</v>
          </cell>
        </row>
        <row r="2388">
          <cell r="B2388">
            <v>32400</v>
          </cell>
          <cell r="C2388">
            <v>32462</v>
          </cell>
          <cell r="D2388">
            <v>2627.67</v>
          </cell>
          <cell r="E2388">
            <v>2627.5</v>
          </cell>
          <cell r="F2388">
            <v>2627.09</v>
          </cell>
          <cell r="G2388">
            <v>2626.46</v>
          </cell>
          <cell r="H2388">
            <v>0</v>
          </cell>
          <cell r="I2388">
            <v>0.23</v>
          </cell>
          <cell r="J2388">
            <v>3.5</v>
          </cell>
          <cell r="K2388">
            <v>2387</v>
          </cell>
        </row>
        <row r="2389">
          <cell r="B2389">
            <v>32462</v>
          </cell>
          <cell r="C2389">
            <v>32418</v>
          </cell>
          <cell r="D2389">
            <v>2627.5</v>
          </cell>
          <cell r="E2389">
            <v>2622.58</v>
          </cell>
          <cell r="F2389">
            <v>2626.54</v>
          </cell>
          <cell r="G2389">
            <v>2621.3000000000002</v>
          </cell>
          <cell r="H2389">
            <v>0</v>
          </cell>
          <cell r="I2389">
            <v>0.3</v>
          </cell>
          <cell r="J2389">
            <v>8.6</v>
          </cell>
          <cell r="K2389">
            <v>2388</v>
          </cell>
        </row>
        <row r="2390">
          <cell r="B2390">
            <v>32418</v>
          </cell>
          <cell r="C2390">
            <v>32305</v>
          </cell>
          <cell r="D2390">
            <v>2622.58</v>
          </cell>
          <cell r="E2390">
            <v>0</v>
          </cell>
          <cell r="F2390">
            <v>2621.3000000000002</v>
          </cell>
          <cell r="G2390">
            <v>2613.83</v>
          </cell>
          <cell r="H2390">
            <v>0</v>
          </cell>
          <cell r="I2390">
            <v>0.3</v>
          </cell>
          <cell r="J2390">
            <v>0</v>
          </cell>
          <cell r="K2390">
            <v>2389</v>
          </cell>
        </row>
        <row r="2391">
          <cell r="B2391">
            <v>32305</v>
          </cell>
          <cell r="C2391">
            <v>32295</v>
          </cell>
          <cell r="D2391">
            <v>0</v>
          </cell>
          <cell r="E2391">
            <v>2614.1999999999998</v>
          </cell>
          <cell r="F2391">
            <v>2613.83</v>
          </cell>
          <cell r="G2391">
            <v>0</v>
          </cell>
          <cell r="H2391">
            <v>0</v>
          </cell>
          <cell r="I2391">
            <v>0.3</v>
          </cell>
          <cell r="J2391">
            <v>7.7</v>
          </cell>
          <cell r="K2391">
            <v>2390</v>
          </cell>
        </row>
        <row r="2392">
          <cell r="B2392">
            <v>32156</v>
          </cell>
          <cell r="C2392">
            <v>32163</v>
          </cell>
          <cell r="D2392">
            <v>2605.81</v>
          </cell>
          <cell r="E2392">
            <v>2605.42</v>
          </cell>
          <cell r="F2392">
            <v>2604.2199999999998</v>
          </cell>
          <cell r="G2392">
            <v>0</v>
          </cell>
          <cell r="H2392">
            <v>0</v>
          </cell>
          <cell r="I2392">
            <v>0.6</v>
          </cell>
          <cell r="J2392">
            <v>11</v>
          </cell>
          <cell r="K2392">
            <v>2391</v>
          </cell>
        </row>
        <row r="2393">
          <cell r="B2393">
            <v>32242</v>
          </cell>
          <cell r="C2393">
            <v>32156</v>
          </cell>
          <cell r="D2393">
            <v>2610.85</v>
          </cell>
          <cell r="E2393">
            <v>2605.81</v>
          </cell>
          <cell r="F2393">
            <v>2609.17</v>
          </cell>
          <cell r="G2393">
            <v>2604.2199999999998</v>
          </cell>
          <cell r="H2393">
            <v>0</v>
          </cell>
          <cell r="I2393">
            <v>0.6</v>
          </cell>
          <cell r="J2393">
            <v>5</v>
          </cell>
          <cell r="K2393">
            <v>2392</v>
          </cell>
        </row>
        <row r="2394">
          <cell r="B2394">
            <v>32237</v>
          </cell>
          <cell r="C2394">
            <v>32242</v>
          </cell>
          <cell r="D2394">
            <v>2611.39</v>
          </cell>
          <cell r="E2394">
            <v>2610.85</v>
          </cell>
          <cell r="F2394">
            <v>2610.19</v>
          </cell>
          <cell r="G2394">
            <v>2609.17</v>
          </cell>
          <cell r="H2394">
            <v>0</v>
          </cell>
          <cell r="I2394">
            <v>0.6</v>
          </cell>
          <cell r="J2394">
            <v>3</v>
          </cell>
          <cell r="K2394">
            <v>2393</v>
          </cell>
        </row>
        <row r="2395">
          <cell r="B2395">
            <v>32295</v>
          </cell>
          <cell r="C2395">
            <v>32237</v>
          </cell>
          <cell r="D2395">
            <v>2614.1999999999998</v>
          </cell>
          <cell r="E2395">
            <v>2611.39</v>
          </cell>
          <cell r="F2395">
            <v>2612.9299999999998</v>
          </cell>
          <cell r="G2395">
            <v>2610.19</v>
          </cell>
          <cell r="H2395">
            <v>0</v>
          </cell>
          <cell r="I2395">
            <v>0.6</v>
          </cell>
          <cell r="J2395">
            <v>4.1500000000000004</v>
          </cell>
          <cell r="K2395">
            <v>2394</v>
          </cell>
        </row>
        <row r="2396">
          <cell r="B2396">
            <v>32257</v>
          </cell>
          <cell r="C2396">
            <v>32295</v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0.55000000000000004</v>
          </cell>
          <cell r="J2396">
            <v>1.55</v>
          </cell>
          <cell r="K2396">
            <v>2395</v>
          </cell>
        </row>
        <row r="2397">
          <cell r="B2397">
            <v>32190</v>
          </cell>
          <cell r="C2397">
            <v>32257</v>
          </cell>
          <cell r="D2397">
            <v>0</v>
          </cell>
          <cell r="E2397">
            <v>0</v>
          </cell>
          <cell r="F2397">
            <v>2614.41</v>
          </cell>
          <cell r="G2397">
            <v>0</v>
          </cell>
          <cell r="H2397">
            <v>0</v>
          </cell>
          <cell r="I2397">
            <v>0.23</v>
          </cell>
          <cell r="J2397">
            <v>1.9</v>
          </cell>
          <cell r="K2397">
            <v>2396</v>
          </cell>
        </row>
        <row r="2398">
          <cell r="B2398">
            <v>32093</v>
          </cell>
          <cell r="C2398">
            <v>32190</v>
          </cell>
          <cell r="D2398">
            <v>2616.34</v>
          </cell>
          <cell r="E2398">
            <v>0</v>
          </cell>
          <cell r="F2398">
            <v>2615.58</v>
          </cell>
          <cell r="G2398">
            <v>2614.41</v>
          </cell>
          <cell r="H2398">
            <v>0</v>
          </cell>
          <cell r="I2398">
            <v>0.23</v>
          </cell>
          <cell r="J2398">
            <v>1.7</v>
          </cell>
          <cell r="K2398">
            <v>2397</v>
          </cell>
        </row>
        <row r="2399">
          <cell r="B2399">
            <v>32339</v>
          </cell>
          <cell r="C2399">
            <v>32283</v>
          </cell>
          <cell r="D2399">
            <v>2624</v>
          </cell>
          <cell r="E2399">
            <v>2622.25</v>
          </cell>
          <cell r="F2399">
            <v>2623.25</v>
          </cell>
          <cell r="G2399">
            <v>0</v>
          </cell>
          <cell r="H2399">
            <v>0</v>
          </cell>
          <cell r="I2399">
            <v>0.23</v>
          </cell>
          <cell r="J2399">
            <v>8</v>
          </cell>
          <cell r="K2399">
            <v>2398</v>
          </cell>
        </row>
        <row r="2400">
          <cell r="B2400">
            <v>32283</v>
          </cell>
          <cell r="C2400">
            <v>32257</v>
          </cell>
          <cell r="D2400">
            <v>2622.25</v>
          </cell>
          <cell r="E2400">
            <v>0</v>
          </cell>
          <cell r="F2400">
            <v>2620.39</v>
          </cell>
          <cell r="G2400">
            <v>0</v>
          </cell>
          <cell r="H2400">
            <v>0</v>
          </cell>
          <cell r="I2400">
            <v>0.4</v>
          </cell>
          <cell r="J2400">
            <v>7</v>
          </cell>
          <cell r="K2400">
            <v>2399</v>
          </cell>
        </row>
        <row r="2401">
          <cell r="B2401">
            <v>32244</v>
          </cell>
          <cell r="C2401">
            <v>32283</v>
          </cell>
          <cell r="D2401">
            <v>2623.86</v>
          </cell>
          <cell r="E2401">
            <v>2622.25</v>
          </cell>
          <cell r="F2401">
            <v>2624.05</v>
          </cell>
          <cell r="G2401">
            <v>2620.86</v>
          </cell>
          <cell r="H2401">
            <v>0</v>
          </cell>
          <cell r="I2401">
            <v>0.4</v>
          </cell>
          <cell r="J2401">
            <v>6.7</v>
          </cell>
          <cell r="K2401">
            <v>2400</v>
          </cell>
        </row>
        <row r="2402">
          <cell r="B2402">
            <v>32272</v>
          </cell>
          <cell r="C2402">
            <v>32244</v>
          </cell>
          <cell r="D2402">
            <v>2628.8</v>
          </cell>
          <cell r="E2402">
            <v>2623.86</v>
          </cell>
          <cell r="F2402">
            <v>2626.76</v>
          </cell>
          <cell r="G2402">
            <v>2624.66</v>
          </cell>
          <cell r="H2402">
            <v>0</v>
          </cell>
          <cell r="I2402">
            <v>0.23</v>
          </cell>
          <cell r="J2402">
            <v>7</v>
          </cell>
          <cell r="K2402">
            <v>2401</v>
          </cell>
        </row>
        <row r="2403">
          <cell r="B2403">
            <v>32368</v>
          </cell>
          <cell r="C2403">
            <v>32272</v>
          </cell>
          <cell r="D2403">
            <v>2627.94</v>
          </cell>
          <cell r="E2403">
            <v>2628.8</v>
          </cell>
          <cell r="F2403">
            <v>2627.3</v>
          </cell>
          <cell r="G2403">
            <v>2626.76</v>
          </cell>
          <cell r="H2403">
            <v>0</v>
          </cell>
          <cell r="I2403">
            <v>0.23</v>
          </cell>
          <cell r="J2403">
            <v>1</v>
          </cell>
          <cell r="K2403">
            <v>2402</v>
          </cell>
        </row>
        <row r="2404">
          <cell r="B2404">
            <v>32384</v>
          </cell>
          <cell r="C2404">
            <v>32368</v>
          </cell>
          <cell r="D2404">
            <v>2633</v>
          </cell>
          <cell r="E2404">
            <v>2627.94</v>
          </cell>
          <cell r="F2404">
            <v>2632.05</v>
          </cell>
          <cell r="G2404">
            <v>0</v>
          </cell>
          <cell r="H2404">
            <v>0</v>
          </cell>
          <cell r="I2404">
            <v>0.23</v>
          </cell>
          <cell r="J2404">
            <v>11</v>
          </cell>
          <cell r="K2404">
            <v>2403</v>
          </cell>
        </row>
        <row r="2405">
          <cell r="B2405">
            <v>32412</v>
          </cell>
          <cell r="C2405">
            <v>32384</v>
          </cell>
          <cell r="D2405">
            <v>2638.8</v>
          </cell>
          <cell r="E2405">
            <v>2633</v>
          </cell>
          <cell r="F2405">
            <v>2637.43</v>
          </cell>
          <cell r="G2405">
            <v>2632.35</v>
          </cell>
          <cell r="H2405">
            <v>0</v>
          </cell>
          <cell r="I2405">
            <v>0.23</v>
          </cell>
          <cell r="J2405">
            <v>9.1999999999999993</v>
          </cell>
          <cell r="K2405">
            <v>2404</v>
          </cell>
        </row>
        <row r="2406">
          <cell r="B2406">
            <v>32412</v>
          </cell>
          <cell r="C2406">
            <v>32286</v>
          </cell>
          <cell r="D2406">
            <v>2638.8</v>
          </cell>
          <cell r="E2406">
            <v>2637.77</v>
          </cell>
          <cell r="F2406">
            <v>2636.17</v>
          </cell>
          <cell r="G2406">
            <v>2635.41</v>
          </cell>
          <cell r="H2406">
            <v>0</v>
          </cell>
          <cell r="I2406">
            <v>0.23</v>
          </cell>
          <cell r="J2406">
            <v>1</v>
          </cell>
          <cell r="K2406">
            <v>2405</v>
          </cell>
        </row>
        <row r="2407">
          <cell r="B2407">
            <v>32438</v>
          </cell>
          <cell r="C2407">
            <v>32412</v>
          </cell>
          <cell r="D2407">
            <v>0</v>
          </cell>
          <cell r="E2407">
            <v>2638.8</v>
          </cell>
          <cell r="F2407">
            <v>2640.17</v>
          </cell>
          <cell r="G2407">
            <v>2636.57</v>
          </cell>
          <cell r="H2407">
            <v>0</v>
          </cell>
          <cell r="I2407">
            <v>0.23</v>
          </cell>
          <cell r="J2407">
            <v>10</v>
          </cell>
          <cell r="K2407">
            <v>2406</v>
          </cell>
        </row>
        <row r="2408">
          <cell r="B2408">
            <v>32412</v>
          </cell>
          <cell r="C2408">
            <v>32551</v>
          </cell>
          <cell r="D2408">
            <v>2638.8</v>
          </cell>
          <cell r="E2408">
            <v>2636.03</v>
          </cell>
          <cell r="F2408">
            <v>2636.91</v>
          </cell>
          <cell r="G2408">
            <v>0</v>
          </cell>
          <cell r="H2408">
            <v>0</v>
          </cell>
          <cell r="I2408">
            <v>0.23</v>
          </cell>
          <cell r="J2408">
            <v>3</v>
          </cell>
          <cell r="K2408">
            <v>2407</v>
          </cell>
        </row>
        <row r="2409">
          <cell r="B2409">
            <v>32599</v>
          </cell>
          <cell r="C2409">
            <v>32551</v>
          </cell>
          <cell r="D2409">
            <v>2643.46</v>
          </cell>
          <cell r="E2409">
            <v>2636.03</v>
          </cell>
          <cell r="F2409">
            <v>2641.45</v>
          </cell>
          <cell r="G2409">
            <v>0</v>
          </cell>
          <cell r="H2409">
            <v>0</v>
          </cell>
          <cell r="I2409">
            <v>0.3</v>
          </cell>
          <cell r="J2409">
            <v>9.3000000000000007</v>
          </cell>
          <cell r="K2409">
            <v>2408</v>
          </cell>
        </row>
        <row r="2410">
          <cell r="B2410">
            <v>32534</v>
          </cell>
          <cell r="C2410">
            <v>32599</v>
          </cell>
          <cell r="D2410">
            <v>2645.32</v>
          </cell>
          <cell r="E2410">
            <v>2643.46</v>
          </cell>
          <cell r="F2410">
            <v>0</v>
          </cell>
          <cell r="G2410">
            <v>2641.47</v>
          </cell>
          <cell r="H2410">
            <v>0</v>
          </cell>
          <cell r="I2410">
            <v>0.3</v>
          </cell>
          <cell r="J2410">
            <v>3.48</v>
          </cell>
          <cell r="K2410">
            <v>2409</v>
          </cell>
        </row>
        <row r="2411">
          <cell r="B2411">
            <v>32502</v>
          </cell>
          <cell r="C2411">
            <v>32534</v>
          </cell>
          <cell r="D2411">
            <v>2645.94</v>
          </cell>
          <cell r="E2411">
            <v>2645.32</v>
          </cell>
          <cell r="F2411">
            <v>2644.41</v>
          </cell>
          <cell r="G2411">
            <v>2643.3</v>
          </cell>
          <cell r="H2411">
            <v>0</v>
          </cell>
          <cell r="I2411">
            <v>0.2</v>
          </cell>
          <cell r="J2411">
            <v>7</v>
          </cell>
          <cell r="K2411">
            <v>2410</v>
          </cell>
        </row>
        <row r="2412">
          <cell r="B2412">
            <v>32549</v>
          </cell>
          <cell r="C2412">
            <v>32502</v>
          </cell>
          <cell r="D2412">
            <v>2649.93</v>
          </cell>
          <cell r="E2412">
            <v>2645.94</v>
          </cell>
          <cell r="F2412">
            <v>2648.16</v>
          </cell>
          <cell r="G2412">
            <v>2644.45</v>
          </cell>
          <cell r="H2412">
            <v>0</v>
          </cell>
          <cell r="I2412">
            <v>0.2</v>
          </cell>
          <cell r="J2412">
            <v>7.4</v>
          </cell>
          <cell r="K2412">
            <v>2411</v>
          </cell>
        </row>
        <row r="2413">
          <cell r="B2413">
            <v>32562</v>
          </cell>
          <cell r="C2413">
            <v>32549</v>
          </cell>
          <cell r="D2413">
            <v>2651.8</v>
          </cell>
          <cell r="E2413">
            <v>2649.93</v>
          </cell>
          <cell r="F2413">
            <v>2649.58</v>
          </cell>
          <cell r="G2413">
            <v>2648.18</v>
          </cell>
          <cell r="H2413">
            <v>0</v>
          </cell>
          <cell r="I2413">
            <v>0.2</v>
          </cell>
          <cell r="J2413">
            <v>7</v>
          </cell>
          <cell r="K2413">
            <v>2412</v>
          </cell>
        </row>
        <row r="2414">
          <cell r="B2414">
            <v>32454</v>
          </cell>
          <cell r="C2414">
            <v>32502</v>
          </cell>
          <cell r="D2414">
            <v>2646.04</v>
          </cell>
          <cell r="E2414">
            <v>2645.94</v>
          </cell>
          <cell r="F2414">
            <v>2644.86</v>
          </cell>
          <cell r="G2414">
            <v>0</v>
          </cell>
          <cell r="H2414">
            <v>0</v>
          </cell>
          <cell r="I2414">
            <v>0.2</v>
          </cell>
          <cell r="J2414">
            <v>1.9</v>
          </cell>
          <cell r="K2414">
            <v>2413</v>
          </cell>
        </row>
        <row r="2415">
          <cell r="B2415">
            <v>32454</v>
          </cell>
          <cell r="C2415">
            <v>32372</v>
          </cell>
          <cell r="D2415">
            <v>2646.04</v>
          </cell>
          <cell r="E2415">
            <v>2646.45</v>
          </cell>
          <cell r="F2415">
            <v>2645.34</v>
          </cell>
          <cell r="G2415">
            <v>2645.1</v>
          </cell>
          <cell r="H2415">
            <v>0</v>
          </cell>
          <cell r="I2415">
            <v>0.23</v>
          </cell>
          <cell r="J2415">
            <v>0.06</v>
          </cell>
          <cell r="K2415">
            <v>2414</v>
          </cell>
        </row>
        <row r="2416">
          <cell r="B2416">
            <v>32582</v>
          </cell>
          <cell r="C2416">
            <v>32363</v>
          </cell>
          <cell r="D2416">
            <v>2658.11</v>
          </cell>
          <cell r="E2416">
            <v>2649.87</v>
          </cell>
          <cell r="F2416">
            <v>2655.9</v>
          </cell>
          <cell r="G2416">
            <v>2648.92</v>
          </cell>
          <cell r="H2416">
            <v>0</v>
          </cell>
          <cell r="I2416">
            <v>0.4</v>
          </cell>
          <cell r="J2416">
            <v>5.5</v>
          </cell>
          <cell r="K2416">
            <v>2415</v>
          </cell>
        </row>
        <row r="2417">
          <cell r="B2417">
            <v>32372</v>
          </cell>
          <cell r="C2417">
            <v>32286</v>
          </cell>
          <cell r="D2417">
            <v>2646.45</v>
          </cell>
          <cell r="E2417">
            <v>2637.77</v>
          </cell>
          <cell r="F2417">
            <v>2645.1</v>
          </cell>
          <cell r="G2417">
            <v>2636.8</v>
          </cell>
          <cell r="H2417">
            <v>0</v>
          </cell>
          <cell r="I2417">
            <v>0.4</v>
          </cell>
          <cell r="J2417">
            <v>10.5</v>
          </cell>
          <cell r="K2417">
            <v>2416</v>
          </cell>
        </row>
        <row r="2418">
          <cell r="B2418">
            <v>32356</v>
          </cell>
          <cell r="C2418">
            <v>32372</v>
          </cell>
          <cell r="D2418">
            <v>2649.47</v>
          </cell>
          <cell r="E2418">
            <v>2646.45</v>
          </cell>
          <cell r="F2418">
            <v>2648.53</v>
          </cell>
          <cell r="G2418">
            <v>2645.73</v>
          </cell>
          <cell r="H2418">
            <v>0</v>
          </cell>
          <cell r="I2418">
            <v>0.4</v>
          </cell>
          <cell r="J2418">
            <v>10</v>
          </cell>
          <cell r="K2418">
            <v>2417</v>
          </cell>
        </row>
        <row r="2419">
          <cell r="B2419">
            <v>32286</v>
          </cell>
          <cell r="C2419">
            <v>32124</v>
          </cell>
          <cell r="D2419">
            <v>2627.77</v>
          </cell>
          <cell r="E2419">
            <v>2622.56</v>
          </cell>
          <cell r="F2419">
            <v>2626.68</v>
          </cell>
          <cell r="G2419">
            <v>2625.88</v>
          </cell>
          <cell r="H2419">
            <v>0</v>
          </cell>
          <cell r="I2419">
            <v>0.23</v>
          </cell>
          <cell r="J2419">
            <v>1.5</v>
          </cell>
          <cell r="K2419">
            <v>2418</v>
          </cell>
        </row>
        <row r="2420">
          <cell r="B2420">
            <v>32123</v>
          </cell>
          <cell r="C2420">
            <v>32089</v>
          </cell>
          <cell r="D2420">
            <v>0</v>
          </cell>
          <cell r="E2420">
            <v>0</v>
          </cell>
          <cell r="F2420">
            <v>2647.75</v>
          </cell>
          <cell r="G2420">
            <v>0</v>
          </cell>
          <cell r="H2420">
            <v>0</v>
          </cell>
          <cell r="I2420">
            <v>0.23</v>
          </cell>
          <cell r="J2420">
            <v>10</v>
          </cell>
          <cell r="K2420">
            <v>2419</v>
          </cell>
        </row>
        <row r="2421">
          <cell r="B2421">
            <v>32187</v>
          </cell>
          <cell r="C2421">
            <v>32123</v>
          </cell>
          <cell r="D2421">
            <v>2648.69</v>
          </cell>
          <cell r="E2421">
            <v>0</v>
          </cell>
          <cell r="F2421">
            <v>2648.45</v>
          </cell>
          <cell r="G2421">
            <v>2648</v>
          </cell>
          <cell r="H2421">
            <v>0</v>
          </cell>
          <cell r="I2421">
            <v>0.23</v>
          </cell>
          <cell r="J2421">
            <v>1</v>
          </cell>
          <cell r="K2421">
            <v>2420</v>
          </cell>
        </row>
        <row r="2422">
          <cell r="B2422">
            <v>32089</v>
          </cell>
          <cell r="C2422">
            <v>32151</v>
          </cell>
          <cell r="D2422">
            <v>0</v>
          </cell>
          <cell r="E2422">
            <v>2640.69</v>
          </cell>
          <cell r="F2422">
            <v>0</v>
          </cell>
          <cell r="G2422">
            <v>2639.69</v>
          </cell>
          <cell r="H2422">
            <v>0</v>
          </cell>
          <cell r="I2422">
            <v>0.23</v>
          </cell>
          <cell r="J2422">
            <v>6.3</v>
          </cell>
          <cell r="K2422">
            <v>2421</v>
          </cell>
        </row>
        <row r="2423">
          <cell r="B2423">
            <v>32068</v>
          </cell>
          <cell r="C2423">
            <v>32089</v>
          </cell>
          <cell r="D2423">
            <v>2646.3</v>
          </cell>
          <cell r="E2423">
            <v>0</v>
          </cell>
          <cell r="F2423">
            <v>2645.7</v>
          </cell>
          <cell r="G2423">
            <v>2644.45</v>
          </cell>
          <cell r="H2423">
            <v>0</v>
          </cell>
          <cell r="I2423">
            <v>0.23</v>
          </cell>
          <cell r="J2423">
            <v>8.3000000000000007</v>
          </cell>
          <cell r="K2423">
            <v>2422</v>
          </cell>
        </row>
        <row r="2424">
          <cell r="B2424">
            <v>32264</v>
          </cell>
          <cell r="C2424">
            <v>32135</v>
          </cell>
          <cell r="D2424">
            <v>2634.65</v>
          </cell>
          <cell r="E2424">
            <v>2628.86</v>
          </cell>
          <cell r="F2424">
            <v>2633.32</v>
          </cell>
          <cell r="G2424">
            <v>2628.14</v>
          </cell>
          <cell r="H2424">
            <v>0</v>
          </cell>
          <cell r="I2424">
            <v>0.23</v>
          </cell>
          <cell r="J2424">
            <v>6</v>
          </cell>
          <cell r="K2424">
            <v>2423</v>
          </cell>
        </row>
        <row r="2425">
          <cell r="B2425">
            <v>32124</v>
          </cell>
          <cell r="C2425">
            <v>32095</v>
          </cell>
          <cell r="D2425">
            <v>2627.3</v>
          </cell>
          <cell r="E2425">
            <v>2626.32</v>
          </cell>
          <cell r="F2425">
            <v>2625.88</v>
          </cell>
          <cell r="G2425">
            <v>0</v>
          </cell>
          <cell r="H2425">
            <v>0</v>
          </cell>
          <cell r="I2425">
            <v>0.23</v>
          </cell>
          <cell r="J2425">
            <v>2.8</v>
          </cell>
          <cell r="K2425">
            <v>2424</v>
          </cell>
        </row>
        <row r="2426">
          <cell r="B2426">
            <v>32135</v>
          </cell>
          <cell r="C2426">
            <v>32095</v>
          </cell>
          <cell r="D2426">
            <v>2628.86</v>
          </cell>
          <cell r="E2426">
            <v>2626.32</v>
          </cell>
          <cell r="F2426">
            <v>2628.14</v>
          </cell>
          <cell r="G2426">
            <v>2625.38</v>
          </cell>
          <cell r="H2426">
            <v>0</v>
          </cell>
          <cell r="I2426">
            <v>0.3</v>
          </cell>
          <cell r="J2426">
            <v>8.6</v>
          </cell>
          <cell r="K2426">
            <v>2425</v>
          </cell>
        </row>
        <row r="2427">
          <cell r="B2427">
            <v>32151</v>
          </cell>
          <cell r="C2427">
            <v>32135</v>
          </cell>
          <cell r="D2427">
            <v>2630.69</v>
          </cell>
          <cell r="E2427">
            <v>2628.86</v>
          </cell>
          <cell r="F2427">
            <v>2629.69</v>
          </cell>
          <cell r="G2427">
            <v>2628.14</v>
          </cell>
          <cell r="H2427">
            <v>0</v>
          </cell>
          <cell r="I2427">
            <v>0.23</v>
          </cell>
          <cell r="J2427">
            <v>3.8</v>
          </cell>
          <cell r="K2427">
            <v>2426</v>
          </cell>
        </row>
        <row r="2428">
          <cell r="B2428">
            <v>32016</v>
          </cell>
          <cell r="C2428">
            <v>31990</v>
          </cell>
          <cell r="D2428">
            <v>2631.07</v>
          </cell>
          <cell r="E2428">
            <v>2627.3</v>
          </cell>
          <cell r="F2428">
            <v>2628.52</v>
          </cell>
          <cell r="G2428">
            <v>2626.7</v>
          </cell>
          <cell r="H2428">
            <v>0</v>
          </cell>
          <cell r="I2428">
            <v>0.3</v>
          </cell>
          <cell r="J2428">
            <v>7</v>
          </cell>
          <cell r="K2428">
            <v>2427</v>
          </cell>
        </row>
        <row r="2429">
          <cell r="B2429">
            <v>32095</v>
          </cell>
          <cell r="C2429">
            <v>32016</v>
          </cell>
          <cell r="D2429">
            <v>2636.32</v>
          </cell>
          <cell r="E2429">
            <v>2631.07</v>
          </cell>
          <cell r="F2429">
            <v>2635.38</v>
          </cell>
          <cell r="G2429">
            <v>2629.85</v>
          </cell>
          <cell r="H2429">
            <v>0</v>
          </cell>
          <cell r="I2429">
            <v>0.3</v>
          </cell>
          <cell r="J2429">
            <v>8.6</v>
          </cell>
          <cell r="K2429">
            <v>2428</v>
          </cell>
        </row>
        <row r="2430">
          <cell r="B2430">
            <v>32110</v>
          </cell>
          <cell r="C2430">
            <v>32081</v>
          </cell>
          <cell r="D2430">
            <v>0</v>
          </cell>
          <cell r="E2430">
            <v>0</v>
          </cell>
          <cell r="F2430">
            <v>2631.03</v>
          </cell>
          <cell r="G2430">
            <v>2628.08</v>
          </cell>
          <cell r="H2430">
            <v>0</v>
          </cell>
          <cell r="I2430">
            <v>0.23</v>
          </cell>
          <cell r="J2430">
            <v>10</v>
          </cell>
          <cell r="K2430">
            <v>2429</v>
          </cell>
        </row>
        <row r="2431">
          <cell r="B2431">
            <v>32193</v>
          </cell>
          <cell r="C2431">
            <v>32110</v>
          </cell>
          <cell r="D2431">
            <v>0</v>
          </cell>
          <cell r="E2431">
            <v>0</v>
          </cell>
          <cell r="F2431">
            <v>2632.79</v>
          </cell>
          <cell r="G2431">
            <v>2631.03</v>
          </cell>
          <cell r="H2431">
            <v>0</v>
          </cell>
          <cell r="I2431">
            <v>0.23</v>
          </cell>
          <cell r="J2431">
            <v>2</v>
          </cell>
          <cell r="K2431">
            <v>2430</v>
          </cell>
        </row>
        <row r="2432">
          <cell r="B2432">
            <v>31929</v>
          </cell>
          <cell r="C2432">
            <v>31911</v>
          </cell>
          <cell r="D2432">
            <v>2617.8000000000002</v>
          </cell>
          <cell r="E2432">
            <v>0</v>
          </cell>
          <cell r="F2432">
            <v>2616.1999999999998</v>
          </cell>
          <cell r="G2432">
            <v>0</v>
          </cell>
          <cell r="H2432">
            <v>0</v>
          </cell>
          <cell r="I2432">
            <v>0.4</v>
          </cell>
          <cell r="J2432">
            <v>8</v>
          </cell>
          <cell r="K2432">
            <v>2431</v>
          </cell>
        </row>
        <row r="2433">
          <cell r="B2433">
            <v>31950</v>
          </cell>
          <cell r="C2433">
            <v>31929</v>
          </cell>
          <cell r="D2433">
            <v>2620.8000000000002</v>
          </cell>
          <cell r="E2433">
            <v>2617.8000000000002</v>
          </cell>
          <cell r="F2433">
            <v>2619</v>
          </cell>
          <cell r="G2433">
            <v>2617</v>
          </cell>
          <cell r="H2433">
            <v>0</v>
          </cell>
          <cell r="I2433">
            <v>0.4</v>
          </cell>
          <cell r="J2433">
            <v>8</v>
          </cell>
          <cell r="K2433">
            <v>2432</v>
          </cell>
        </row>
        <row r="2434">
          <cell r="B2434">
            <v>31978</v>
          </cell>
          <cell r="C2434">
            <v>31950</v>
          </cell>
          <cell r="D2434">
            <v>2625.26</v>
          </cell>
          <cell r="E2434">
            <v>2620.8000000000002</v>
          </cell>
          <cell r="F2434">
            <v>2623.8</v>
          </cell>
          <cell r="G2434">
            <v>2620</v>
          </cell>
          <cell r="H2434">
            <v>0</v>
          </cell>
          <cell r="I2434">
            <v>0.4</v>
          </cell>
          <cell r="J2434">
            <v>8</v>
          </cell>
          <cell r="K2434">
            <v>2433</v>
          </cell>
        </row>
        <row r="2435">
          <cell r="B2435">
            <v>31990</v>
          </cell>
          <cell r="C2435">
            <v>31978</v>
          </cell>
          <cell r="D2435">
            <v>2627.3</v>
          </cell>
          <cell r="E2435">
            <v>2625.26</v>
          </cell>
          <cell r="F2435">
            <v>2626.7</v>
          </cell>
          <cell r="G2435">
            <v>2624.82</v>
          </cell>
          <cell r="H2435">
            <v>0</v>
          </cell>
          <cell r="I2435">
            <v>0.5</v>
          </cell>
          <cell r="J2435">
            <v>2</v>
          </cell>
          <cell r="K2435">
            <v>2434</v>
          </cell>
        </row>
        <row r="2436">
          <cell r="B2436">
            <v>32033</v>
          </cell>
          <cell r="C2436">
            <v>31990</v>
          </cell>
          <cell r="D2436">
            <v>2626.27</v>
          </cell>
          <cell r="E2436">
            <v>2627.3</v>
          </cell>
          <cell r="F2436">
            <v>2625.62</v>
          </cell>
          <cell r="G2436">
            <v>0</v>
          </cell>
          <cell r="H2436">
            <v>0</v>
          </cell>
          <cell r="I2436">
            <v>0.3</v>
          </cell>
          <cell r="J2436">
            <v>2</v>
          </cell>
          <cell r="K2436">
            <v>2435</v>
          </cell>
        </row>
        <row r="2437">
          <cell r="B2437">
            <v>32052</v>
          </cell>
          <cell r="C2437">
            <v>32033</v>
          </cell>
          <cell r="D2437">
            <v>2627.17</v>
          </cell>
          <cell r="E2437">
            <v>2626.27</v>
          </cell>
          <cell r="F2437">
            <v>2626.82</v>
          </cell>
          <cell r="G2437">
            <v>2625.62</v>
          </cell>
          <cell r="H2437">
            <v>0</v>
          </cell>
          <cell r="I2437">
            <v>0.23</v>
          </cell>
          <cell r="J2437">
            <v>0</v>
          </cell>
          <cell r="K2437">
            <v>2436</v>
          </cell>
        </row>
        <row r="2438">
          <cell r="B2438">
            <v>32075</v>
          </cell>
          <cell r="C2438">
            <v>32052</v>
          </cell>
          <cell r="D2438">
            <v>2628.77</v>
          </cell>
          <cell r="E2438">
            <v>2628.83</v>
          </cell>
          <cell r="F2438">
            <v>2627.67</v>
          </cell>
          <cell r="G2438">
            <v>2627.53</v>
          </cell>
          <cell r="H2438">
            <v>0</v>
          </cell>
          <cell r="I2438">
            <v>0</v>
          </cell>
          <cell r="J2438">
            <v>4.1500000000000004</v>
          </cell>
          <cell r="K2438">
            <v>2437</v>
          </cell>
        </row>
        <row r="2439">
          <cell r="B2439">
            <v>32077</v>
          </cell>
          <cell r="C2439">
            <v>32207</v>
          </cell>
          <cell r="D2439">
            <v>2628.77</v>
          </cell>
          <cell r="E2439">
            <v>2627.1</v>
          </cell>
          <cell r="F2439">
            <v>2627.67</v>
          </cell>
          <cell r="G2439">
            <v>2626.08</v>
          </cell>
          <cell r="H2439">
            <v>0</v>
          </cell>
          <cell r="I2439">
            <v>0.23</v>
          </cell>
          <cell r="J2439">
            <v>1.6</v>
          </cell>
          <cell r="K2439">
            <v>2438</v>
          </cell>
        </row>
        <row r="2440">
          <cell r="B2440">
            <v>32072</v>
          </cell>
          <cell r="C2440">
            <v>32168</v>
          </cell>
          <cell r="D2440">
            <v>2625</v>
          </cell>
          <cell r="E2440">
            <v>2624.36</v>
          </cell>
          <cell r="F2440">
            <v>2624</v>
          </cell>
          <cell r="G2440">
            <v>2623.01</v>
          </cell>
          <cell r="H2440">
            <v>0</v>
          </cell>
          <cell r="I2440">
            <v>0.23</v>
          </cell>
          <cell r="J2440">
            <v>1.6</v>
          </cell>
          <cell r="K2440">
            <v>2439</v>
          </cell>
        </row>
        <row r="2441">
          <cell r="B2441">
            <v>32207</v>
          </cell>
          <cell r="C2441">
            <v>32168</v>
          </cell>
          <cell r="D2441">
            <v>2627.1</v>
          </cell>
          <cell r="E2441">
            <v>2624.36</v>
          </cell>
          <cell r="F2441">
            <v>2626.08</v>
          </cell>
          <cell r="G2441">
            <v>2623.07</v>
          </cell>
          <cell r="H2441">
            <v>0</v>
          </cell>
          <cell r="I2441">
            <v>0.3</v>
          </cell>
          <cell r="J2441">
            <v>8</v>
          </cell>
          <cell r="K2441">
            <v>2440</v>
          </cell>
        </row>
        <row r="2442">
          <cell r="B2442">
            <v>32168</v>
          </cell>
          <cell r="C2442">
            <v>32082</v>
          </cell>
          <cell r="D2442">
            <v>2624.36</v>
          </cell>
          <cell r="E2442">
            <v>2617.15</v>
          </cell>
          <cell r="F2442">
            <v>2623.08</v>
          </cell>
          <cell r="G2442">
            <v>2616.35</v>
          </cell>
          <cell r="H2442">
            <v>0</v>
          </cell>
          <cell r="I2442">
            <v>0.3</v>
          </cell>
          <cell r="J2442">
            <v>8</v>
          </cell>
          <cell r="K2442">
            <v>2441</v>
          </cell>
        </row>
        <row r="2443">
          <cell r="B2443">
            <v>32082</v>
          </cell>
          <cell r="C2443">
            <v>32053</v>
          </cell>
          <cell r="D2443">
            <v>2617.15</v>
          </cell>
          <cell r="E2443">
            <v>2616.4499999999998</v>
          </cell>
          <cell r="F2443">
            <v>2616.35</v>
          </cell>
          <cell r="G2443">
            <v>2615.31</v>
          </cell>
          <cell r="H2443">
            <v>0</v>
          </cell>
          <cell r="I2443">
            <v>0.3</v>
          </cell>
          <cell r="J2443">
            <v>0</v>
          </cell>
          <cell r="K2443">
            <v>2442</v>
          </cell>
        </row>
        <row r="2444">
          <cell r="B2444">
            <v>32053</v>
          </cell>
          <cell r="C2444">
            <v>31958</v>
          </cell>
          <cell r="D2444">
            <v>2616.4499999999998</v>
          </cell>
          <cell r="E2444">
            <v>2616.1999999999998</v>
          </cell>
          <cell r="F2444">
            <v>2615.31</v>
          </cell>
          <cell r="G2444">
            <v>2613.7399999999998</v>
          </cell>
          <cell r="H2444">
            <v>0</v>
          </cell>
          <cell r="I2444">
            <v>0.45</v>
          </cell>
          <cell r="J2444">
            <v>0</v>
          </cell>
          <cell r="K2444">
            <v>2443</v>
          </cell>
        </row>
        <row r="2445">
          <cell r="B2445">
            <v>32047</v>
          </cell>
          <cell r="C2445">
            <v>32000</v>
          </cell>
          <cell r="D2445">
            <v>2649.25</v>
          </cell>
          <cell r="E2445">
            <v>2644.7</v>
          </cell>
          <cell r="F2445">
            <v>2647.05</v>
          </cell>
          <cell r="G2445">
            <v>2644</v>
          </cell>
          <cell r="H2445">
            <v>0</v>
          </cell>
          <cell r="I2445">
            <v>0.23</v>
          </cell>
          <cell r="J2445">
            <v>8</v>
          </cell>
          <cell r="K2445">
            <v>2444</v>
          </cell>
        </row>
        <row r="2446">
          <cell r="B2446">
            <v>32062</v>
          </cell>
          <cell r="C2446">
            <v>32047</v>
          </cell>
          <cell r="D2446">
            <v>2650.8</v>
          </cell>
          <cell r="E2446">
            <v>2649.25</v>
          </cell>
          <cell r="F2446">
            <v>2649.7</v>
          </cell>
          <cell r="G2446">
            <v>2648.3</v>
          </cell>
          <cell r="H2446">
            <v>0</v>
          </cell>
          <cell r="I2446">
            <v>0.23</v>
          </cell>
          <cell r="J2446">
            <v>7</v>
          </cell>
          <cell r="K2446">
            <v>2445</v>
          </cell>
        </row>
        <row r="2447">
          <cell r="B2447">
            <v>32000</v>
          </cell>
          <cell r="C2447">
            <v>31947</v>
          </cell>
          <cell r="D2447">
            <v>2644.7</v>
          </cell>
          <cell r="E2447">
            <v>2641.09</v>
          </cell>
          <cell r="F2447">
            <v>2644</v>
          </cell>
          <cell r="G2447">
            <v>0</v>
          </cell>
          <cell r="H2447">
            <v>0</v>
          </cell>
          <cell r="I2447">
            <v>0.23</v>
          </cell>
          <cell r="J2447">
            <v>7</v>
          </cell>
          <cell r="K2447">
            <v>2446</v>
          </cell>
        </row>
        <row r="2448">
          <cell r="B2448">
            <v>31955</v>
          </cell>
          <cell r="C2448">
            <v>31850</v>
          </cell>
          <cell r="D2448">
            <v>0</v>
          </cell>
          <cell r="E2448">
            <v>2628.68</v>
          </cell>
          <cell r="F2448">
            <v>2628.54</v>
          </cell>
          <cell r="G2448">
            <v>2626.97</v>
          </cell>
          <cell r="H2448">
            <v>0</v>
          </cell>
          <cell r="I2448">
            <v>0.3</v>
          </cell>
          <cell r="J2448">
            <v>1</v>
          </cell>
          <cell r="K2448">
            <v>2447</v>
          </cell>
        </row>
        <row r="2449">
          <cell r="B2449">
            <v>32001</v>
          </cell>
          <cell r="C2449">
            <v>31955</v>
          </cell>
          <cell r="D2449">
            <v>2630.15</v>
          </cell>
          <cell r="E2449">
            <v>0</v>
          </cell>
          <cell r="F2449">
            <v>2629.32</v>
          </cell>
          <cell r="G2449">
            <v>2628.54</v>
          </cell>
          <cell r="H2449">
            <v>0</v>
          </cell>
          <cell r="I2449">
            <v>0.23</v>
          </cell>
          <cell r="J2449">
            <v>1.8</v>
          </cell>
          <cell r="K2449">
            <v>2448</v>
          </cell>
        </row>
        <row r="2450">
          <cell r="B2450">
            <v>31988</v>
          </cell>
          <cell r="C2450">
            <v>31887</v>
          </cell>
          <cell r="D2450">
            <v>0</v>
          </cell>
          <cell r="E2450">
            <v>2634.85</v>
          </cell>
          <cell r="F2450">
            <v>2634.3</v>
          </cell>
          <cell r="G2450">
            <v>2633.43</v>
          </cell>
          <cell r="H2450">
            <v>0</v>
          </cell>
          <cell r="I2450">
            <v>0.3</v>
          </cell>
          <cell r="J2450">
            <v>1</v>
          </cell>
          <cell r="K2450">
            <v>2449</v>
          </cell>
        </row>
        <row r="2451">
          <cell r="B2451">
            <v>31839</v>
          </cell>
          <cell r="C2451">
            <v>31863</v>
          </cell>
          <cell r="D2451">
            <v>0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0.35</v>
          </cell>
          <cell r="J2451">
            <v>0</v>
          </cell>
          <cell r="K2451">
            <v>2450</v>
          </cell>
        </row>
        <row r="2452">
          <cell r="B2452">
            <v>31863</v>
          </cell>
          <cell r="C2452">
            <v>31861</v>
          </cell>
          <cell r="D2452">
            <v>0</v>
          </cell>
          <cell r="E2452">
            <v>0</v>
          </cell>
          <cell r="F2452">
            <v>0</v>
          </cell>
          <cell r="G2452">
            <v>0</v>
          </cell>
          <cell r="H2452">
            <v>0</v>
          </cell>
          <cell r="I2452">
            <v>0.35</v>
          </cell>
          <cell r="J2452">
            <v>0.45</v>
          </cell>
          <cell r="K2452">
            <v>2451</v>
          </cell>
        </row>
        <row r="2453">
          <cell r="B2453">
            <v>31861</v>
          </cell>
          <cell r="C2453">
            <v>31850</v>
          </cell>
          <cell r="D2453">
            <v>0</v>
          </cell>
          <cell r="E2453">
            <v>2628.68</v>
          </cell>
          <cell r="F2453">
            <v>2629.01</v>
          </cell>
          <cell r="G2453">
            <v>2627.68</v>
          </cell>
          <cell r="H2453">
            <v>0</v>
          </cell>
          <cell r="I2453">
            <v>0.5</v>
          </cell>
          <cell r="J2453">
            <v>7.54</v>
          </cell>
          <cell r="K2453">
            <v>2452</v>
          </cell>
        </row>
        <row r="2454">
          <cell r="B2454">
            <v>31887</v>
          </cell>
          <cell r="C2454">
            <v>31861</v>
          </cell>
          <cell r="D2454">
            <v>2634.85</v>
          </cell>
          <cell r="E2454">
            <v>0</v>
          </cell>
          <cell r="F2454">
            <v>2636.64</v>
          </cell>
          <cell r="G2454">
            <v>0</v>
          </cell>
          <cell r="H2454">
            <v>0</v>
          </cell>
          <cell r="I2454">
            <v>0.5</v>
          </cell>
          <cell r="J2454">
            <v>7.45</v>
          </cell>
          <cell r="K2454">
            <v>2453</v>
          </cell>
        </row>
        <row r="2455">
          <cell r="B2455">
            <v>31921</v>
          </cell>
          <cell r="C2455">
            <v>31887</v>
          </cell>
          <cell r="D2455">
            <v>0</v>
          </cell>
          <cell r="E2455">
            <v>2634.85</v>
          </cell>
          <cell r="F2455">
            <v>2636.64</v>
          </cell>
          <cell r="G2455">
            <v>2633.99</v>
          </cell>
          <cell r="H2455">
            <v>0</v>
          </cell>
          <cell r="I2455">
            <v>0.5</v>
          </cell>
          <cell r="J2455">
            <v>8</v>
          </cell>
          <cell r="K2455">
            <v>2454</v>
          </cell>
        </row>
        <row r="2456">
          <cell r="B2456">
            <v>31947</v>
          </cell>
          <cell r="C2456">
            <v>31921</v>
          </cell>
          <cell r="D2456">
            <v>2641.09</v>
          </cell>
          <cell r="E2456">
            <v>0</v>
          </cell>
          <cell r="F2456">
            <v>2639.86</v>
          </cell>
          <cell r="G2456">
            <v>2637.7</v>
          </cell>
          <cell r="H2456">
            <v>0</v>
          </cell>
          <cell r="I2456">
            <v>0.5</v>
          </cell>
          <cell r="J2456">
            <v>8</v>
          </cell>
          <cell r="K2456">
            <v>2455</v>
          </cell>
        </row>
        <row r="2457">
          <cell r="B2457">
            <v>31850</v>
          </cell>
          <cell r="C2457">
            <v>31836</v>
          </cell>
          <cell r="D2457">
            <v>2628.68</v>
          </cell>
          <cell r="E2457">
            <v>2623.62</v>
          </cell>
          <cell r="F2457">
            <v>2626.58</v>
          </cell>
          <cell r="G2457">
            <v>2623.62</v>
          </cell>
          <cell r="H2457">
            <v>0</v>
          </cell>
          <cell r="I2457">
            <v>0.5</v>
          </cell>
          <cell r="J2457">
            <v>8.7200000000000006</v>
          </cell>
          <cell r="K2457">
            <v>2456</v>
          </cell>
        </row>
        <row r="2458">
          <cell r="B2458">
            <v>31911</v>
          </cell>
          <cell r="C2458">
            <v>31958</v>
          </cell>
          <cell r="D2458">
            <v>0</v>
          </cell>
          <cell r="E2458">
            <v>2616.1999999999998</v>
          </cell>
          <cell r="F2458">
            <v>2614.13</v>
          </cell>
          <cell r="G2458">
            <v>2613.71</v>
          </cell>
          <cell r="H2458">
            <v>0</v>
          </cell>
          <cell r="I2458">
            <v>0.55000000000000004</v>
          </cell>
          <cell r="J2458">
            <v>1</v>
          </cell>
          <cell r="K2458">
            <v>2457</v>
          </cell>
        </row>
        <row r="2459">
          <cell r="B2459">
            <v>31847</v>
          </cell>
          <cell r="C2459">
            <v>31911</v>
          </cell>
          <cell r="D2459">
            <v>2615.59</v>
          </cell>
          <cell r="E2459">
            <v>0</v>
          </cell>
          <cell r="F2459">
            <v>0</v>
          </cell>
          <cell r="G2459">
            <v>2614.13</v>
          </cell>
          <cell r="H2459">
            <v>0</v>
          </cell>
          <cell r="I2459">
            <v>0.23</v>
          </cell>
          <cell r="J2459">
            <v>1</v>
          </cell>
          <cell r="K2459">
            <v>2458</v>
          </cell>
        </row>
        <row r="2460">
          <cell r="B2460">
            <v>31958</v>
          </cell>
          <cell r="C2460">
            <v>31946</v>
          </cell>
          <cell r="D2460">
            <v>2616.1999999999998</v>
          </cell>
          <cell r="E2460">
            <v>2615</v>
          </cell>
          <cell r="F2460">
            <v>2613.66</v>
          </cell>
          <cell r="G2460">
            <v>0</v>
          </cell>
          <cell r="H2460">
            <v>0</v>
          </cell>
          <cell r="I2460">
            <v>0</v>
          </cell>
          <cell r="J2460">
            <v>0</v>
          </cell>
          <cell r="K2460">
            <v>2459</v>
          </cell>
        </row>
        <row r="2461">
          <cell r="B2461">
            <v>31946</v>
          </cell>
          <cell r="C2461">
            <v>31906</v>
          </cell>
          <cell r="D2461">
            <v>2615</v>
          </cell>
          <cell r="E2461">
            <v>0</v>
          </cell>
          <cell r="F2461">
            <v>2613.0100000000002</v>
          </cell>
          <cell r="G2461">
            <v>2611.4899999999998</v>
          </cell>
          <cell r="H2461">
            <v>0</v>
          </cell>
          <cell r="I2461">
            <v>0.5</v>
          </cell>
          <cell r="J2461">
            <v>4</v>
          </cell>
          <cell r="K2461">
            <v>2460</v>
          </cell>
        </row>
        <row r="2462">
          <cell r="B2462">
            <v>31906</v>
          </cell>
          <cell r="C2462">
            <v>31856</v>
          </cell>
          <cell r="D2462">
            <v>0</v>
          </cell>
          <cell r="E2462">
            <v>2610.1999999999998</v>
          </cell>
          <cell r="F2462">
            <v>2611.4899999999998</v>
          </cell>
          <cell r="G2462">
            <v>2608.46</v>
          </cell>
          <cell r="H2462">
            <v>0</v>
          </cell>
          <cell r="I2462">
            <v>0.5</v>
          </cell>
          <cell r="J2462">
            <v>5.0999999999999996</v>
          </cell>
          <cell r="K2462">
            <v>2461</v>
          </cell>
        </row>
        <row r="2463">
          <cell r="B2463">
            <v>32155</v>
          </cell>
          <cell r="C2463">
            <v>32074</v>
          </cell>
          <cell r="D2463">
            <v>2615.2199999999998</v>
          </cell>
          <cell r="E2463">
            <v>0</v>
          </cell>
          <cell r="F2463">
            <v>2614.1999999999998</v>
          </cell>
          <cell r="G2463">
            <v>0</v>
          </cell>
          <cell r="H2463">
            <v>0</v>
          </cell>
          <cell r="I2463">
            <v>0.3</v>
          </cell>
          <cell r="J2463">
            <v>5</v>
          </cell>
          <cell r="K2463">
            <v>2462</v>
          </cell>
        </row>
        <row r="2464">
          <cell r="B2464">
            <v>32074</v>
          </cell>
          <cell r="C2464">
            <v>31998</v>
          </cell>
          <cell r="D2464">
            <v>0</v>
          </cell>
          <cell r="E2464">
            <v>2604.85</v>
          </cell>
          <cell r="F2464">
            <v>0</v>
          </cell>
          <cell r="G2464">
            <v>2604.0500000000002</v>
          </cell>
          <cell r="H2464">
            <v>0</v>
          </cell>
          <cell r="I2464">
            <v>0.3</v>
          </cell>
          <cell r="J2464">
            <v>5.36</v>
          </cell>
          <cell r="K2464">
            <v>2463</v>
          </cell>
        </row>
        <row r="2465">
          <cell r="B2465">
            <v>32074</v>
          </cell>
          <cell r="C2465">
            <v>31981</v>
          </cell>
          <cell r="D2465">
            <v>2610.21</v>
          </cell>
          <cell r="E2465">
            <v>2609.4</v>
          </cell>
          <cell r="F2465">
            <v>0</v>
          </cell>
          <cell r="G2465">
            <v>0</v>
          </cell>
          <cell r="H2465">
            <v>0</v>
          </cell>
          <cell r="I2465">
            <v>0.3</v>
          </cell>
          <cell r="J2465">
            <v>0.68</v>
          </cell>
          <cell r="K2465">
            <v>2464</v>
          </cell>
        </row>
        <row r="2466">
          <cell r="B2466">
            <v>31981</v>
          </cell>
          <cell r="C2466">
            <v>31889</v>
          </cell>
          <cell r="D2466">
            <v>2609.4</v>
          </cell>
          <cell r="E2466">
            <v>0</v>
          </cell>
          <cell r="F2466">
            <v>2608.42</v>
          </cell>
          <cell r="G2466">
            <v>0</v>
          </cell>
          <cell r="H2466">
            <v>0</v>
          </cell>
          <cell r="I2466">
            <v>0.4</v>
          </cell>
          <cell r="J2466">
            <v>0.5</v>
          </cell>
          <cell r="K2466">
            <v>2465</v>
          </cell>
        </row>
        <row r="2467">
          <cell r="B2467">
            <v>31889</v>
          </cell>
          <cell r="C2467">
            <v>31856</v>
          </cell>
          <cell r="D2467">
            <v>0</v>
          </cell>
          <cell r="E2467">
            <v>2610.02</v>
          </cell>
          <cell r="F2467">
            <v>2608.56</v>
          </cell>
          <cell r="G2467">
            <v>2608.4899999999998</v>
          </cell>
          <cell r="H2467">
            <v>0</v>
          </cell>
          <cell r="I2467">
            <v>0.4</v>
          </cell>
          <cell r="J2467">
            <v>0.5</v>
          </cell>
          <cell r="K2467">
            <v>2466</v>
          </cell>
        </row>
        <row r="2468">
          <cell r="B2468">
            <v>31998</v>
          </cell>
          <cell r="C2468">
            <v>31888</v>
          </cell>
          <cell r="D2468">
            <v>2604.85</v>
          </cell>
          <cell r="E2468">
            <v>2605.25</v>
          </cell>
          <cell r="F2468">
            <v>2604.1</v>
          </cell>
          <cell r="G2468">
            <v>2603.5300000000002</v>
          </cell>
          <cell r="H2468">
            <v>0</v>
          </cell>
          <cell r="I2468">
            <v>0.35</v>
          </cell>
          <cell r="J2468">
            <v>0.6</v>
          </cell>
          <cell r="K2468">
            <v>2467</v>
          </cell>
        </row>
        <row r="2469">
          <cell r="B2469">
            <v>31998</v>
          </cell>
          <cell r="C2469">
            <v>32083</v>
          </cell>
          <cell r="D2469">
            <v>2604.85</v>
          </cell>
          <cell r="E2469">
            <v>2603.4</v>
          </cell>
          <cell r="F2469">
            <v>2604.1</v>
          </cell>
          <cell r="G2469">
            <v>2603.4</v>
          </cell>
          <cell r="H2469">
            <v>0</v>
          </cell>
          <cell r="I2469">
            <v>0.4</v>
          </cell>
          <cell r="J2469">
            <v>1</v>
          </cell>
          <cell r="K2469">
            <v>2468</v>
          </cell>
        </row>
        <row r="2470">
          <cell r="B2470">
            <v>32083</v>
          </cell>
          <cell r="C2470">
            <v>32163</v>
          </cell>
          <cell r="D2470">
            <v>0</v>
          </cell>
          <cell r="E2470">
            <v>2605.42</v>
          </cell>
          <cell r="F2470">
            <v>2603.4</v>
          </cell>
          <cell r="G2470">
            <v>2603.06</v>
          </cell>
          <cell r="H2470">
            <v>0</v>
          </cell>
          <cell r="I2470">
            <v>0.4</v>
          </cell>
          <cell r="J2470">
            <v>0.5</v>
          </cell>
          <cell r="K2470">
            <v>2469</v>
          </cell>
        </row>
        <row r="2471">
          <cell r="B2471">
            <v>32163</v>
          </cell>
          <cell r="C2471">
            <v>32045</v>
          </cell>
          <cell r="D2471">
            <v>2605.42</v>
          </cell>
          <cell r="E2471">
            <v>2602.0500000000002</v>
          </cell>
          <cell r="F2471">
            <v>2603.0500000000002</v>
          </cell>
          <cell r="G2471">
            <v>2600.9899999999998</v>
          </cell>
          <cell r="H2471">
            <v>0</v>
          </cell>
          <cell r="I2471">
            <v>0.6</v>
          </cell>
          <cell r="J2471">
            <v>1.9</v>
          </cell>
          <cell r="K2471">
            <v>2470</v>
          </cell>
        </row>
        <row r="2472">
          <cell r="B2472">
            <v>32106</v>
          </cell>
          <cell r="C2472">
            <v>32045</v>
          </cell>
          <cell r="D2472">
            <v>0</v>
          </cell>
          <cell r="E2472">
            <v>2602.0500000000002</v>
          </cell>
          <cell r="F2472">
            <v>2600.75</v>
          </cell>
          <cell r="G2472">
            <v>0</v>
          </cell>
          <cell r="H2472">
            <v>0</v>
          </cell>
          <cell r="I2472">
            <v>0.23</v>
          </cell>
          <cell r="J2472">
            <v>0.06</v>
          </cell>
          <cell r="K2472">
            <v>2471</v>
          </cell>
        </row>
        <row r="2473">
          <cell r="B2473">
            <v>32045</v>
          </cell>
          <cell r="C2473">
            <v>31908</v>
          </cell>
          <cell r="D2473">
            <v>2602.0500000000002</v>
          </cell>
          <cell r="E2473">
            <v>2607.61</v>
          </cell>
          <cell r="F2473">
            <v>2600.9899999999998</v>
          </cell>
          <cell r="G2473">
            <v>2606.42</v>
          </cell>
          <cell r="H2473">
            <v>0</v>
          </cell>
          <cell r="I2473">
            <v>0.6</v>
          </cell>
          <cell r="J2473">
            <v>2.7</v>
          </cell>
          <cell r="K2473">
            <v>2472</v>
          </cell>
        </row>
        <row r="2474">
          <cell r="B2474">
            <v>32025</v>
          </cell>
          <cell r="C2474">
            <v>31908</v>
          </cell>
          <cell r="D2474">
            <v>2698.37</v>
          </cell>
          <cell r="E2474">
            <v>2697.61</v>
          </cell>
          <cell r="F2474">
            <v>2697.64</v>
          </cell>
          <cell r="G2474">
            <v>2696.37</v>
          </cell>
          <cell r="H2474">
            <v>0</v>
          </cell>
          <cell r="I2474">
            <v>0.4</v>
          </cell>
          <cell r="J2474">
            <v>1.2</v>
          </cell>
          <cell r="K2474">
            <v>2473</v>
          </cell>
        </row>
        <row r="2475">
          <cell r="B2475">
            <v>32025</v>
          </cell>
          <cell r="C2475">
            <v>31933</v>
          </cell>
          <cell r="D2475">
            <v>2598.37</v>
          </cell>
          <cell r="E2475">
            <v>0</v>
          </cell>
          <cell r="F2475">
            <v>2597.64</v>
          </cell>
          <cell r="G2475">
            <v>2593.98</v>
          </cell>
          <cell r="H2475">
            <v>0</v>
          </cell>
          <cell r="I2475">
            <v>0.6</v>
          </cell>
          <cell r="J2475">
            <v>2.3199999999999998</v>
          </cell>
          <cell r="K2475">
            <v>2474</v>
          </cell>
        </row>
        <row r="2476">
          <cell r="B2476">
            <v>31933</v>
          </cell>
          <cell r="C2476">
            <v>31840</v>
          </cell>
          <cell r="D2476">
            <v>0</v>
          </cell>
          <cell r="E2476">
            <v>2592.83</v>
          </cell>
          <cell r="F2476">
            <v>2593.98</v>
          </cell>
          <cell r="G2476">
            <v>2591.41</v>
          </cell>
          <cell r="H2476">
            <v>0</v>
          </cell>
          <cell r="I2476">
            <v>0.6</v>
          </cell>
          <cell r="J2476">
            <v>2.2999999999999998</v>
          </cell>
          <cell r="K2476">
            <v>2475</v>
          </cell>
        </row>
        <row r="2477">
          <cell r="B2477">
            <v>32213</v>
          </cell>
          <cell r="C2477">
            <v>32025</v>
          </cell>
          <cell r="D2477">
            <v>2598.9499999999998</v>
          </cell>
          <cell r="E2477">
            <v>2598.37</v>
          </cell>
          <cell r="F2477">
            <v>2597.89</v>
          </cell>
          <cell r="G2477">
            <v>0</v>
          </cell>
          <cell r="H2477">
            <v>0</v>
          </cell>
          <cell r="I2477">
            <v>0.4</v>
          </cell>
          <cell r="J2477">
            <v>1</v>
          </cell>
          <cell r="K2477">
            <v>2476</v>
          </cell>
        </row>
        <row r="2478">
          <cell r="B2478">
            <v>32213</v>
          </cell>
          <cell r="C2478">
            <v>32109</v>
          </cell>
          <cell r="D2478">
            <v>2589.9499999999998</v>
          </cell>
          <cell r="E2478">
            <v>0</v>
          </cell>
          <cell r="F2478">
            <v>2597.2800000000002</v>
          </cell>
          <cell r="G2478">
            <v>2594.38</v>
          </cell>
          <cell r="H2478">
            <v>0</v>
          </cell>
          <cell r="I2478">
            <v>0.5</v>
          </cell>
          <cell r="J2478">
            <v>2.6</v>
          </cell>
          <cell r="K2478">
            <v>2477</v>
          </cell>
        </row>
        <row r="2479">
          <cell r="B2479">
            <v>32109</v>
          </cell>
          <cell r="C2479">
            <v>32006</v>
          </cell>
          <cell r="D2479">
            <v>0</v>
          </cell>
          <cell r="E2479">
            <v>2593.0500000000002</v>
          </cell>
          <cell r="F2479">
            <v>2594.38</v>
          </cell>
          <cell r="G2479">
            <v>2591.48</v>
          </cell>
          <cell r="H2479">
            <v>0</v>
          </cell>
          <cell r="I2479">
            <v>0.5</v>
          </cell>
          <cell r="J2479">
            <v>2.6</v>
          </cell>
          <cell r="K2479">
            <v>2478</v>
          </cell>
        </row>
        <row r="2480">
          <cell r="B2480">
            <v>32006</v>
          </cell>
          <cell r="C2480">
            <v>31840</v>
          </cell>
          <cell r="D2480">
            <v>2593.0500000000002</v>
          </cell>
          <cell r="E2480">
            <v>2592.83</v>
          </cell>
          <cell r="F2480">
            <v>2592.21</v>
          </cell>
          <cell r="G2480">
            <v>0</v>
          </cell>
          <cell r="H2480">
            <v>0</v>
          </cell>
          <cell r="I2480">
            <v>0.4</v>
          </cell>
          <cell r="J2480">
            <v>0.6</v>
          </cell>
          <cell r="K2480">
            <v>2479</v>
          </cell>
        </row>
        <row r="2481">
          <cell r="B2481">
            <v>32006</v>
          </cell>
          <cell r="C2481">
            <v>31948</v>
          </cell>
          <cell r="D2481">
            <v>2593.0500000000002</v>
          </cell>
          <cell r="E2481">
            <v>0</v>
          </cell>
          <cell r="F2481">
            <v>2591.48</v>
          </cell>
          <cell r="G2481">
            <v>0</v>
          </cell>
          <cell r="H2481">
            <v>0</v>
          </cell>
          <cell r="I2481">
            <v>0.6</v>
          </cell>
          <cell r="J2481">
            <v>1.5</v>
          </cell>
          <cell r="K2481">
            <v>2480</v>
          </cell>
        </row>
        <row r="2482">
          <cell r="B2482">
            <v>31948</v>
          </cell>
          <cell r="C2482">
            <v>31865</v>
          </cell>
          <cell r="D2482">
            <v>0</v>
          </cell>
          <cell r="E2482">
            <v>2590.2600000000002</v>
          </cell>
          <cell r="F2482">
            <v>0</v>
          </cell>
          <cell r="G2482">
            <v>2599.06</v>
          </cell>
          <cell r="H2482">
            <v>0</v>
          </cell>
          <cell r="I2482">
            <v>0.6</v>
          </cell>
          <cell r="J2482">
            <v>1.5</v>
          </cell>
          <cell r="K2482">
            <v>2481</v>
          </cell>
        </row>
        <row r="2483">
          <cell r="B2483">
            <v>31079</v>
          </cell>
          <cell r="C2483">
            <v>30988</v>
          </cell>
          <cell r="D2483">
            <v>0</v>
          </cell>
          <cell r="E2483">
            <v>0</v>
          </cell>
          <cell r="F2483">
            <v>2641.52</v>
          </cell>
          <cell r="G2483">
            <v>2641.02</v>
          </cell>
          <cell r="H2483">
            <v>0</v>
          </cell>
          <cell r="I2483">
            <v>0.3</v>
          </cell>
          <cell r="J2483">
            <v>1.1000000000000001</v>
          </cell>
          <cell r="K2483">
            <v>2482</v>
          </cell>
        </row>
        <row r="2484">
          <cell r="B2484">
            <v>31230</v>
          </cell>
          <cell r="C2484">
            <v>31079</v>
          </cell>
          <cell r="D2484">
            <v>0</v>
          </cell>
          <cell r="E2484">
            <v>0</v>
          </cell>
          <cell r="F2484">
            <v>2650.6</v>
          </cell>
          <cell r="G2484">
            <v>0</v>
          </cell>
          <cell r="H2484">
            <v>0</v>
          </cell>
          <cell r="I2484">
            <v>0.3</v>
          </cell>
          <cell r="J2484">
            <v>10</v>
          </cell>
          <cell r="K2484">
            <v>2483</v>
          </cell>
        </row>
        <row r="2485">
          <cell r="B2485">
            <v>31372</v>
          </cell>
          <cell r="C2485">
            <v>31230</v>
          </cell>
          <cell r="D2485">
            <v>0</v>
          </cell>
          <cell r="E2485">
            <v>0</v>
          </cell>
          <cell r="F2485">
            <v>2654.45</v>
          </cell>
          <cell r="G2485">
            <v>2650.91</v>
          </cell>
          <cell r="H2485">
            <v>0</v>
          </cell>
          <cell r="I2485">
            <v>0.3</v>
          </cell>
          <cell r="J2485">
            <v>4.9000000000000004</v>
          </cell>
          <cell r="K2485">
            <v>2484</v>
          </cell>
        </row>
        <row r="2486">
          <cell r="B2486">
            <v>31457</v>
          </cell>
          <cell r="C2486">
            <v>31421</v>
          </cell>
          <cell r="D2486">
            <v>2660.48</v>
          </cell>
          <cell r="E2486">
            <v>0</v>
          </cell>
          <cell r="F2486">
            <v>2657.08</v>
          </cell>
          <cell r="G2486">
            <v>2648.59</v>
          </cell>
          <cell r="H2486">
            <v>0</v>
          </cell>
          <cell r="I2486">
            <v>0.3</v>
          </cell>
          <cell r="J2486">
            <v>13</v>
          </cell>
          <cell r="K2486">
            <v>2485</v>
          </cell>
        </row>
        <row r="2487">
          <cell r="B2487">
            <v>31246</v>
          </cell>
          <cell r="C2487">
            <v>31101</v>
          </cell>
          <cell r="D2487">
            <v>2641.19</v>
          </cell>
          <cell r="E2487">
            <v>2634.09</v>
          </cell>
          <cell r="F2487">
            <v>2640.29</v>
          </cell>
          <cell r="G2487">
            <v>2633.03</v>
          </cell>
          <cell r="H2487">
            <v>0</v>
          </cell>
          <cell r="I2487">
            <v>0.3</v>
          </cell>
          <cell r="J2487">
            <v>10</v>
          </cell>
          <cell r="K2487">
            <v>2486</v>
          </cell>
        </row>
        <row r="2488">
          <cell r="B2488">
            <v>31421</v>
          </cell>
          <cell r="C2488">
            <v>31246</v>
          </cell>
          <cell r="D2488">
            <v>0</v>
          </cell>
          <cell r="E2488">
            <v>2641.19</v>
          </cell>
          <cell r="F2488">
            <v>2648.35</v>
          </cell>
          <cell r="G2488">
            <v>2640.34</v>
          </cell>
          <cell r="H2488">
            <v>0</v>
          </cell>
          <cell r="I2488">
            <v>0.3</v>
          </cell>
          <cell r="J2488">
            <v>8.6</v>
          </cell>
          <cell r="K2488">
            <v>2487</v>
          </cell>
        </row>
        <row r="2489">
          <cell r="B2489">
            <v>31139</v>
          </cell>
          <cell r="C2489">
            <v>31199</v>
          </cell>
          <cell r="D2489">
            <v>0</v>
          </cell>
          <cell r="E2489">
            <v>2628.74</v>
          </cell>
          <cell r="F2489">
            <v>2628.4</v>
          </cell>
          <cell r="G2489">
            <v>2627.49</v>
          </cell>
          <cell r="H2489">
            <v>0</v>
          </cell>
          <cell r="I2489">
            <v>0.3</v>
          </cell>
          <cell r="J2489">
            <v>0</v>
          </cell>
          <cell r="K2489">
            <v>2488</v>
          </cell>
        </row>
        <row r="2490">
          <cell r="B2490">
            <v>31027</v>
          </cell>
          <cell r="C2490">
            <v>31129</v>
          </cell>
          <cell r="D2490">
            <v>0</v>
          </cell>
          <cell r="E2490">
            <v>0</v>
          </cell>
          <cell r="F2490">
            <v>2622.3</v>
          </cell>
          <cell r="G2490">
            <v>0</v>
          </cell>
          <cell r="H2490">
            <v>0</v>
          </cell>
          <cell r="I2490">
            <v>0.3</v>
          </cell>
          <cell r="J2490">
            <v>0.5</v>
          </cell>
          <cell r="K2490">
            <v>2489</v>
          </cell>
        </row>
        <row r="2491">
          <cell r="B2491">
            <v>30980</v>
          </cell>
          <cell r="C2491">
            <v>31027</v>
          </cell>
          <cell r="D2491">
            <v>0</v>
          </cell>
          <cell r="E2491">
            <v>0</v>
          </cell>
          <cell r="F2491">
            <v>2622.43</v>
          </cell>
          <cell r="G2491">
            <v>2622.3</v>
          </cell>
          <cell r="H2491">
            <v>0</v>
          </cell>
          <cell r="I2491">
            <v>0.3</v>
          </cell>
          <cell r="J2491">
            <v>0.4</v>
          </cell>
          <cell r="K2491">
            <v>2490</v>
          </cell>
        </row>
        <row r="2492">
          <cell r="B2492">
            <v>31129</v>
          </cell>
          <cell r="C2492">
            <v>31073</v>
          </cell>
          <cell r="D2492">
            <v>0</v>
          </cell>
          <cell r="E2492">
            <v>2615.9499999999998</v>
          </cell>
          <cell r="F2492">
            <v>2621.44</v>
          </cell>
          <cell r="G2492">
            <v>2615</v>
          </cell>
          <cell r="H2492">
            <v>0</v>
          </cell>
          <cell r="I2492">
            <v>0.3</v>
          </cell>
          <cell r="J2492">
            <v>16</v>
          </cell>
          <cell r="K2492">
            <v>2491</v>
          </cell>
        </row>
        <row r="2493">
          <cell r="B2493">
            <v>31199</v>
          </cell>
          <cell r="C2493">
            <v>31129</v>
          </cell>
          <cell r="D2493">
            <v>2628.74</v>
          </cell>
          <cell r="E2493">
            <v>0</v>
          </cell>
          <cell r="F2493">
            <v>2627.01</v>
          </cell>
          <cell r="G2493">
            <v>2621.51</v>
          </cell>
          <cell r="H2493">
            <v>0</v>
          </cell>
          <cell r="I2493">
            <v>0.3</v>
          </cell>
          <cell r="J2493">
            <v>15</v>
          </cell>
          <cell r="K2493">
            <v>2492</v>
          </cell>
        </row>
        <row r="2494">
          <cell r="B2494">
            <v>31243</v>
          </cell>
          <cell r="C2494">
            <v>31199</v>
          </cell>
          <cell r="D2494">
            <v>0</v>
          </cell>
          <cell r="E2494">
            <v>2628.74</v>
          </cell>
          <cell r="F2494">
            <v>2628.86</v>
          </cell>
          <cell r="G2494">
            <v>2627.52</v>
          </cell>
          <cell r="H2494">
            <v>0</v>
          </cell>
          <cell r="I2494">
            <v>0.3</v>
          </cell>
          <cell r="J2494">
            <v>4.5999999999999996</v>
          </cell>
          <cell r="K2494">
            <v>2493</v>
          </cell>
        </row>
        <row r="2495">
          <cell r="B2495">
            <v>31307</v>
          </cell>
          <cell r="C2495">
            <v>31243</v>
          </cell>
          <cell r="D2495">
            <v>0</v>
          </cell>
          <cell r="E2495">
            <v>0</v>
          </cell>
          <cell r="F2495">
            <v>2637.81</v>
          </cell>
          <cell r="G2495">
            <v>2631.14</v>
          </cell>
          <cell r="H2495">
            <v>0</v>
          </cell>
          <cell r="I2495">
            <v>0.3</v>
          </cell>
          <cell r="J2495">
            <v>20</v>
          </cell>
          <cell r="K2495">
            <v>2494</v>
          </cell>
        </row>
        <row r="2496">
          <cell r="B2496">
            <v>31073</v>
          </cell>
          <cell r="C2496">
            <v>30976</v>
          </cell>
          <cell r="D2496">
            <v>2615.9499999999998</v>
          </cell>
          <cell r="E2496">
            <v>2615.4299999999998</v>
          </cell>
          <cell r="F2496">
            <v>2614.4499999999998</v>
          </cell>
          <cell r="G2496">
            <v>2613.92</v>
          </cell>
          <cell r="H2496">
            <v>0</v>
          </cell>
          <cell r="I2496">
            <v>0.3</v>
          </cell>
          <cell r="J2496">
            <v>0.8</v>
          </cell>
          <cell r="K2496">
            <v>2495</v>
          </cell>
        </row>
        <row r="2497">
          <cell r="B2497">
            <v>31053</v>
          </cell>
          <cell r="C2497">
            <v>31178</v>
          </cell>
          <cell r="D2497">
            <v>0</v>
          </cell>
          <cell r="E2497">
            <v>0</v>
          </cell>
          <cell r="F2497">
            <v>0</v>
          </cell>
          <cell r="G2497">
            <v>2611.44</v>
          </cell>
          <cell r="H2497">
            <v>0</v>
          </cell>
          <cell r="I2497">
            <v>0.23</v>
          </cell>
          <cell r="J2497">
            <v>1</v>
          </cell>
          <cell r="K2497">
            <v>2496</v>
          </cell>
        </row>
        <row r="2498">
          <cell r="B2498">
            <v>31178</v>
          </cell>
          <cell r="C2498">
            <v>31006</v>
          </cell>
          <cell r="D2498">
            <v>2614.4</v>
          </cell>
          <cell r="E2498">
            <v>2605.0700000000002</v>
          </cell>
          <cell r="F2498">
            <v>2609.39</v>
          </cell>
          <cell r="G2498">
            <v>2603.2399999999998</v>
          </cell>
          <cell r="H2498">
            <v>0</v>
          </cell>
          <cell r="I2498">
            <v>0.4</v>
          </cell>
          <cell r="J2498">
            <v>6</v>
          </cell>
          <cell r="K2498">
            <v>2497</v>
          </cell>
        </row>
        <row r="2499">
          <cell r="B2499">
            <v>31793</v>
          </cell>
          <cell r="C2499">
            <v>31760</v>
          </cell>
          <cell r="D2499">
            <v>2642.11</v>
          </cell>
          <cell r="E2499">
            <v>2637.01</v>
          </cell>
          <cell r="F2499">
            <v>2640.17</v>
          </cell>
          <cell r="G2499">
            <v>0</v>
          </cell>
          <cell r="H2499">
            <v>0</v>
          </cell>
          <cell r="I2499">
            <v>0.23</v>
          </cell>
          <cell r="J2499">
            <v>10</v>
          </cell>
          <cell r="K2499">
            <v>2498</v>
          </cell>
        </row>
        <row r="2500">
          <cell r="B2500">
            <v>31873</v>
          </cell>
          <cell r="C2500">
            <v>31823</v>
          </cell>
          <cell r="D2500">
            <v>2641.6</v>
          </cell>
          <cell r="E2500">
            <v>2641.8</v>
          </cell>
          <cell r="F2500">
            <v>2640.39</v>
          </cell>
          <cell r="G2500">
            <v>2638.19</v>
          </cell>
          <cell r="H2500">
            <v>0</v>
          </cell>
          <cell r="I2500">
            <v>0.3</v>
          </cell>
          <cell r="J2500">
            <v>3.5</v>
          </cell>
          <cell r="K2500">
            <v>2499</v>
          </cell>
        </row>
        <row r="2501">
          <cell r="B2501">
            <v>31823</v>
          </cell>
          <cell r="C2501">
            <v>31798</v>
          </cell>
          <cell r="D2501">
            <v>2641.8</v>
          </cell>
          <cell r="E2501">
            <v>2636.1</v>
          </cell>
          <cell r="F2501">
            <v>2638.19</v>
          </cell>
          <cell r="G2501">
            <v>2632.44</v>
          </cell>
          <cell r="H2501">
            <v>0</v>
          </cell>
          <cell r="I2501">
            <v>0.3</v>
          </cell>
          <cell r="J2501">
            <v>10</v>
          </cell>
          <cell r="K2501">
            <v>2500</v>
          </cell>
        </row>
        <row r="2502">
          <cell r="B2502">
            <v>31798</v>
          </cell>
          <cell r="C2502">
            <v>31775</v>
          </cell>
          <cell r="D2502">
            <v>2636.1</v>
          </cell>
          <cell r="E2502">
            <v>2633.52</v>
          </cell>
          <cell r="F2502">
            <v>2632.34</v>
          </cell>
          <cell r="G2502">
            <v>0</v>
          </cell>
          <cell r="H2502">
            <v>0</v>
          </cell>
          <cell r="I2502">
            <v>0.3</v>
          </cell>
          <cell r="J2502">
            <v>1.6</v>
          </cell>
          <cell r="K2502">
            <v>2501</v>
          </cell>
        </row>
        <row r="2503">
          <cell r="B2503">
            <v>31752</v>
          </cell>
          <cell r="C2503">
            <v>31839</v>
          </cell>
          <cell r="D2503">
            <v>2632.27</v>
          </cell>
          <cell r="E2503">
            <v>0</v>
          </cell>
          <cell r="F2503">
            <v>2629.85</v>
          </cell>
          <cell r="G2503">
            <v>0</v>
          </cell>
          <cell r="H2503">
            <v>0</v>
          </cell>
          <cell r="I2503">
            <v>0.3</v>
          </cell>
          <cell r="J2503">
            <v>0.7</v>
          </cell>
          <cell r="K2503">
            <v>2502</v>
          </cell>
        </row>
        <row r="2504">
          <cell r="B2504">
            <v>31587</v>
          </cell>
          <cell r="C2504">
            <v>31583</v>
          </cell>
          <cell r="D2504">
            <v>2612.4</v>
          </cell>
          <cell r="E2504">
            <v>0</v>
          </cell>
          <cell r="F2504">
            <v>2611.17</v>
          </cell>
          <cell r="G2504">
            <v>2610.62</v>
          </cell>
          <cell r="H2504">
            <v>0</v>
          </cell>
          <cell r="I2504">
            <v>0.4</v>
          </cell>
          <cell r="J2504">
            <v>5</v>
          </cell>
          <cell r="K2504">
            <v>2503</v>
          </cell>
        </row>
        <row r="2505">
          <cell r="B2505">
            <v>31660</v>
          </cell>
          <cell r="C2505">
            <v>31587</v>
          </cell>
          <cell r="D2505">
            <v>2618.5700000000002</v>
          </cell>
          <cell r="E2505">
            <v>2612.4</v>
          </cell>
          <cell r="F2505">
            <v>2617.4</v>
          </cell>
          <cell r="G2505">
            <v>0</v>
          </cell>
          <cell r="H2505">
            <v>0</v>
          </cell>
          <cell r="I2505">
            <v>0.4</v>
          </cell>
          <cell r="J2505">
            <v>8.5</v>
          </cell>
          <cell r="K2505">
            <v>2504</v>
          </cell>
        </row>
        <row r="2506">
          <cell r="B2506">
            <v>31694</v>
          </cell>
          <cell r="C2506">
            <v>31660</v>
          </cell>
          <cell r="D2506">
            <v>2622.75</v>
          </cell>
          <cell r="E2506">
            <v>2618.5700000000002</v>
          </cell>
          <cell r="F2506">
            <v>0</v>
          </cell>
          <cell r="G2506">
            <v>2617.48</v>
          </cell>
          <cell r="H2506">
            <v>0</v>
          </cell>
          <cell r="I2506">
            <v>0.4</v>
          </cell>
          <cell r="J2506">
            <v>1.07</v>
          </cell>
          <cell r="K2506">
            <v>2505</v>
          </cell>
        </row>
        <row r="2507">
          <cell r="B2507">
            <v>31721</v>
          </cell>
          <cell r="C2507">
            <v>31694</v>
          </cell>
          <cell r="D2507">
            <v>2626.68</v>
          </cell>
          <cell r="E2507">
            <v>2622.75</v>
          </cell>
          <cell r="F2507">
            <v>2624.95</v>
          </cell>
          <cell r="G2507">
            <v>0</v>
          </cell>
          <cell r="H2507">
            <v>0</v>
          </cell>
          <cell r="I2507">
            <v>0.4</v>
          </cell>
          <cell r="J2507">
            <v>1.07</v>
          </cell>
          <cell r="K2507">
            <v>2506</v>
          </cell>
        </row>
        <row r="2508">
          <cell r="B2508">
            <v>31775</v>
          </cell>
          <cell r="C2508">
            <v>31721</v>
          </cell>
          <cell r="D2508">
            <v>2633.52</v>
          </cell>
          <cell r="E2508">
            <v>2626.68</v>
          </cell>
          <cell r="F2508">
            <v>2630.44</v>
          </cell>
          <cell r="G2508">
            <v>2625.87</v>
          </cell>
          <cell r="H2508">
            <v>0</v>
          </cell>
          <cell r="I2508">
            <v>0.3</v>
          </cell>
          <cell r="J2508">
            <v>7.6</v>
          </cell>
          <cell r="K2508">
            <v>2507</v>
          </cell>
        </row>
        <row r="2509">
          <cell r="B2509">
            <v>31777</v>
          </cell>
          <cell r="C2509">
            <v>31775</v>
          </cell>
          <cell r="D2509">
            <v>2635.56</v>
          </cell>
          <cell r="E2509">
            <v>2634.68</v>
          </cell>
          <cell r="F2509">
            <v>2633.56</v>
          </cell>
          <cell r="G2509">
            <v>2632.15</v>
          </cell>
          <cell r="H2509">
            <v>0</v>
          </cell>
          <cell r="I2509">
            <v>0.25</v>
          </cell>
          <cell r="J2509">
            <v>6</v>
          </cell>
          <cell r="K2509">
            <v>2508</v>
          </cell>
        </row>
        <row r="2510">
          <cell r="B2510">
            <v>31760</v>
          </cell>
          <cell r="C2510">
            <v>31777</v>
          </cell>
          <cell r="D2510">
            <v>2637.07</v>
          </cell>
          <cell r="E2510">
            <v>2635.56</v>
          </cell>
          <cell r="F2510">
            <v>2634.97</v>
          </cell>
          <cell r="G2510">
            <v>2633.56</v>
          </cell>
          <cell r="H2510">
            <v>0</v>
          </cell>
          <cell r="I2510">
            <v>0.25</v>
          </cell>
          <cell r="J2510">
            <v>6</v>
          </cell>
          <cell r="K2510">
            <v>2509</v>
          </cell>
        </row>
        <row r="2511">
          <cell r="B2511">
            <v>31719</v>
          </cell>
          <cell r="C2511">
            <v>31760</v>
          </cell>
          <cell r="D2511">
            <v>2638.94</v>
          </cell>
          <cell r="E2511">
            <v>2637.01</v>
          </cell>
          <cell r="F2511">
            <v>2637.07</v>
          </cell>
          <cell r="G2511">
            <v>2634.97</v>
          </cell>
          <cell r="H2511">
            <v>0</v>
          </cell>
          <cell r="I2511">
            <v>0.25</v>
          </cell>
          <cell r="J2511">
            <v>6</v>
          </cell>
          <cell r="K2511">
            <v>2510</v>
          </cell>
        </row>
        <row r="2512">
          <cell r="B2512">
            <v>31679</v>
          </cell>
          <cell r="C2512">
            <v>31719</v>
          </cell>
          <cell r="D2512">
            <v>2640.43</v>
          </cell>
          <cell r="E2512">
            <v>2638.94</v>
          </cell>
          <cell r="F2512">
            <v>2638.86</v>
          </cell>
          <cell r="G2512">
            <v>2637.52</v>
          </cell>
          <cell r="H2512">
            <v>0</v>
          </cell>
          <cell r="I2512">
            <v>0.2</v>
          </cell>
          <cell r="J2512">
            <v>3.35</v>
          </cell>
          <cell r="K2512">
            <v>2511</v>
          </cell>
        </row>
        <row r="2513">
          <cell r="B2513">
            <v>31658</v>
          </cell>
          <cell r="C2513">
            <v>31679</v>
          </cell>
          <cell r="D2513">
            <v>2641.06</v>
          </cell>
          <cell r="E2513">
            <v>2640.43</v>
          </cell>
          <cell r="F2513">
            <v>2639.67</v>
          </cell>
          <cell r="G2513">
            <v>2638.89</v>
          </cell>
          <cell r="H2513">
            <v>0</v>
          </cell>
          <cell r="I2513">
            <v>0.2</v>
          </cell>
          <cell r="J2513">
            <v>3.5</v>
          </cell>
          <cell r="K2513">
            <v>2512</v>
          </cell>
        </row>
        <row r="2514">
          <cell r="B2514">
            <v>31658</v>
          </cell>
          <cell r="C2514">
            <v>31623</v>
          </cell>
          <cell r="D2514">
            <v>2641.06</v>
          </cell>
          <cell r="E2514">
            <v>2641.88</v>
          </cell>
          <cell r="F2514">
            <v>2639.52</v>
          </cell>
          <cell r="G2514">
            <v>2638.59</v>
          </cell>
          <cell r="H2514">
            <v>0</v>
          </cell>
          <cell r="I2514">
            <v>0.2</v>
          </cell>
          <cell r="J2514">
            <v>2.2999999999999998</v>
          </cell>
          <cell r="K2514">
            <v>2513</v>
          </cell>
        </row>
        <row r="2515">
          <cell r="B2515">
            <v>31716</v>
          </cell>
          <cell r="C2515">
            <v>31647</v>
          </cell>
          <cell r="D2515">
            <v>2651.21</v>
          </cell>
          <cell r="E2515">
            <v>2648.08</v>
          </cell>
          <cell r="F2515">
            <v>2649.39</v>
          </cell>
          <cell r="G2515">
            <v>0</v>
          </cell>
          <cell r="H2515">
            <v>0</v>
          </cell>
          <cell r="I2515">
            <v>0.2</v>
          </cell>
          <cell r="J2515">
            <v>2.4500000000000002</v>
          </cell>
          <cell r="K2515">
            <v>2514</v>
          </cell>
        </row>
        <row r="2516">
          <cell r="B2516">
            <v>31835</v>
          </cell>
          <cell r="C2516">
            <v>31706</v>
          </cell>
          <cell r="D2516">
            <v>2655.02</v>
          </cell>
          <cell r="E2516">
            <v>2658.1</v>
          </cell>
          <cell r="F2516">
            <v>0</v>
          </cell>
          <cell r="G2516">
            <v>0</v>
          </cell>
          <cell r="H2516">
            <v>0</v>
          </cell>
          <cell r="I2516">
            <v>0</v>
          </cell>
          <cell r="J2516">
            <v>0</v>
          </cell>
          <cell r="K2516">
            <v>2515</v>
          </cell>
        </row>
        <row r="2517">
          <cell r="B2517">
            <v>31706</v>
          </cell>
          <cell r="C2517">
            <v>31666</v>
          </cell>
          <cell r="D2517">
            <v>0</v>
          </cell>
          <cell r="E2517">
            <v>2655.84</v>
          </cell>
          <cell r="F2517">
            <v>2654.9</v>
          </cell>
          <cell r="G2517">
            <v>0</v>
          </cell>
          <cell r="H2517">
            <v>0</v>
          </cell>
          <cell r="I2517">
            <v>0</v>
          </cell>
          <cell r="J2517">
            <v>0</v>
          </cell>
          <cell r="K2517">
            <v>2516</v>
          </cell>
        </row>
        <row r="2518">
          <cell r="B2518">
            <v>31726</v>
          </cell>
          <cell r="C2518">
            <v>31672</v>
          </cell>
          <cell r="D2518">
            <v>2662.42</v>
          </cell>
          <cell r="E2518">
            <v>2657.9</v>
          </cell>
          <cell r="F2518">
            <v>2660.61</v>
          </cell>
          <cell r="G2518">
            <v>2656.24</v>
          </cell>
          <cell r="H2518">
            <v>0</v>
          </cell>
          <cell r="I2518">
            <v>0.3</v>
          </cell>
          <cell r="J2518">
            <v>8.6</v>
          </cell>
          <cell r="K2518">
            <v>2517</v>
          </cell>
        </row>
        <row r="2519">
          <cell r="B2519">
            <v>31672</v>
          </cell>
          <cell r="C2519">
            <v>31579</v>
          </cell>
          <cell r="D2519">
            <v>2657.9</v>
          </cell>
          <cell r="E2519">
            <v>2655.88</v>
          </cell>
          <cell r="F2519">
            <v>2656.03</v>
          </cell>
          <cell r="G2519">
            <v>2652.03</v>
          </cell>
          <cell r="H2519">
            <v>0</v>
          </cell>
          <cell r="I2519">
            <v>0.3</v>
          </cell>
          <cell r="J2519">
            <v>5.4</v>
          </cell>
          <cell r="K2519">
            <v>2518</v>
          </cell>
        </row>
        <row r="2520">
          <cell r="B2520">
            <v>31579</v>
          </cell>
          <cell r="C2520">
            <v>31575</v>
          </cell>
          <cell r="D2520">
            <v>2655.88</v>
          </cell>
          <cell r="E2520">
            <v>2654.42</v>
          </cell>
          <cell r="F2520">
            <v>2650.93</v>
          </cell>
          <cell r="G2520">
            <v>2649.83</v>
          </cell>
          <cell r="H2520">
            <v>0</v>
          </cell>
          <cell r="I2520">
            <v>0.3</v>
          </cell>
          <cell r="J2520">
            <v>14.2</v>
          </cell>
          <cell r="K2520">
            <v>2519</v>
          </cell>
        </row>
        <row r="2521">
          <cell r="B2521">
            <v>31575</v>
          </cell>
          <cell r="C2521">
            <v>31557</v>
          </cell>
          <cell r="D2521">
            <v>2654.42</v>
          </cell>
          <cell r="E2521">
            <v>2646.79</v>
          </cell>
          <cell r="F2521">
            <v>2649.51</v>
          </cell>
          <cell r="G2521">
            <v>2645.67</v>
          </cell>
          <cell r="H2521">
            <v>0</v>
          </cell>
          <cell r="I2521">
            <v>0.3</v>
          </cell>
          <cell r="J2521">
            <v>15.6</v>
          </cell>
          <cell r="K2521">
            <v>2520</v>
          </cell>
        </row>
        <row r="2522">
          <cell r="B2522">
            <v>31557</v>
          </cell>
          <cell r="C2522">
            <v>31559</v>
          </cell>
          <cell r="D2522">
            <v>2646.79</v>
          </cell>
          <cell r="E2522">
            <v>2644.29</v>
          </cell>
          <cell r="F2522">
            <v>2645.6</v>
          </cell>
          <cell r="G2522">
            <v>2643.5</v>
          </cell>
          <cell r="H2522">
            <v>0</v>
          </cell>
          <cell r="I2522">
            <v>0.3</v>
          </cell>
          <cell r="J2522">
            <v>12.3</v>
          </cell>
          <cell r="K2522">
            <v>2521</v>
          </cell>
        </row>
        <row r="2523">
          <cell r="B2523">
            <v>31559</v>
          </cell>
          <cell r="C2523">
            <v>31623</v>
          </cell>
          <cell r="D2523">
            <v>2644.29</v>
          </cell>
          <cell r="E2523">
            <v>2641.88</v>
          </cell>
          <cell r="F2523">
            <v>2643.36</v>
          </cell>
          <cell r="G2523">
            <v>2638.88</v>
          </cell>
          <cell r="H2523">
            <v>0</v>
          </cell>
          <cell r="I2523">
            <v>0.35</v>
          </cell>
          <cell r="J2523">
            <v>5.6</v>
          </cell>
          <cell r="K2523">
            <v>2522</v>
          </cell>
        </row>
        <row r="2524">
          <cell r="B2524">
            <v>31672</v>
          </cell>
          <cell r="C2524">
            <v>31666</v>
          </cell>
          <cell r="D2524">
            <v>2657.9</v>
          </cell>
          <cell r="E2524">
            <v>2655.84</v>
          </cell>
          <cell r="F2524">
            <v>0</v>
          </cell>
          <cell r="G2524">
            <v>2654.24</v>
          </cell>
          <cell r="H2524">
            <v>0</v>
          </cell>
          <cell r="I2524">
            <v>0.3</v>
          </cell>
          <cell r="J2524">
            <v>0</v>
          </cell>
          <cell r="K2524">
            <v>2523</v>
          </cell>
        </row>
        <row r="2525">
          <cell r="B2525">
            <v>31666</v>
          </cell>
          <cell r="C2525">
            <v>31647</v>
          </cell>
          <cell r="D2525">
            <v>2655.84</v>
          </cell>
          <cell r="E2525">
            <v>2648.08</v>
          </cell>
          <cell r="F2525">
            <v>2650.67</v>
          </cell>
          <cell r="G2525">
            <v>2647.1</v>
          </cell>
          <cell r="H2525">
            <v>0</v>
          </cell>
          <cell r="I2525">
            <v>0.3</v>
          </cell>
          <cell r="J2525">
            <v>14.8</v>
          </cell>
          <cell r="K2525">
            <v>2524</v>
          </cell>
        </row>
        <row r="2526">
          <cell r="B2526">
            <v>31647</v>
          </cell>
          <cell r="C2526">
            <v>31623</v>
          </cell>
          <cell r="D2526">
            <v>2648.08</v>
          </cell>
          <cell r="E2526">
            <v>2641.88</v>
          </cell>
          <cell r="F2526">
            <v>2644.49</v>
          </cell>
          <cell r="G2526">
            <v>2640.37</v>
          </cell>
          <cell r="H2526">
            <v>0</v>
          </cell>
          <cell r="I2526">
            <v>0.3</v>
          </cell>
          <cell r="J2526">
            <v>15.6</v>
          </cell>
          <cell r="K2526">
            <v>2525</v>
          </cell>
        </row>
        <row r="2527">
          <cell r="B2527">
            <v>31623</v>
          </cell>
          <cell r="C2527">
            <v>31601</v>
          </cell>
          <cell r="D2527">
            <v>2641.88</v>
          </cell>
          <cell r="E2527">
            <v>2637.69</v>
          </cell>
          <cell r="F2527">
            <v>0</v>
          </cell>
          <cell r="G2527">
            <v>2636.73</v>
          </cell>
          <cell r="H2527">
            <v>0</v>
          </cell>
          <cell r="I2527">
            <v>0.35</v>
          </cell>
          <cell r="J2527">
            <v>10.5</v>
          </cell>
          <cell r="K2527">
            <v>2526</v>
          </cell>
        </row>
        <row r="2528">
          <cell r="B2528">
            <v>31601</v>
          </cell>
          <cell r="C2528">
            <v>31576</v>
          </cell>
          <cell r="D2528">
            <v>2637.69</v>
          </cell>
          <cell r="E2528">
            <v>2633.51</v>
          </cell>
          <cell r="F2528">
            <v>2634.84</v>
          </cell>
          <cell r="G2528">
            <v>2632.31</v>
          </cell>
          <cell r="H2528">
            <v>0</v>
          </cell>
          <cell r="I2528">
            <v>0.35</v>
          </cell>
          <cell r="J2528">
            <v>10.5</v>
          </cell>
          <cell r="K2528">
            <v>2527</v>
          </cell>
        </row>
        <row r="2529">
          <cell r="B2529">
            <v>31566</v>
          </cell>
          <cell r="C2529">
            <v>31539</v>
          </cell>
          <cell r="D2529">
            <v>2630.39</v>
          </cell>
          <cell r="E2529">
            <v>2626.27</v>
          </cell>
          <cell r="F2529">
            <v>2629.19</v>
          </cell>
          <cell r="G2529">
            <v>0</v>
          </cell>
          <cell r="H2529">
            <v>0</v>
          </cell>
          <cell r="I2529">
            <v>0.35</v>
          </cell>
          <cell r="J2529">
            <v>10.5</v>
          </cell>
          <cell r="K2529">
            <v>2528</v>
          </cell>
        </row>
        <row r="2530">
          <cell r="B2530">
            <v>31576</v>
          </cell>
          <cell r="C2530">
            <v>31566</v>
          </cell>
          <cell r="D2530">
            <v>2633.51</v>
          </cell>
          <cell r="E2530">
            <v>2630.39</v>
          </cell>
          <cell r="F2530">
            <v>2630.87</v>
          </cell>
          <cell r="G2530">
            <v>2627.78</v>
          </cell>
          <cell r="H2530">
            <v>0</v>
          </cell>
          <cell r="I2530">
            <v>0.35</v>
          </cell>
          <cell r="J2530">
            <v>10.5</v>
          </cell>
          <cell r="K2530">
            <v>2529</v>
          </cell>
        </row>
        <row r="2531">
          <cell r="B2531">
            <v>31562</v>
          </cell>
          <cell r="C2531">
            <v>31576</v>
          </cell>
          <cell r="D2531">
            <v>2635</v>
          </cell>
          <cell r="E2531">
            <v>2633.51</v>
          </cell>
          <cell r="F2531">
            <v>2633.31</v>
          </cell>
          <cell r="G2531">
            <v>0</v>
          </cell>
          <cell r="H2531">
            <v>0</v>
          </cell>
          <cell r="I2531">
            <v>0.23</v>
          </cell>
          <cell r="J2531">
            <v>5</v>
          </cell>
          <cell r="K2531">
            <v>2530</v>
          </cell>
        </row>
        <row r="2532">
          <cell r="B2532">
            <v>31436</v>
          </cell>
          <cell r="C2532">
            <v>31502</v>
          </cell>
          <cell r="D2532">
            <v>2620.13</v>
          </cell>
          <cell r="E2532">
            <v>2615.1</v>
          </cell>
          <cell r="F2532">
            <v>2618.9299999999998</v>
          </cell>
          <cell r="G2532">
            <v>0</v>
          </cell>
          <cell r="H2532">
            <v>0</v>
          </cell>
          <cell r="I2532">
            <v>0.38</v>
          </cell>
          <cell r="J2532">
            <v>9.5</v>
          </cell>
          <cell r="K2532">
            <v>2531</v>
          </cell>
        </row>
        <row r="2533">
          <cell r="B2533">
            <v>31526</v>
          </cell>
          <cell r="C2533">
            <v>31436</v>
          </cell>
          <cell r="D2533">
            <v>2626.07</v>
          </cell>
          <cell r="E2533">
            <v>2620.4899999999998</v>
          </cell>
          <cell r="F2533">
            <v>2623.98</v>
          </cell>
          <cell r="G2533">
            <v>2618.71</v>
          </cell>
          <cell r="H2533">
            <v>0</v>
          </cell>
          <cell r="I2533">
            <v>0.35</v>
          </cell>
          <cell r="J2533">
            <v>8.5</v>
          </cell>
          <cell r="K2533">
            <v>2532</v>
          </cell>
        </row>
        <row r="2534">
          <cell r="B2534">
            <v>31539</v>
          </cell>
          <cell r="C2534">
            <v>31526</v>
          </cell>
          <cell r="D2534">
            <v>2626.27</v>
          </cell>
          <cell r="E2534">
            <v>2626.77</v>
          </cell>
          <cell r="F2534">
            <v>2625</v>
          </cell>
          <cell r="G2534">
            <v>2625.47</v>
          </cell>
          <cell r="H2534">
            <v>0</v>
          </cell>
          <cell r="I2534">
            <v>0</v>
          </cell>
          <cell r="J2534">
            <v>0</v>
          </cell>
          <cell r="K2534">
            <v>2533</v>
          </cell>
        </row>
        <row r="2535">
          <cell r="B2535">
            <v>31466</v>
          </cell>
          <cell r="C2535">
            <v>31526</v>
          </cell>
          <cell r="D2535">
            <v>2632.16</v>
          </cell>
          <cell r="E2535">
            <v>2626.77</v>
          </cell>
          <cell r="F2535">
            <v>2629.99</v>
          </cell>
          <cell r="G2535">
            <v>0</v>
          </cell>
          <cell r="H2535">
            <v>0</v>
          </cell>
          <cell r="I2535">
            <v>0.23</v>
          </cell>
          <cell r="J2535">
            <v>11.3</v>
          </cell>
          <cell r="K2535">
            <v>2534</v>
          </cell>
        </row>
        <row r="2536">
          <cell r="B2536">
            <v>31539</v>
          </cell>
          <cell r="C2536">
            <v>31578</v>
          </cell>
          <cell r="D2536">
            <v>2626.06</v>
          </cell>
          <cell r="E2536">
            <v>2623.79</v>
          </cell>
          <cell r="F2536">
            <v>2625</v>
          </cell>
          <cell r="G2536">
            <v>0</v>
          </cell>
          <cell r="H2536">
            <v>0</v>
          </cell>
          <cell r="I2536">
            <v>0.23</v>
          </cell>
          <cell r="J2536">
            <v>7</v>
          </cell>
          <cell r="K2536">
            <v>2535</v>
          </cell>
        </row>
        <row r="2537">
          <cell r="B2537">
            <v>31578</v>
          </cell>
          <cell r="C2537">
            <v>31551</v>
          </cell>
          <cell r="D2537">
            <v>2623.79</v>
          </cell>
          <cell r="E2537">
            <v>2619.2800000000002</v>
          </cell>
          <cell r="F2537">
            <v>0</v>
          </cell>
          <cell r="G2537">
            <v>0</v>
          </cell>
          <cell r="H2537">
            <v>0</v>
          </cell>
          <cell r="I2537">
            <v>0.23</v>
          </cell>
          <cell r="J2537">
            <v>11.5</v>
          </cell>
          <cell r="K2537">
            <v>2536</v>
          </cell>
        </row>
        <row r="2538">
          <cell r="B2538">
            <v>31628</v>
          </cell>
          <cell r="C2538">
            <v>31578</v>
          </cell>
          <cell r="D2538">
            <v>2623.59</v>
          </cell>
          <cell r="E2538">
            <v>2623.79</v>
          </cell>
          <cell r="F2538">
            <v>2622.36</v>
          </cell>
          <cell r="G2538">
            <v>2621.95</v>
          </cell>
          <cell r="H2538">
            <v>0</v>
          </cell>
          <cell r="I2538">
            <v>0.25</v>
          </cell>
          <cell r="J2538">
            <v>1</v>
          </cell>
          <cell r="K2538">
            <v>2537</v>
          </cell>
        </row>
        <row r="2539">
          <cell r="B2539">
            <v>31551</v>
          </cell>
          <cell r="C2539">
            <v>31502</v>
          </cell>
          <cell r="D2539">
            <v>2619.2800000000002</v>
          </cell>
          <cell r="E2539">
            <v>2615.1</v>
          </cell>
          <cell r="F2539">
            <v>2618.04</v>
          </cell>
          <cell r="G2539">
            <v>0</v>
          </cell>
          <cell r="H2539">
            <v>0</v>
          </cell>
          <cell r="I2539">
            <v>0.23</v>
          </cell>
          <cell r="J2539">
            <v>11.5</v>
          </cell>
          <cell r="K2539">
            <v>2538</v>
          </cell>
        </row>
        <row r="2540">
          <cell r="B2540">
            <v>31618</v>
          </cell>
          <cell r="C2540">
            <v>31551</v>
          </cell>
          <cell r="D2540">
            <v>2619.5</v>
          </cell>
          <cell r="E2540">
            <v>2619.2800000000002</v>
          </cell>
          <cell r="F2540">
            <v>2618.4699999999998</v>
          </cell>
          <cell r="G2540">
            <v>0</v>
          </cell>
          <cell r="H2540">
            <v>0</v>
          </cell>
          <cell r="I2540">
            <v>0.23</v>
          </cell>
          <cell r="J2540">
            <v>1</v>
          </cell>
          <cell r="K2540">
            <v>2539</v>
          </cell>
        </row>
        <row r="2541">
          <cell r="B2541">
            <v>31599</v>
          </cell>
          <cell r="C2541">
            <v>31502</v>
          </cell>
          <cell r="D2541">
            <v>2615.5</v>
          </cell>
          <cell r="E2541">
            <v>2615.1</v>
          </cell>
          <cell r="F2541">
            <v>2614.14</v>
          </cell>
          <cell r="G2541">
            <v>0</v>
          </cell>
          <cell r="H2541">
            <v>0</v>
          </cell>
          <cell r="I2541">
            <v>0.3</v>
          </cell>
          <cell r="J2541">
            <v>0.7</v>
          </cell>
          <cell r="K2541">
            <v>2540</v>
          </cell>
        </row>
        <row r="2542">
          <cell r="B2542">
            <v>31569</v>
          </cell>
          <cell r="C2542">
            <v>31461</v>
          </cell>
          <cell r="D2542">
            <v>0</v>
          </cell>
          <cell r="E2542">
            <v>2613.12</v>
          </cell>
          <cell r="F2542">
            <v>2612.3000000000002</v>
          </cell>
          <cell r="G2542">
            <v>0</v>
          </cell>
          <cell r="H2542">
            <v>0</v>
          </cell>
          <cell r="I2542">
            <v>0.23</v>
          </cell>
          <cell r="J2542">
            <v>0.6</v>
          </cell>
          <cell r="K2542">
            <v>2541</v>
          </cell>
        </row>
        <row r="2543">
          <cell r="B2543">
            <v>31502</v>
          </cell>
          <cell r="C2543">
            <v>31461</v>
          </cell>
          <cell r="D2543">
            <v>2615.1</v>
          </cell>
          <cell r="E2543">
            <v>2613.12</v>
          </cell>
          <cell r="F2543">
            <v>2613.56</v>
          </cell>
          <cell r="G2543">
            <v>0</v>
          </cell>
          <cell r="H2543">
            <v>0</v>
          </cell>
          <cell r="I2543">
            <v>0.45</v>
          </cell>
          <cell r="J2543">
            <v>5.7</v>
          </cell>
          <cell r="K2543">
            <v>2542</v>
          </cell>
        </row>
        <row r="2544">
          <cell r="B2544">
            <v>31461</v>
          </cell>
          <cell r="C2544">
            <v>31414</v>
          </cell>
          <cell r="D2544">
            <v>2613.12</v>
          </cell>
          <cell r="E2544">
            <v>2610.91</v>
          </cell>
          <cell r="F2544">
            <v>2611.81</v>
          </cell>
          <cell r="G2544">
            <v>2609.8200000000002</v>
          </cell>
          <cell r="H2544">
            <v>0</v>
          </cell>
          <cell r="I2544">
            <v>0.45</v>
          </cell>
          <cell r="J2544">
            <v>5.7</v>
          </cell>
          <cell r="K2544">
            <v>2543</v>
          </cell>
        </row>
        <row r="2545">
          <cell r="B2545">
            <v>31420</v>
          </cell>
          <cell r="C2545">
            <v>31461</v>
          </cell>
          <cell r="D2545">
            <v>0</v>
          </cell>
          <cell r="E2545">
            <v>2613.12</v>
          </cell>
          <cell r="F2545">
            <v>2612.11</v>
          </cell>
          <cell r="G2545">
            <v>0</v>
          </cell>
          <cell r="H2545">
            <v>0</v>
          </cell>
          <cell r="I2545">
            <v>0.23</v>
          </cell>
          <cell r="J2545">
            <v>1</v>
          </cell>
          <cell r="K2545">
            <v>2544</v>
          </cell>
        </row>
        <row r="2546">
          <cell r="B2546">
            <v>31371</v>
          </cell>
          <cell r="C2546">
            <v>31436</v>
          </cell>
          <cell r="D2546">
            <v>2624.81</v>
          </cell>
          <cell r="E2546">
            <v>2620.13</v>
          </cell>
          <cell r="F2546">
            <v>2623.54</v>
          </cell>
          <cell r="G2546">
            <v>2618.9499999999998</v>
          </cell>
          <cell r="H2546">
            <v>0</v>
          </cell>
          <cell r="I2546">
            <v>0.23</v>
          </cell>
          <cell r="J2546">
            <v>9.4</v>
          </cell>
          <cell r="K2546">
            <v>2545</v>
          </cell>
        </row>
        <row r="2547">
          <cell r="B2547">
            <v>31294</v>
          </cell>
          <cell r="C2547">
            <v>31235</v>
          </cell>
          <cell r="D2547">
            <v>2620.61</v>
          </cell>
          <cell r="E2547">
            <v>2614</v>
          </cell>
          <cell r="F2547">
            <v>2619.41</v>
          </cell>
          <cell r="G2547">
            <v>2612.39</v>
          </cell>
          <cell r="H2547">
            <v>0</v>
          </cell>
          <cell r="I2547">
            <v>0</v>
          </cell>
          <cell r="J2547">
            <v>0</v>
          </cell>
          <cell r="K2547">
            <v>2546</v>
          </cell>
        </row>
        <row r="2548">
          <cell r="B2548">
            <v>31352</v>
          </cell>
          <cell r="C2548">
            <v>31294</v>
          </cell>
          <cell r="D2548">
            <v>2627.71</v>
          </cell>
          <cell r="E2548">
            <v>2620.61</v>
          </cell>
          <cell r="F2548">
            <v>2626.29</v>
          </cell>
          <cell r="G2548">
            <v>2619.41</v>
          </cell>
          <cell r="H2548">
            <v>0</v>
          </cell>
          <cell r="I2548">
            <v>0.23</v>
          </cell>
          <cell r="J2548">
            <v>16</v>
          </cell>
          <cell r="K2548">
            <v>2547</v>
          </cell>
        </row>
        <row r="2549">
          <cell r="B2549">
            <v>31379</v>
          </cell>
          <cell r="C2549">
            <v>31294</v>
          </cell>
          <cell r="D2549">
            <v>2618.64</v>
          </cell>
          <cell r="E2549">
            <v>2620.61</v>
          </cell>
          <cell r="F2549">
            <v>2617.44</v>
          </cell>
          <cell r="G2549">
            <v>2617.0700000000002</v>
          </cell>
          <cell r="H2549">
            <v>0</v>
          </cell>
          <cell r="I2549">
            <v>0.23</v>
          </cell>
          <cell r="J2549">
            <v>0.5</v>
          </cell>
          <cell r="K2549">
            <v>2548</v>
          </cell>
        </row>
        <row r="2550">
          <cell r="B2550">
            <v>31125</v>
          </cell>
          <cell r="C2550">
            <v>31184</v>
          </cell>
          <cell r="D2550">
            <v>2616.3000000000002</v>
          </cell>
          <cell r="E2550">
            <v>0</v>
          </cell>
          <cell r="F2550">
            <v>2614.9499999999998</v>
          </cell>
          <cell r="G2550">
            <v>2613.4699999999998</v>
          </cell>
          <cell r="H2550">
            <v>0</v>
          </cell>
          <cell r="I2550">
            <v>0.3</v>
          </cell>
          <cell r="J2550">
            <v>3.2</v>
          </cell>
          <cell r="K2550">
            <v>2549</v>
          </cell>
        </row>
        <row r="2551">
          <cell r="B2551">
            <v>31184</v>
          </cell>
          <cell r="C2551">
            <v>31235</v>
          </cell>
          <cell r="D2551">
            <v>0</v>
          </cell>
          <cell r="E2551">
            <v>2614</v>
          </cell>
          <cell r="F2551">
            <v>2613.4699999999998</v>
          </cell>
          <cell r="G2551">
            <v>0</v>
          </cell>
          <cell r="H2551">
            <v>0</v>
          </cell>
          <cell r="I2551">
            <v>0.4</v>
          </cell>
          <cell r="J2551">
            <v>3.2</v>
          </cell>
          <cell r="K2551">
            <v>2550</v>
          </cell>
        </row>
        <row r="2552">
          <cell r="B2552">
            <v>31235</v>
          </cell>
          <cell r="C2552">
            <v>31285</v>
          </cell>
          <cell r="D2552">
            <v>2614</v>
          </cell>
          <cell r="E2552">
            <v>2612.9</v>
          </cell>
          <cell r="F2552">
            <v>0</v>
          </cell>
          <cell r="G2552">
            <v>2611.5500000000002</v>
          </cell>
          <cell r="H2552">
            <v>0</v>
          </cell>
          <cell r="I2552">
            <v>0.4</v>
          </cell>
          <cell r="J2552">
            <v>2.2000000000000002</v>
          </cell>
          <cell r="K2552">
            <v>2551</v>
          </cell>
        </row>
        <row r="2553">
          <cell r="B2553">
            <v>31285</v>
          </cell>
          <cell r="C2553">
            <v>31351</v>
          </cell>
          <cell r="D2553">
            <v>2612.9</v>
          </cell>
          <cell r="E2553">
            <v>2611.75</v>
          </cell>
          <cell r="F2553">
            <v>2611.5500000000002</v>
          </cell>
          <cell r="G2553">
            <v>2610.4299999999998</v>
          </cell>
          <cell r="H2553">
            <v>0</v>
          </cell>
          <cell r="I2553">
            <v>0.4</v>
          </cell>
          <cell r="J2553">
            <v>2.2000000000000002</v>
          </cell>
          <cell r="K2553">
            <v>2552</v>
          </cell>
        </row>
        <row r="2554">
          <cell r="B2554">
            <v>31302</v>
          </cell>
          <cell r="C2554">
            <v>31123</v>
          </cell>
          <cell r="D2554">
            <v>2660.68</v>
          </cell>
          <cell r="E2554">
            <v>0</v>
          </cell>
          <cell r="F2554">
            <v>2659.03</v>
          </cell>
          <cell r="G2554">
            <v>2651.66</v>
          </cell>
          <cell r="H2554">
            <v>0</v>
          </cell>
          <cell r="I2554">
            <v>0.2</v>
          </cell>
          <cell r="J2554">
            <v>8.5</v>
          </cell>
          <cell r="K2554">
            <v>2553</v>
          </cell>
        </row>
        <row r="2555">
          <cell r="B2555">
            <v>31325</v>
          </cell>
          <cell r="C2555">
            <v>31531</v>
          </cell>
          <cell r="D2555">
            <v>0</v>
          </cell>
          <cell r="E2555">
            <v>2672.06</v>
          </cell>
          <cell r="F2555">
            <v>2670.73</v>
          </cell>
          <cell r="G2555">
            <v>0</v>
          </cell>
          <cell r="H2555">
            <v>0</v>
          </cell>
          <cell r="I2555">
            <v>0.2</v>
          </cell>
          <cell r="J2555">
            <v>0</v>
          </cell>
          <cell r="K2555">
            <v>2554</v>
          </cell>
        </row>
        <row r="2556">
          <cell r="B2556">
            <v>31471</v>
          </cell>
          <cell r="C2556">
            <v>31302</v>
          </cell>
          <cell r="D2556">
            <v>2662.82</v>
          </cell>
          <cell r="E2556">
            <v>2660.68</v>
          </cell>
          <cell r="F2556">
            <v>2661.01</v>
          </cell>
          <cell r="G2556">
            <v>2659.23</v>
          </cell>
          <cell r="H2556">
            <v>0</v>
          </cell>
          <cell r="I2556">
            <v>0.2</v>
          </cell>
          <cell r="J2556">
            <v>2</v>
          </cell>
          <cell r="K2556">
            <v>2555</v>
          </cell>
        </row>
        <row r="2557">
          <cell r="B2557">
            <v>31531</v>
          </cell>
          <cell r="C2557">
            <v>31471</v>
          </cell>
          <cell r="D2557">
            <v>2672.06</v>
          </cell>
          <cell r="E2557">
            <v>2662.82</v>
          </cell>
          <cell r="F2557">
            <v>2669.95</v>
          </cell>
          <cell r="G2557">
            <v>2661.35</v>
          </cell>
          <cell r="H2557">
            <v>0</v>
          </cell>
          <cell r="I2557">
            <v>0.2</v>
          </cell>
          <cell r="J2557">
            <v>17</v>
          </cell>
          <cell r="K2557">
            <v>2556</v>
          </cell>
        </row>
        <row r="2558">
          <cell r="B2558">
            <v>31561</v>
          </cell>
          <cell r="C2558">
            <v>31531</v>
          </cell>
          <cell r="D2558">
            <v>2676.17</v>
          </cell>
          <cell r="E2558">
            <v>2672.06</v>
          </cell>
          <cell r="F2558">
            <v>2676.12</v>
          </cell>
          <cell r="G2558">
            <v>2670.47</v>
          </cell>
          <cell r="H2558">
            <v>0</v>
          </cell>
          <cell r="I2558">
            <v>0.2</v>
          </cell>
          <cell r="J2558">
            <v>16</v>
          </cell>
          <cell r="K2558">
            <v>2557</v>
          </cell>
        </row>
        <row r="2559">
          <cell r="B2559">
            <v>31625</v>
          </cell>
          <cell r="C2559">
            <v>31561</v>
          </cell>
          <cell r="D2559">
            <v>0</v>
          </cell>
          <cell r="E2559">
            <v>2676.16</v>
          </cell>
          <cell r="F2559">
            <v>2667.77</v>
          </cell>
          <cell r="G2559">
            <v>2676.49</v>
          </cell>
          <cell r="H2559">
            <v>0</v>
          </cell>
          <cell r="I2559">
            <v>0.2</v>
          </cell>
          <cell r="J2559">
            <v>17</v>
          </cell>
          <cell r="K2559">
            <v>2558</v>
          </cell>
        </row>
        <row r="2560">
          <cell r="B2560">
            <v>31448</v>
          </cell>
          <cell r="C2560">
            <v>31561</v>
          </cell>
          <cell r="D2560">
            <v>2680.21</v>
          </cell>
          <cell r="E2560">
            <v>2678.17</v>
          </cell>
          <cell r="F2560">
            <v>2678.81</v>
          </cell>
          <cell r="G2560">
            <v>2676.36</v>
          </cell>
          <cell r="H2560">
            <v>0</v>
          </cell>
          <cell r="I2560">
            <v>0.2</v>
          </cell>
          <cell r="J2560">
            <v>3.9</v>
          </cell>
          <cell r="K2560">
            <v>2559</v>
          </cell>
        </row>
        <row r="2561">
          <cell r="B2561">
            <v>31339</v>
          </cell>
          <cell r="C2561">
            <v>31448</v>
          </cell>
          <cell r="D2561">
            <v>2681.4</v>
          </cell>
          <cell r="E2561">
            <v>2680.21</v>
          </cell>
          <cell r="F2561">
            <v>2680.03</v>
          </cell>
          <cell r="G2561">
            <v>2678.86</v>
          </cell>
          <cell r="H2561">
            <v>0</v>
          </cell>
          <cell r="I2561">
            <v>0.2</v>
          </cell>
          <cell r="J2561">
            <v>0</v>
          </cell>
          <cell r="K2561">
            <v>2560</v>
          </cell>
        </row>
        <row r="2562">
          <cell r="B2562">
            <v>31339</v>
          </cell>
          <cell r="C2562">
            <v>31239</v>
          </cell>
          <cell r="D2562">
            <v>2681.4</v>
          </cell>
          <cell r="E2562">
            <v>2680.84</v>
          </cell>
          <cell r="F2562">
            <v>2680.06</v>
          </cell>
          <cell r="G2562">
            <v>2679.46</v>
          </cell>
          <cell r="H2562">
            <v>0</v>
          </cell>
          <cell r="I2562">
            <v>0.2</v>
          </cell>
          <cell r="J2562">
            <v>1.2</v>
          </cell>
          <cell r="K2562">
            <v>2561</v>
          </cell>
        </row>
        <row r="2563">
          <cell r="B2563">
            <v>31239</v>
          </cell>
          <cell r="C2563">
            <v>31115</v>
          </cell>
          <cell r="D2563">
            <v>2680.84</v>
          </cell>
          <cell r="E2563">
            <v>2679.95</v>
          </cell>
          <cell r="F2563">
            <v>2679.45</v>
          </cell>
          <cell r="G2563">
            <v>2678.83</v>
          </cell>
          <cell r="H2563">
            <v>0</v>
          </cell>
          <cell r="I2563">
            <v>0.2</v>
          </cell>
          <cell r="J2563">
            <v>1.2</v>
          </cell>
          <cell r="K2563">
            <v>2562</v>
          </cell>
        </row>
        <row r="2564">
          <cell r="B2564">
            <v>31275</v>
          </cell>
          <cell r="C2564">
            <v>31193</v>
          </cell>
          <cell r="D2564">
            <v>0</v>
          </cell>
          <cell r="E2564">
            <v>0</v>
          </cell>
          <cell r="F2564">
            <v>2669.1</v>
          </cell>
          <cell r="G2564">
            <v>2666.35</v>
          </cell>
          <cell r="H2564">
            <v>0</v>
          </cell>
          <cell r="I2564">
            <v>0.2</v>
          </cell>
          <cell r="J2564">
            <v>6.7</v>
          </cell>
          <cell r="K2564">
            <v>2563</v>
          </cell>
        </row>
        <row r="2565">
          <cell r="B2565">
            <v>31193</v>
          </cell>
          <cell r="C2565">
            <v>31119</v>
          </cell>
          <cell r="D2565">
            <v>0</v>
          </cell>
          <cell r="E2565">
            <v>0</v>
          </cell>
          <cell r="F2565">
            <v>2666.29</v>
          </cell>
          <cell r="G2565">
            <v>2663.88</v>
          </cell>
          <cell r="H2565">
            <v>0</v>
          </cell>
          <cell r="I2565">
            <v>0.2</v>
          </cell>
          <cell r="J2565">
            <v>6.9</v>
          </cell>
          <cell r="K2565">
            <v>2564</v>
          </cell>
        </row>
        <row r="2566">
          <cell r="B2566">
            <v>31115</v>
          </cell>
          <cell r="C2566">
            <v>31119</v>
          </cell>
          <cell r="D2566">
            <v>2679.95</v>
          </cell>
          <cell r="E2566">
            <v>0</v>
          </cell>
          <cell r="F2566">
            <v>2677.75</v>
          </cell>
          <cell r="G2566">
            <v>2664.6</v>
          </cell>
          <cell r="H2566">
            <v>0</v>
          </cell>
          <cell r="I2566">
            <v>0.2</v>
          </cell>
          <cell r="J2566">
            <v>3.9</v>
          </cell>
          <cell r="K2566">
            <v>2565</v>
          </cell>
        </row>
        <row r="2567">
          <cell r="B2567">
            <v>31119</v>
          </cell>
          <cell r="C2567">
            <v>31123</v>
          </cell>
          <cell r="D2567">
            <v>0</v>
          </cell>
          <cell r="E2567">
            <v>0</v>
          </cell>
          <cell r="F2567">
            <v>2663.74</v>
          </cell>
          <cell r="G2567">
            <v>2651.62</v>
          </cell>
          <cell r="H2567">
            <v>0</v>
          </cell>
          <cell r="I2567">
            <v>0.2</v>
          </cell>
          <cell r="J2567">
            <v>30</v>
          </cell>
          <cell r="K2567">
            <v>2566</v>
          </cell>
        </row>
        <row r="2568">
          <cell r="B2568">
            <v>31123</v>
          </cell>
          <cell r="C2568">
            <v>30965</v>
          </cell>
          <cell r="D2568">
            <v>0</v>
          </cell>
          <cell r="E2568">
            <v>0</v>
          </cell>
          <cell r="F2568">
            <v>2651.29</v>
          </cell>
          <cell r="G2568">
            <v>2650.83</v>
          </cell>
          <cell r="H2568">
            <v>0</v>
          </cell>
          <cell r="I2568">
            <v>0.2</v>
          </cell>
          <cell r="J2568">
            <v>7</v>
          </cell>
          <cell r="K2568">
            <v>2567</v>
          </cell>
        </row>
        <row r="2569">
          <cell r="B2569">
            <v>31276</v>
          </cell>
          <cell r="C2569">
            <v>31160</v>
          </cell>
          <cell r="D2569">
            <v>0</v>
          </cell>
          <cell r="E2569">
            <v>2599.0500000000002</v>
          </cell>
          <cell r="F2569">
            <v>2602.5</v>
          </cell>
          <cell r="G2569">
            <v>2598.5</v>
          </cell>
          <cell r="H2569">
            <v>0</v>
          </cell>
          <cell r="I2569">
            <v>0.3</v>
          </cell>
          <cell r="J2569">
            <v>5</v>
          </cell>
          <cell r="K2569">
            <v>2568</v>
          </cell>
        </row>
        <row r="2570">
          <cell r="B2570">
            <v>31330</v>
          </cell>
          <cell r="C2570">
            <v>31276</v>
          </cell>
          <cell r="D2570">
            <v>2611.2600000000002</v>
          </cell>
          <cell r="E2570">
            <v>0</v>
          </cell>
          <cell r="F2570">
            <v>2608.6</v>
          </cell>
          <cell r="G2570">
            <v>2602.5</v>
          </cell>
          <cell r="H2570">
            <v>0</v>
          </cell>
          <cell r="I2570">
            <v>0.23</v>
          </cell>
          <cell r="J2570">
            <v>10</v>
          </cell>
          <cell r="K2570">
            <v>2569</v>
          </cell>
        </row>
        <row r="2571">
          <cell r="B2571">
            <v>31351</v>
          </cell>
          <cell r="C2571">
            <v>31330</v>
          </cell>
          <cell r="D2571">
            <v>2611.75</v>
          </cell>
          <cell r="E2571">
            <v>2611.2600000000002</v>
          </cell>
          <cell r="F2571">
            <v>0</v>
          </cell>
          <cell r="G2571">
            <v>2608.6</v>
          </cell>
          <cell r="H2571">
            <v>0</v>
          </cell>
          <cell r="I2571">
            <v>0</v>
          </cell>
          <cell r="J2571">
            <v>0</v>
          </cell>
          <cell r="K2571">
            <v>2570</v>
          </cell>
        </row>
        <row r="2572">
          <cell r="B2572">
            <v>31351</v>
          </cell>
          <cell r="C2572">
            <v>31473</v>
          </cell>
          <cell r="D2572">
            <v>2611.75</v>
          </cell>
          <cell r="E2572">
            <v>2600.59</v>
          </cell>
          <cell r="F2572">
            <v>0</v>
          </cell>
          <cell r="G2572">
            <v>2598.96</v>
          </cell>
          <cell r="H2572">
            <v>0</v>
          </cell>
          <cell r="I2572">
            <v>0.55000000000000004</v>
          </cell>
          <cell r="J2572">
            <v>1.1200000000000001</v>
          </cell>
          <cell r="K2572">
            <v>2571</v>
          </cell>
        </row>
        <row r="2573">
          <cell r="B2573">
            <v>31476</v>
          </cell>
          <cell r="C2573">
            <v>31473</v>
          </cell>
          <cell r="D2573">
            <v>2600.6999999999998</v>
          </cell>
          <cell r="E2573">
            <v>2600.59</v>
          </cell>
          <cell r="F2573">
            <v>2599.6</v>
          </cell>
          <cell r="G2573">
            <v>0</v>
          </cell>
          <cell r="H2573">
            <v>0</v>
          </cell>
          <cell r="I2573">
            <v>0.68</v>
          </cell>
          <cell r="J2573">
            <v>0.9</v>
          </cell>
          <cell r="K2573">
            <v>2572</v>
          </cell>
        </row>
        <row r="2574">
          <cell r="B2574">
            <v>31414</v>
          </cell>
          <cell r="C2574">
            <v>31476</v>
          </cell>
          <cell r="D2574">
            <v>2610.91</v>
          </cell>
          <cell r="E2574">
            <v>2600.6999999999998</v>
          </cell>
          <cell r="F2574">
            <v>2609.8200000000002</v>
          </cell>
          <cell r="G2574">
            <v>0</v>
          </cell>
          <cell r="H2574">
            <v>0</v>
          </cell>
          <cell r="I2574">
            <v>0.68</v>
          </cell>
          <cell r="J2574">
            <v>0.6</v>
          </cell>
          <cell r="K2574">
            <v>2573</v>
          </cell>
        </row>
        <row r="2575">
          <cell r="B2575">
            <v>31670</v>
          </cell>
          <cell r="C2575">
            <v>31583</v>
          </cell>
          <cell r="D2575">
            <v>2614.0300000000002</v>
          </cell>
          <cell r="E2575">
            <v>2612.4</v>
          </cell>
          <cell r="F2575">
            <v>2612.94</v>
          </cell>
          <cell r="G2575">
            <v>2610.62</v>
          </cell>
          <cell r="H2575">
            <v>0</v>
          </cell>
          <cell r="I2575">
            <v>0.6</v>
          </cell>
          <cell r="J2575">
            <v>2.8</v>
          </cell>
          <cell r="K2575">
            <v>2574</v>
          </cell>
        </row>
        <row r="2576">
          <cell r="B2576">
            <v>31160</v>
          </cell>
          <cell r="C2576">
            <v>30999</v>
          </cell>
          <cell r="D2576">
            <v>2599.0500000000002</v>
          </cell>
          <cell r="E2576">
            <v>2594.83</v>
          </cell>
          <cell r="F2576">
            <v>2597.5</v>
          </cell>
          <cell r="G2576">
            <v>2594</v>
          </cell>
          <cell r="H2576">
            <v>0</v>
          </cell>
          <cell r="I2576">
            <v>0.4</v>
          </cell>
          <cell r="J2576">
            <v>2.5</v>
          </cell>
          <cell r="K2576">
            <v>2575</v>
          </cell>
        </row>
        <row r="2577">
          <cell r="B2577">
            <v>31277</v>
          </cell>
          <cell r="C2577">
            <v>31143</v>
          </cell>
          <cell r="D2577">
            <v>2600</v>
          </cell>
          <cell r="E2577">
            <v>2595.41</v>
          </cell>
          <cell r="F2577">
            <v>2598.9299999999998</v>
          </cell>
          <cell r="G2577">
            <v>2594.61</v>
          </cell>
          <cell r="H2577">
            <v>0</v>
          </cell>
          <cell r="I2577">
            <v>0.3</v>
          </cell>
          <cell r="J2577">
            <v>3.6</v>
          </cell>
          <cell r="K2577">
            <v>2576</v>
          </cell>
        </row>
        <row r="2578">
          <cell r="B2578">
            <v>31143</v>
          </cell>
          <cell r="C2578">
            <v>30999</v>
          </cell>
          <cell r="D2578">
            <v>2595.41</v>
          </cell>
          <cell r="E2578">
            <v>2594.83</v>
          </cell>
          <cell r="F2578">
            <v>2594.61</v>
          </cell>
          <cell r="G2578">
            <v>2594</v>
          </cell>
          <cell r="H2578">
            <v>0</v>
          </cell>
          <cell r="I2578">
            <v>0.45</v>
          </cell>
          <cell r="J2578">
            <v>0.8</v>
          </cell>
          <cell r="K2578">
            <v>2577</v>
          </cell>
        </row>
        <row r="2579">
          <cell r="B2579">
            <v>31048</v>
          </cell>
          <cell r="C2579">
            <v>31002</v>
          </cell>
          <cell r="D2579">
            <v>2593.64</v>
          </cell>
          <cell r="E2579">
            <v>2593.37</v>
          </cell>
          <cell r="F2579">
            <v>2592.54</v>
          </cell>
          <cell r="G2579">
            <v>2591.7600000000002</v>
          </cell>
          <cell r="H2579">
            <v>0</v>
          </cell>
          <cell r="I2579">
            <v>0.45</v>
          </cell>
          <cell r="J2579">
            <v>0</v>
          </cell>
          <cell r="K2579">
            <v>2578</v>
          </cell>
        </row>
        <row r="2580">
          <cell r="B2580">
            <v>31191</v>
          </cell>
          <cell r="C2580">
            <v>31048</v>
          </cell>
          <cell r="D2580">
            <v>2595.84</v>
          </cell>
          <cell r="E2580">
            <v>2593.64</v>
          </cell>
          <cell r="F2580">
            <v>2594.41</v>
          </cell>
          <cell r="G2580">
            <v>2592.54</v>
          </cell>
          <cell r="H2580">
            <v>0</v>
          </cell>
          <cell r="I2580">
            <v>0.4</v>
          </cell>
          <cell r="J2580">
            <v>0</v>
          </cell>
          <cell r="K2580">
            <v>2579</v>
          </cell>
        </row>
        <row r="2581">
          <cell r="B2581">
            <v>31232</v>
          </cell>
          <cell r="C2581">
            <v>31191</v>
          </cell>
          <cell r="D2581">
            <v>2595.88</v>
          </cell>
          <cell r="E2581">
            <v>2595.84</v>
          </cell>
          <cell r="F2581">
            <v>2594.7199999999998</v>
          </cell>
          <cell r="G2581">
            <v>2594.38</v>
          </cell>
          <cell r="H2581">
            <v>0</v>
          </cell>
          <cell r="I2581">
            <v>0.38</v>
          </cell>
          <cell r="J2581">
            <v>1.4</v>
          </cell>
          <cell r="K2581">
            <v>2580</v>
          </cell>
        </row>
        <row r="2582">
          <cell r="B2582">
            <v>31254</v>
          </cell>
          <cell r="C2582">
            <v>31232</v>
          </cell>
          <cell r="D2582">
            <v>2595.92</v>
          </cell>
          <cell r="E2582">
            <v>2595.88</v>
          </cell>
          <cell r="F2582">
            <v>2594.98</v>
          </cell>
          <cell r="G2582">
            <v>2594.77</v>
          </cell>
          <cell r="H2582">
            <v>0</v>
          </cell>
          <cell r="I2582">
            <v>0.23</v>
          </cell>
          <cell r="J2582">
            <v>1.56</v>
          </cell>
          <cell r="K2582">
            <v>2581</v>
          </cell>
        </row>
        <row r="2583">
          <cell r="B2583">
            <v>31272</v>
          </cell>
          <cell r="C2583">
            <v>31232</v>
          </cell>
          <cell r="D2583">
            <v>2597</v>
          </cell>
          <cell r="E2583">
            <v>2595.88</v>
          </cell>
          <cell r="F2583">
            <v>2595.5300000000002</v>
          </cell>
          <cell r="G2583">
            <v>0</v>
          </cell>
          <cell r="H2583">
            <v>0</v>
          </cell>
          <cell r="I2583">
            <v>0.35</v>
          </cell>
          <cell r="J2583">
            <v>1.9</v>
          </cell>
          <cell r="K2583">
            <v>2582</v>
          </cell>
        </row>
        <row r="2584">
          <cell r="B2584">
            <v>31309</v>
          </cell>
          <cell r="C2584">
            <v>31272</v>
          </cell>
          <cell r="D2584">
            <v>2598.3200000000002</v>
          </cell>
          <cell r="E2584">
            <v>2597</v>
          </cell>
          <cell r="F2584">
            <v>2597.0100000000002</v>
          </cell>
          <cell r="G2584">
            <v>2595.5</v>
          </cell>
          <cell r="H2584">
            <v>0</v>
          </cell>
          <cell r="I2584">
            <v>0.3</v>
          </cell>
          <cell r="J2584">
            <v>4.7</v>
          </cell>
          <cell r="K2584">
            <v>2583</v>
          </cell>
        </row>
        <row r="2585">
          <cell r="B2585">
            <v>31429</v>
          </cell>
          <cell r="C2585">
            <v>31309</v>
          </cell>
          <cell r="D2585">
            <v>2603.94</v>
          </cell>
          <cell r="E2585">
            <v>2598.3200000000002</v>
          </cell>
          <cell r="F2585">
            <v>2602.14</v>
          </cell>
          <cell r="G2585">
            <v>2597.0500000000002</v>
          </cell>
          <cell r="H2585">
            <v>0</v>
          </cell>
          <cell r="I2585">
            <v>0.3</v>
          </cell>
          <cell r="J2585">
            <v>4.7</v>
          </cell>
          <cell r="K2585">
            <v>2584</v>
          </cell>
        </row>
        <row r="2586">
          <cell r="B2586">
            <v>31470</v>
          </cell>
          <cell r="C2586">
            <v>31429</v>
          </cell>
          <cell r="D2586">
            <v>2604.04</v>
          </cell>
          <cell r="E2586">
            <v>2603.94</v>
          </cell>
          <cell r="F2586">
            <v>2604.64</v>
          </cell>
          <cell r="G2586">
            <v>2602.1799999999998</v>
          </cell>
          <cell r="H2586">
            <v>0</v>
          </cell>
          <cell r="I2586">
            <v>0.2</v>
          </cell>
          <cell r="J2586">
            <v>8.1</v>
          </cell>
          <cell r="K2586">
            <v>2585</v>
          </cell>
        </row>
        <row r="2587">
          <cell r="B2587">
            <v>31527</v>
          </cell>
          <cell r="C2587">
            <v>31470</v>
          </cell>
          <cell r="D2587">
            <v>2610.21</v>
          </cell>
          <cell r="E2587">
            <v>2604.04</v>
          </cell>
          <cell r="F2587">
            <v>2608.56</v>
          </cell>
          <cell r="G2587">
            <v>2604.67</v>
          </cell>
          <cell r="H2587">
            <v>0</v>
          </cell>
          <cell r="I2587">
            <v>0.2</v>
          </cell>
          <cell r="J2587">
            <v>8.1</v>
          </cell>
          <cell r="K2587">
            <v>2586</v>
          </cell>
        </row>
        <row r="2588">
          <cell r="B2588">
            <v>31847</v>
          </cell>
          <cell r="C2588">
            <v>31770</v>
          </cell>
          <cell r="D2588">
            <v>2615.59</v>
          </cell>
          <cell r="E2588">
            <v>2615.6</v>
          </cell>
          <cell r="F2588">
            <v>2614.6999999999998</v>
          </cell>
          <cell r="G2588">
            <v>2614.0100000000002</v>
          </cell>
          <cell r="H2588">
            <v>0</v>
          </cell>
          <cell r="I2588">
            <v>0.6</v>
          </cell>
          <cell r="J2588">
            <v>0.9</v>
          </cell>
          <cell r="K2588">
            <v>2587</v>
          </cell>
        </row>
        <row r="2589">
          <cell r="B2589">
            <v>31836</v>
          </cell>
          <cell r="C2589">
            <v>31875</v>
          </cell>
          <cell r="D2589">
            <v>0</v>
          </cell>
          <cell r="E2589">
            <v>2628.4</v>
          </cell>
          <cell r="F2589">
            <v>2621.7</v>
          </cell>
          <cell r="G2589">
            <v>2626.75</v>
          </cell>
          <cell r="H2589">
            <v>0</v>
          </cell>
          <cell r="I2589">
            <v>0.53</v>
          </cell>
          <cell r="J2589">
            <v>7.5</v>
          </cell>
          <cell r="K2589">
            <v>2588</v>
          </cell>
        </row>
        <row r="2590">
          <cell r="B2590">
            <v>31875</v>
          </cell>
          <cell r="C2590">
            <v>31847</v>
          </cell>
          <cell r="D2590">
            <v>2618.4</v>
          </cell>
          <cell r="E2590">
            <v>2615.59</v>
          </cell>
          <cell r="F2590">
            <v>2616.75</v>
          </cell>
          <cell r="G2590">
            <v>2614.65</v>
          </cell>
          <cell r="H2590">
            <v>0</v>
          </cell>
          <cell r="I2590">
            <v>0.53</v>
          </cell>
          <cell r="J2590">
            <v>5.8</v>
          </cell>
          <cell r="K2590">
            <v>2589</v>
          </cell>
        </row>
        <row r="2591">
          <cell r="B2591">
            <v>31836</v>
          </cell>
          <cell r="C2591">
            <v>31799</v>
          </cell>
          <cell r="D2591">
            <v>2623.62</v>
          </cell>
          <cell r="E2591">
            <v>0</v>
          </cell>
          <cell r="F2591">
            <v>0</v>
          </cell>
          <cell r="G2591">
            <v>2620.8000000000002</v>
          </cell>
          <cell r="H2591">
            <v>0</v>
          </cell>
          <cell r="I2591">
            <v>0.7</v>
          </cell>
          <cell r="J2591">
            <v>3.6</v>
          </cell>
          <cell r="K2591">
            <v>2590</v>
          </cell>
        </row>
        <row r="2592">
          <cell r="B2592">
            <v>31799</v>
          </cell>
          <cell r="C2592">
            <v>31781</v>
          </cell>
          <cell r="D2592">
            <v>0</v>
          </cell>
          <cell r="E2592">
            <v>0</v>
          </cell>
          <cell r="F2592">
            <v>2619.4899999999998</v>
          </cell>
          <cell r="G2592">
            <v>2618.1</v>
          </cell>
          <cell r="H2592">
            <v>0</v>
          </cell>
          <cell r="I2592">
            <v>0.5</v>
          </cell>
          <cell r="J2592">
            <v>8</v>
          </cell>
          <cell r="K2592">
            <v>2591</v>
          </cell>
        </row>
        <row r="2593">
          <cell r="B2593">
            <v>31781</v>
          </cell>
          <cell r="C2593">
            <v>31770</v>
          </cell>
          <cell r="D2593">
            <v>0</v>
          </cell>
          <cell r="E2593">
            <v>2615.6</v>
          </cell>
          <cell r="F2593">
            <v>0</v>
          </cell>
          <cell r="G2593">
            <v>0</v>
          </cell>
          <cell r="H2593">
            <v>0</v>
          </cell>
          <cell r="I2593">
            <v>0.5</v>
          </cell>
          <cell r="J2593">
            <v>8</v>
          </cell>
          <cell r="K2593">
            <v>2592</v>
          </cell>
        </row>
        <row r="2594">
          <cell r="B2594">
            <v>31642</v>
          </cell>
          <cell r="C2594">
            <v>31533</v>
          </cell>
          <cell r="D2594">
            <v>2606.12</v>
          </cell>
          <cell r="E2594">
            <v>2601.02</v>
          </cell>
          <cell r="F2594">
            <v>2604.2199999999998</v>
          </cell>
          <cell r="G2594">
            <v>2598.83</v>
          </cell>
          <cell r="H2594">
            <v>0</v>
          </cell>
          <cell r="I2594">
            <v>0.55000000000000004</v>
          </cell>
          <cell r="J2594">
            <v>4.5</v>
          </cell>
          <cell r="K2594">
            <v>2593</v>
          </cell>
        </row>
        <row r="2595">
          <cell r="B2595">
            <v>31736</v>
          </cell>
          <cell r="C2595">
            <v>31642</v>
          </cell>
          <cell r="D2595">
            <v>2615.36</v>
          </cell>
          <cell r="E2595">
            <v>2606.12</v>
          </cell>
          <cell r="F2595">
            <v>2613.5500000000002</v>
          </cell>
          <cell r="G2595">
            <v>2604.1999999999998</v>
          </cell>
          <cell r="H2595">
            <v>0</v>
          </cell>
          <cell r="I2595">
            <v>0.5</v>
          </cell>
          <cell r="J2595">
            <v>8</v>
          </cell>
          <cell r="K2595">
            <v>2594</v>
          </cell>
        </row>
        <row r="2596">
          <cell r="B2596">
            <v>31770</v>
          </cell>
          <cell r="C2596">
            <v>31736</v>
          </cell>
          <cell r="D2596">
            <v>2615.6</v>
          </cell>
          <cell r="E2596">
            <v>2615.36</v>
          </cell>
          <cell r="F2596">
            <v>2614</v>
          </cell>
          <cell r="G2596">
            <v>2613.65</v>
          </cell>
          <cell r="H2596">
            <v>0</v>
          </cell>
          <cell r="I2596">
            <v>0.6</v>
          </cell>
          <cell r="J2596">
            <v>0.9</v>
          </cell>
          <cell r="K2596">
            <v>2595</v>
          </cell>
        </row>
        <row r="2597">
          <cell r="B2597">
            <v>31770</v>
          </cell>
          <cell r="C2597">
            <v>31728</v>
          </cell>
          <cell r="D2597">
            <v>2615.6</v>
          </cell>
          <cell r="E2597">
            <v>2615.6999999999998</v>
          </cell>
          <cell r="F2597">
            <v>0</v>
          </cell>
          <cell r="G2597">
            <v>2614.3000000000002</v>
          </cell>
          <cell r="H2597">
            <v>0</v>
          </cell>
          <cell r="I2597">
            <v>0.6</v>
          </cell>
          <cell r="J2597">
            <v>1</v>
          </cell>
          <cell r="K2597">
            <v>2596</v>
          </cell>
        </row>
        <row r="2598">
          <cell r="B2598">
            <v>31728</v>
          </cell>
          <cell r="C2598">
            <v>31670</v>
          </cell>
          <cell r="D2598">
            <v>2615.6999999999998</v>
          </cell>
          <cell r="E2598">
            <v>2614.0300000000002</v>
          </cell>
          <cell r="F2598">
            <v>2614.3000000000002</v>
          </cell>
          <cell r="G2598">
            <v>2612.94</v>
          </cell>
          <cell r="H2598">
            <v>0</v>
          </cell>
          <cell r="I2598">
            <v>0.6</v>
          </cell>
          <cell r="J2598">
            <v>2</v>
          </cell>
          <cell r="K2598">
            <v>2597</v>
          </cell>
        </row>
        <row r="2599">
          <cell r="B2599">
            <v>31670</v>
          </cell>
          <cell r="C2599">
            <v>31656</v>
          </cell>
          <cell r="D2599">
            <v>2614.0300000000002</v>
          </cell>
          <cell r="E2599">
            <v>0</v>
          </cell>
          <cell r="F2599">
            <v>2613</v>
          </cell>
          <cell r="G2599">
            <v>2612.58</v>
          </cell>
          <cell r="H2599">
            <v>0</v>
          </cell>
          <cell r="I2599">
            <v>0.4</v>
          </cell>
          <cell r="J2599">
            <v>6</v>
          </cell>
          <cell r="K2599">
            <v>2598</v>
          </cell>
        </row>
        <row r="2600">
          <cell r="B2600">
            <v>31656</v>
          </cell>
          <cell r="C2600">
            <v>31603</v>
          </cell>
          <cell r="D2600">
            <v>0</v>
          </cell>
          <cell r="E2600">
            <v>0</v>
          </cell>
          <cell r="F2600">
            <v>2612.58</v>
          </cell>
          <cell r="G2600">
            <v>2609.9699999999998</v>
          </cell>
          <cell r="H2600">
            <v>0</v>
          </cell>
          <cell r="I2600">
            <v>0.4</v>
          </cell>
          <cell r="J2600">
            <v>6</v>
          </cell>
          <cell r="K2600">
            <v>2599</v>
          </cell>
        </row>
        <row r="2601">
          <cell r="B2601">
            <v>31603</v>
          </cell>
          <cell r="C2601">
            <v>31592</v>
          </cell>
          <cell r="D2601">
            <v>0</v>
          </cell>
          <cell r="E2601">
            <v>0</v>
          </cell>
          <cell r="F2601">
            <v>2609.9699999999998</v>
          </cell>
          <cell r="G2601">
            <v>2607.65</v>
          </cell>
          <cell r="H2601">
            <v>0</v>
          </cell>
          <cell r="I2601">
            <v>0.4</v>
          </cell>
          <cell r="J2601">
            <v>6.6</v>
          </cell>
          <cell r="K2601">
            <v>2600</v>
          </cell>
        </row>
        <row r="2602">
          <cell r="B2602">
            <v>31592</v>
          </cell>
          <cell r="C2602">
            <v>31517</v>
          </cell>
          <cell r="D2602">
            <v>0</v>
          </cell>
          <cell r="E2602">
            <v>0</v>
          </cell>
          <cell r="F2602">
            <v>2607.65</v>
          </cell>
          <cell r="G2602">
            <v>0</v>
          </cell>
          <cell r="H2602">
            <v>0</v>
          </cell>
          <cell r="I2602">
            <v>0.4</v>
          </cell>
          <cell r="J2602">
            <v>6.8</v>
          </cell>
          <cell r="K2602">
            <v>2601</v>
          </cell>
        </row>
        <row r="2603">
          <cell r="B2603">
            <v>31517</v>
          </cell>
          <cell r="C2603">
            <v>31400</v>
          </cell>
          <cell r="D2603">
            <v>0</v>
          </cell>
          <cell r="E2603">
            <v>2598.59</v>
          </cell>
          <cell r="F2603">
            <v>2601.52</v>
          </cell>
          <cell r="G2603">
            <v>2597.38</v>
          </cell>
          <cell r="H2603">
            <v>0</v>
          </cell>
          <cell r="I2603">
            <v>0.38</v>
          </cell>
          <cell r="J2603">
            <v>4.25</v>
          </cell>
          <cell r="K2603">
            <v>2602</v>
          </cell>
        </row>
        <row r="2604">
          <cell r="B2604">
            <v>31560</v>
          </cell>
          <cell r="C2604">
            <v>31446</v>
          </cell>
          <cell r="D2604">
            <v>0</v>
          </cell>
          <cell r="E2604">
            <v>0</v>
          </cell>
          <cell r="F2604">
            <v>2606.3000000000002</v>
          </cell>
          <cell r="G2604">
            <v>2600.96</v>
          </cell>
          <cell r="H2604">
            <v>0</v>
          </cell>
          <cell r="I2604">
            <v>0.23</v>
          </cell>
          <cell r="J2604">
            <v>5.9</v>
          </cell>
          <cell r="K2604">
            <v>2603</v>
          </cell>
        </row>
        <row r="2605">
          <cell r="B2605">
            <v>31446</v>
          </cell>
          <cell r="C2605">
            <v>31380</v>
          </cell>
          <cell r="D2605">
            <v>0</v>
          </cell>
          <cell r="E2605">
            <v>0</v>
          </cell>
          <cell r="F2605">
            <v>2600.96</v>
          </cell>
          <cell r="G2605">
            <v>2597.46</v>
          </cell>
          <cell r="H2605">
            <v>0</v>
          </cell>
          <cell r="I2605">
            <v>0.23</v>
          </cell>
          <cell r="J2605">
            <v>7.9</v>
          </cell>
          <cell r="K2605">
            <v>2604</v>
          </cell>
        </row>
        <row r="2606">
          <cell r="B2606">
            <v>31380</v>
          </cell>
          <cell r="C2606">
            <v>31331</v>
          </cell>
          <cell r="D2606">
            <v>0</v>
          </cell>
          <cell r="E2606">
            <v>0</v>
          </cell>
          <cell r="F2606">
            <v>2597.46</v>
          </cell>
          <cell r="G2606">
            <v>2596.4499999999998</v>
          </cell>
          <cell r="H2606">
            <v>0</v>
          </cell>
          <cell r="I2606">
            <v>0.3</v>
          </cell>
          <cell r="J2606">
            <v>2</v>
          </cell>
          <cell r="K2606">
            <v>2605</v>
          </cell>
        </row>
        <row r="2607">
          <cell r="B2607">
            <v>31331</v>
          </cell>
          <cell r="C2607">
            <v>31344</v>
          </cell>
          <cell r="D2607">
            <v>0</v>
          </cell>
          <cell r="E2607">
            <v>0</v>
          </cell>
          <cell r="F2607">
            <v>2596.4499999999998</v>
          </cell>
          <cell r="G2607">
            <v>0</v>
          </cell>
          <cell r="H2607">
            <v>0</v>
          </cell>
          <cell r="I2607">
            <v>0.3</v>
          </cell>
          <cell r="J2607">
            <v>2</v>
          </cell>
          <cell r="K2607">
            <v>2606</v>
          </cell>
        </row>
        <row r="2608">
          <cell r="B2608">
            <v>31400</v>
          </cell>
          <cell r="C2608">
            <v>31344</v>
          </cell>
          <cell r="D2608">
            <v>2598.59</v>
          </cell>
          <cell r="E2608">
            <v>0</v>
          </cell>
          <cell r="F2608">
            <v>2597.41</v>
          </cell>
          <cell r="G2608">
            <v>0</v>
          </cell>
          <cell r="H2608">
            <v>0</v>
          </cell>
          <cell r="I2608">
            <v>0.5</v>
          </cell>
          <cell r="J2608">
            <v>0</v>
          </cell>
          <cell r="K2608">
            <v>2607</v>
          </cell>
        </row>
        <row r="2609">
          <cell r="B2609">
            <v>31344</v>
          </cell>
          <cell r="C2609">
            <v>31283</v>
          </cell>
          <cell r="D2609">
            <v>0</v>
          </cell>
          <cell r="E2609">
            <v>0</v>
          </cell>
          <cell r="F2609">
            <v>2595.69</v>
          </cell>
          <cell r="G2609">
            <v>2594.83</v>
          </cell>
          <cell r="H2609">
            <v>0</v>
          </cell>
          <cell r="I2609">
            <v>0.5</v>
          </cell>
          <cell r="J2609">
            <v>2</v>
          </cell>
          <cell r="K2609">
            <v>2608</v>
          </cell>
        </row>
        <row r="2610">
          <cell r="B2610">
            <v>31283</v>
          </cell>
          <cell r="C2610">
            <v>31074</v>
          </cell>
          <cell r="D2610">
            <v>0</v>
          </cell>
          <cell r="E2610">
            <v>2592.33</v>
          </cell>
          <cell r="F2610">
            <v>2594.83</v>
          </cell>
          <cell r="G2610">
            <v>2591.5500000000002</v>
          </cell>
          <cell r="H2610">
            <v>0</v>
          </cell>
          <cell r="I2610">
            <v>0.5</v>
          </cell>
          <cell r="J2610">
            <v>2</v>
          </cell>
          <cell r="K2610">
            <v>2609</v>
          </cell>
        </row>
        <row r="2611">
          <cell r="B2611">
            <v>31412</v>
          </cell>
          <cell r="C2611">
            <v>31400</v>
          </cell>
          <cell r="D2611">
            <v>2598.62</v>
          </cell>
          <cell r="E2611">
            <v>2598.59</v>
          </cell>
          <cell r="F2611">
            <v>2597.48</v>
          </cell>
          <cell r="G2611">
            <v>2597.41</v>
          </cell>
          <cell r="H2611">
            <v>0</v>
          </cell>
          <cell r="I2611">
            <v>0.23</v>
          </cell>
          <cell r="J2611">
            <v>1</v>
          </cell>
          <cell r="K2611">
            <v>2610</v>
          </cell>
        </row>
        <row r="2612">
          <cell r="B2612">
            <v>31452</v>
          </cell>
          <cell r="C2612">
            <v>31412</v>
          </cell>
          <cell r="D2612">
            <v>2599.66</v>
          </cell>
          <cell r="E2612">
            <v>2598.62</v>
          </cell>
          <cell r="F2612">
            <v>2598.0500000000002</v>
          </cell>
          <cell r="G2612">
            <v>2597.48</v>
          </cell>
          <cell r="H2612">
            <v>0</v>
          </cell>
          <cell r="I2612">
            <v>0.23</v>
          </cell>
          <cell r="J2612">
            <v>2.1</v>
          </cell>
          <cell r="K2612">
            <v>2611</v>
          </cell>
        </row>
        <row r="2613">
          <cell r="B2613">
            <v>31403</v>
          </cell>
          <cell r="C2613">
            <v>31452</v>
          </cell>
          <cell r="D2613">
            <v>2599.2800000000002</v>
          </cell>
          <cell r="E2613">
            <v>2599.66</v>
          </cell>
          <cell r="F2613">
            <v>2598.3000000000002</v>
          </cell>
          <cell r="G2613">
            <v>2598.06</v>
          </cell>
          <cell r="H2613">
            <v>0</v>
          </cell>
          <cell r="I2613">
            <v>0.23</v>
          </cell>
          <cell r="J2613">
            <v>0.6</v>
          </cell>
          <cell r="K2613">
            <v>2612</v>
          </cell>
        </row>
        <row r="2614">
          <cell r="B2614">
            <v>31512</v>
          </cell>
          <cell r="C2614">
            <v>31452</v>
          </cell>
          <cell r="D2614">
            <v>0</v>
          </cell>
          <cell r="E2614">
            <v>2599.66</v>
          </cell>
          <cell r="F2614">
            <v>2598.7600000000002</v>
          </cell>
          <cell r="G2614">
            <v>2598.0500000000002</v>
          </cell>
          <cell r="H2614">
            <v>0</v>
          </cell>
          <cell r="I2614">
            <v>0.23</v>
          </cell>
          <cell r="J2614">
            <v>2.1</v>
          </cell>
          <cell r="K2614">
            <v>2613</v>
          </cell>
        </row>
        <row r="2615">
          <cell r="B2615">
            <v>31675</v>
          </cell>
          <cell r="C2615">
            <v>31533</v>
          </cell>
          <cell r="D2615">
            <v>2602.98</v>
          </cell>
          <cell r="E2615">
            <v>2601.02</v>
          </cell>
          <cell r="F2615">
            <v>2601.58</v>
          </cell>
          <cell r="G2615">
            <v>0</v>
          </cell>
          <cell r="H2615">
            <v>0</v>
          </cell>
          <cell r="I2615">
            <v>0.4</v>
          </cell>
          <cell r="J2615">
            <v>2.5</v>
          </cell>
          <cell r="K2615">
            <v>2614</v>
          </cell>
        </row>
        <row r="2616">
          <cell r="B2616">
            <v>31533</v>
          </cell>
          <cell r="C2616">
            <v>31394</v>
          </cell>
          <cell r="D2616">
            <v>2601.0300000000002</v>
          </cell>
          <cell r="E2616">
            <v>2595.9</v>
          </cell>
          <cell r="F2616">
            <v>2598.86</v>
          </cell>
          <cell r="G2616">
            <v>2594.1</v>
          </cell>
          <cell r="H2616">
            <v>0</v>
          </cell>
          <cell r="I2616">
            <v>0.6</v>
          </cell>
          <cell r="J2616">
            <v>4.0999999999999996</v>
          </cell>
          <cell r="K2616">
            <v>2615</v>
          </cell>
        </row>
        <row r="2617">
          <cell r="B2617">
            <v>31151</v>
          </cell>
          <cell r="C2617">
            <v>31074</v>
          </cell>
          <cell r="D2617">
            <v>2593.17</v>
          </cell>
          <cell r="E2617">
            <v>2592.33</v>
          </cell>
          <cell r="F2617">
            <v>2592.37</v>
          </cell>
          <cell r="G2617">
            <v>0</v>
          </cell>
          <cell r="H2617">
            <v>0</v>
          </cell>
          <cell r="I2617">
            <v>0.23</v>
          </cell>
          <cell r="J2617">
            <v>2</v>
          </cell>
          <cell r="K2617">
            <v>2616</v>
          </cell>
        </row>
        <row r="2618">
          <cell r="B2618">
            <v>31151</v>
          </cell>
          <cell r="C2618">
            <v>31271</v>
          </cell>
          <cell r="D2618">
            <v>2593.17</v>
          </cell>
          <cell r="E2618">
            <v>2593.48</v>
          </cell>
          <cell r="F2618">
            <v>2592.4499999999998</v>
          </cell>
          <cell r="G2618">
            <v>2591.7600000000002</v>
          </cell>
          <cell r="H2618">
            <v>0</v>
          </cell>
          <cell r="I2618">
            <v>0.3</v>
          </cell>
          <cell r="J2618">
            <v>1.1000000000000001</v>
          </cell>
          <cell r="K2618">
            <v>2617</v>
          </cell>
        </row>
        <row r="2619">
          <cell r="B2619">
            <v>31413</v>
          </cell>
          <cell r="C2619">
            <v>31271</v>
          </cell>
          <cell r="D2619">
            <v>2593.5</v>
          </cell>
          <cell r="E2619">
            <v>2593.48</v>
          </cell>
          <cell r="F2619">
            <v>2592.29</v>
          </cell>
          <cell r="G2619">
            <v>2591.7600000000002</v>
          </cell>
          <cell r="H2619">
            <v>0</v>
          </cell>
          <cell r="I2619">
            <v>0.3</v>
          </cell>
          <cell r="J2619">
            <v>0.5</v>
          </cell>
          <cell r="K2619">
            <v>2618</v>
          </cell>
        </row>
        <row r="2620">
          <cell r="B2620">
            <v>31144</v>
          </cell>
          <cell r="C2620">
            <v>31039</v>
          </cell>
          <cell r="D2620">
            <v>2591.94</v>
          </cell>
          <cell r="E2620">
            <v>2591.06</v>
          </cell>
          <cell r="F2620">
            <v>2591.08</v>
          </cell>
          <cell r="G2620">
            <v>2590.6799999999998</v>
          </cell>
          <cell r="H2620">
            <v>0</v>
          </cell>
          <cell r="I2620">
            <v>0.23</v>
          </cell>
          <cell r="J2620">
            <v>0.74</v>
          </cell>
          <cell r="K2620">
            <v>2619</v>
          </cell>
        </row>
        <row r="2621">
          <cell r="B2621">
            <v>31213</v>
          </cell>
          <cell r="C2621">
            <v>31016</v>
          </cell>
          <cell r="D2621">
            <v>2590.62</v>
          </cell>
          <cell r="E2621">
            <v>0</v>
          </cell>
          <cell r="F2621">
            <v>2589.67</v>
          </cell>
          <cell r="G2621">
            <v>0</v>
          </cell>
          <cell r="H2621">
            <v>0</v>
          </cell>
          <cell r="I2621">
            <v>0.35</v>
          </cell>
          <cell r="J2621">
            <v>0.8</v>
          </cell>
          <cell r="K2621">
            <v>2620</v>
          </cell>
        </row>
        <row r="2622">
          <cell r="B2622">
            <v>31000</v>
          </cell>
          <cell r="C2622">
            <v>30978</v>
          </cell>
          <cell r="D2622">
            <v>2589.42</v>
          </cell>
          <cell r="E2622">
            <v>2589.2800000000002</v>
          </cell>
          <cell r="F2622">
            <v>2588.35</v>
          </cell>
          <cell r="G2622">
            <v>2588.1799999999998</v>
          </cell>
          <cell r="H2622">
            <v>0</v>
          </cell>
          <cell r="I2622">
            <v>0.2</v>
          </cell>
          <cell r="J2622">
            <v>0</v>
          </cell>
          <cell r="K2622">
            <v>2621</v>
          </cell>
        </row>
        <row r="2623">
          <cell r="B2623">
            <v>31019</v>
          </cell>
          <cell r="C2623">
            <v>31000</v>
          </cell>
          <cell r="D2623">
            <v>2589.54</v>
          </cell>
          <cell r="E2623">
            <v>2589.42</v>
          </cell>
          <cell r="F2623">
            <v>2588.4899999999998</v>
          </cell>
          <cell r="G2623">
            <v>2588.35</v>
          </cell>
          <cell r="H2623">
            <v>0</v>
          </cell>
          <cell r="I2623">
            <v>0.2</v>
          </cell>
          <cell r="J2623">
            <v>0.8</v>
          </cell>
          <cell r="K2623">
            <v>2622</v>
          </cell>
        </row>
        <row r="2624">
          <cell r="B2624">
            <v>31186</v>
          </cell>
          <cell r="C2624">
            <v>31154</v>
          </cell>
          <cell r="D2624">
            <v>2590.1999999999998</v>
          </cell>
          <cell r="E2624">
            <v>2589.8000000000002</v>
          </cell>
          <cell r="F2624">
            <v>2588.86</v>
          </cell>
          <cell r="G2624">
            <v>2588.7399999999998</v>
          </cell>
          <cell r="H2624">
            <v>0</v>
          </cell>
          <cell r="I2624">
            <v>0.2</v>
          </cell>
          <cell r="J2624">
            <v>0.5</v>
          </cell>
          <cell r="K2624">
            <v>2623</v>
          </cell>
        </row>
        <row r="2625">
          <cell r="B2625">
            <v>31259</v>
          </cell>
          <cell r="C2625">
            <v>31213</v>
          </cell>
          <cell r="D2625">
            <v>2591.09</v>
          </cell>
          <cell r="E2625">
            <v>2590.2199999999998</v>
          </cell>
          <cell r="F2625">
            <v>2589.87</v>
          </cell>
          <cell r="G2625">
            <v>2589.62</v>
          </cell>
          <cell r="H2625">
            <v>0</v>
          </cell>
          <cell r="I2625">
            <v>0.2</v>
          </cell>
          <cell r="J2625">
            <v>0.7</v>
          </cell>
          <cell r="K2625">
            <v>2624</v>
          </cell>
        </row>
        <row r="2626">
          <cell r="B2626">
            <v>31213</v>
          </cell>
          <cell r="C2626">
            <v>31336</v>
          </cell>
          <cell r="D2626">
            <v>2591.5</v>
          </cell>
          <cell r="E2626">
            <v>2590.62</v>
          </cell>
          <cell r="F2626">
            <v>2590.15</v>
          </cell>
          <cell r="G2626">
            <v>2589.67</v>
          </cell>
          <cell r="H2626">
            <v>0</v>
          </cell>
          <cell r="I2626">
            <v>0.25</v>
          </cell>
          <cell r="J2626">
            <v>0.63</v>
          </cell>
          <cell r="K2626">
            <v>2625</v>
          </cell>
        </row>
        <row r="2627">
          <cell r="B2627">
            <v>31361</v>
          </cell>
          <cell r="C2627">
            <v>31367</v>
          </cell>
          <cell r="D2627">
            <v>0</v>
          </cell>
          <cell r="E2627">
            <v>0</v>
          </cell>
          <cell r="F2627">
            <v>2589.21</v>
          </cell>
          <cell r="G2627">
            <v>0</v>
          </cell>
          <cell r="H2627">
            <v>0</v>
          </cell>
          <cell r="I2627">
            <v>0.4</v>
          </cell>
          <cell r="J2627">
            <v>0.8</v>
          </cell>
          <cell r="K2627">
            <v>2626</v>
          </cell>
        </row>
        <row r="2628">
          <cell r="B2628">
            <v>31343</v>
          </cell>
          <cell r="C2628">
            <v>31361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2627</v>
          </cell>
        </row>
        <row r="2629">
          <cell r="B2629">
            <v>31430</v>
          </cell>
          <cell r="C2629">
            <v>31343</v>
          </cell>
          <cell r="D2629">
            <v>0</v>
          </cell>
          <cell r="E2629">
            <v>0</v>
          </cell>
          <cell r="F2629">
            <v>2592.04</v>
          </cell>
          <cell r="G2629">
            <v>2591.37</v>
          </cell>
          <cell r="H2629">
            <v>0</v>
          </cell>
          <cell r="I2629">
            <v>0.4</v>
          </cell>
          <cell r="J2629">
            <v>0.8</v>
          </cell>
          <cell r="K2629">
            <v>2628</v>
          </cell>
        </row>
        <row r="2630">
          <cell r="B2630">
            <v>31367</v>
          </cell>
          <cell r="C2630">
            <v>31507</v>
          </cell>
          <cell r="D2630">
            <v>0</v>
          </cell>
          <cell r="E2630">
            <v>2593.4299999999998</v>
          </cell>
          <cell r="F2630">
            <v>2590.9</v>
          </cell>
          <cell r="G2630">
            <v>2590.2399999999998</v>
          </cell>
          <cell r="H2630">
            <v>0</v>
          </cell>
          <cell r="I2630">
            <v>0.4</v>
          </cell>
          <cell r="J2630">
            <v>0.8</v>
          </cell>
          <cell r="K2630">
            <v>2629</v>
          </cell>
        </row>
        <row r="2631">
          <cell r="B2631">
            <v>31348</v>
          </cell>
          <cell r="C2631">
            <v>31336</v>
          </cell>
          <cell r="D2631">
            <v>2592.0300000000002</v>
          </cell>
          <cell r="E2631">
            <v>2591.5</v>
          </cell>
          <cell r="F2631">
            <v>2590.13</v>
          </cell>
          <cell r="G2631">
            <v>2589.83</v>
          </cell>
          <cell r="H2631">
            <v>0</v>
          </cell>
          <cell r="I2631">
            <v>0.2</v>
          </cell>
          <cell r="J2631">
            <v>4</v>
          </cell>
          <cell r="K2631">
            <v>2630</v>
          </cell>
        </row>
        <row r="2632">
          <cell r="B2632">
            <v>31501</v>
          </cell>
          <cell r="C2632">
            <v>31622</v>
          </cell>
          <cell r="D2632">
            <v>2593.4699999999998</v>
          </cell>
          <cell r="E2632">
            <v>2594.4</v>
          </cell>
          <cell r="F2632">
            <v>2592.35</v>
          </cell>
          <cell r="G2632">
            <v>2591.31</v>
          </cell>
          <cell r="H2632">
            <v>0</v>
          </cell>
          <cell r="I2632">
            <v>0.6</v>
          </cell>
          <cell r="J2632">
            <v>1.1200000000000001</v>
          </cell>
          <cell r="K2632">
            <v>2631</v>
          </cell>
        </row>
        <row r="2633">
          <cell r="B2633">
            <v>31475</v>
          </cell>
          <cell r="C2633">
            <v>31501</v>
          </cell>
          <cell r="D2633">
            <v>2593.59</v>
          </cell>
          <cell r="E2633">
            <v>2593.4699999999998</v>
          </cell>
          <cell r="F2633">
            <v>2592.63</v>
          </cell>
          <cell r="G2633">
            <v>2592.35</v>
          </cell>
          <cell r="H2633">
            <v>0</v>
          </cell>
          <cell r="I2633">
            <v>0.55000000000000004</v>
          </cell>
          <cell r="J2633">
            <v>0.5</v>
          </cell>
          <cell r="K2633">
            <v>2632</v>
          </cell>
        </row>
        <row r="2634">
          <cell r="B2634">
            <v>31580</v>
          </cell>
          <cell r="C2634">
            <v>31475</v>
          </cell>
          <cell r="D2634">
            <v>2597.5700000000002</v>
          </cell>
          <cell r="E2634">
            <v>2593.59</v>
          </cell>
          <cell r="F2634">
            <v>2595.86</v>
          </cell>
          <cell r="G2634">
            <v>2592.63</v>
          </cell>
          <cell r="H2634">
            <v>0</v>
          </cell>
          <cell r="I2634">
            <v>0.5</v>
          </cell>
          <cell r="J2634">
            <v>3</v>
          </cell>
          <cell r="K2634">
            <v>2633</v>
          </cell>
        </row>
        <row r="2635">
          <cell r="B2635">
            <v>31675</v>
          </cell>
          <cell r="C2635">
            <v>31580</v>
          </cell>
          <cell r="D2635">
            <v>2602.98</v>
          </cell>
          <cell r="E2635">
            <v>2597.5700000000002</v>
          </cell>
          <cell r="F2635">
            <v>2601.38</v>
          </cell>
          <cell r="G2635">
            <v>2595.86</v>
          </cell>
          <cell r="H2635">
            <v>0</v>
          </cell>
          <cell r="I2635">
            <v>0.4</v>
          </cell>
          <cell r="J2635">
            <v>5</v>
          </cell>
          <cell r="K2635">
            <v>2634</v>
          </cell>
        </row>
        <row r="2636">
          <cell r="B2636">
            <v>31751</v>
          </cell>
          <cell r="C2636">
            <v>31675</v>
          </cell>
          <cell r="D2636">
            <v>2607.5</v>
          </cell>
          <cell r="E2636">
            <v>2602.98</v>
          </cell>
          <cell r="F2636">
            <v>2606.25</v>
          </cell>
          <cell r="G2636">
            <v>2601.39</v>
          </cell>
          <cell r="H2636">
            <v>0</v>
          </cell>
          <cell r="I2636">
            <v>0.4</v>
          </cell>
          <cell r="J2636">
            <v>4.5</v>
          </cell>
          <cell r="K2636">
            <v>2635</v>
          </cell>
        </row>
        <row r="2637">
          <cell r="B2637">
            <v>31838</v>
          </cell>
          <cell r="C2637">
            <v>31751</v>
          </cell>
          <cell r="D2637">
            <v>0</v>
          </cell>
          <cell r="E2637">
            <v>2607.5</v>
          </cell>
          <cell r="F2637">
            <v>2611.9499999999998</v>
          </cell>
          <cell r="G2637">
            <v>2606.25</v>
          </cell>
          <cell r="H2637">
            <v>0</v>
          </cell>
          <cell r="I2637">
            <v>0.4</v>
          </cell>
          <cell r="J2637">
            <v>5.5</v>
          </cell>
          <cell r="K2637">
            <v>2636</v>
          </cell>
        </row>
        <row r="2638">
          <cell r="B2638">
            <v>31847</v>
          </cell>
          <cell r="C2638">
            <v>31838</v>
          </cell>
          <cell r="D2638">
            <v>2615.59</v>
          </cell>
          <cell r="E2638">
            <v>0</v>
          </cell>
          <cell r="F2638">
            <v>2614.15</v>
          </cell>
          <cell r="G2638">
            <v>2611.9499999999998</v>
          </cell>
          <cell r="H2638">
            <v>0</v>
          </cell>
          <cell r="I2638">
            <v>0.3</v>
          </cell>
          <cell r="J2638">
            <v>1</v>
          </cell>
          <cell r="K2638">
            <v>2637</v>
          </cell>
        </row>
        <row r="2639">
          <cell r="B2639">
            <v>31785</v>
          </cell>
          <cell r="C2639">
            <v>31675</v>
          </cell>
          <cell r="D2639">
            <v>2604.7800000000002</v>
          </cell>
          <cell r="E2639">
            <v>2602.98</v>
          </cell>
          <cell r="F2639">
            <v>2603.14</v>
          </cell>
          <cell r="G2639">
            <v>2601.37</v>
          </cell>
          <cell r="H2639">
            <v>0</v>
          </cell>
          <cell r="I2639">
            <v>0.25</v>
          </cell>
          <cell r="J2639">
            <v>1.7</v>
          </cell>
          <cell r="K2639">
            <v>2638</v>
          </cell>
        </row>
        <row r="2640">
          <cell r="B2640">
            <v>31856</v>
          </cell>
          <cell r="C2640">
            <v>31785</v>
          </cell>
          <cell r="D2640">
            <v>2610.02</v>
          </cell>
          <cell r="E2640">
            <v>2604.7800000000002</v>
          </cell>
          <cell r="F2640">
            <v>2608.4499999999998</v>
          </cell>
          <cell r="G2640">
            <v>2602.9</v>
          </cell>
          <cell r="H2640">
            <v>0</v>
          </cell>
          <cell r="I2640">
            <v>0.5</v>
          </cell>
          <cell r="J2640">
            <v>5.5</v>
          </cell>
          <cell r="K2640">
            <v>2639</v>
          </cell>
        </row>
        <row r="2641">
          <cell r="B2641">
            <v>31888</v>
          </cell>
          <cell r="C2641">
            <v>31785</v>
          </cell>
          <cell r="D2641">
            <v>2605.25</v>
          </cell>
          <cell r="E2641">
            <v>2604.7800000000002</v>
          </cell>
          <cell r="F2641">
            <v>2603.5300000000002</v>
          </cell>
          <cell r="G2641">
            <v>2602.96</v>
          </cell>
          <cell r="H2641">
            <v>0</v>
          </cell>
          <cell r="I2641">
            <v>0.4</v>
          </cell>
          <cell r="J2641">
            <v>0.6</v>
          </cell>
          <cell r="K2641">
            <v>2640</v>
          </cell>
        </row>
        <row r="2642">
          <cell r="B2642">
            <v>31785</v>
          </cell>
          <cell r="C2642">
            <v>31699</v>
          </cell>
          <cell r="D2642">
            <v>2604.7800000000002</v>
          </cell>
          <cell r="E2642">
            <v>2598.6799999999998</v>
          </cell>
          <cell r="F2642">
            <v>2602.89</v>
          </cell>
          <cell r="G2642">
            <v>2597.19</v>
          </cell>
          <cell r="H2642">
            <v>0</v>
          </cell>
          <cell r="I2642">
            <v>0.55000000000000004</v>
          </cell>
          <cell r="J2642">
            <v>5</v>
          </cell>
          <cell r="K2642">
            <v>2641</v>
          </cell>
        </row>
        <row r="2643">
          <cell r="B2643">
            <v>31699</v>
          </cell>
          <cell r="C2643">
            <v>31622</v>
          </cell>
          <cell r="D2643">
            <v>2598.6799999999998</v>
          </cell>
          <cell r="E2643">
            <v>2594.4</v>
          </cell>
          <cell r="F2643">
            <v>2597.19</v>
          </cell>
          <cell r="G2643">
            <v>2591.31</v>
          </cell>
          <cell r="H2643">
            <v>0</v>
          </cell>
          <cell r="I2643">
            <v>0.55000000000000004</v>
          </cell>
          <cell r="J2643">
            <v>5</v>
          </cell>
          <cell r="K2643">
            <v>2642</v>
          </cell>
        </row>
        <row r="2644">
          <cell r="B2644">
            <v>31756</v>
          </cell>
          <cell r="C2644">
            <v>31622</v>
          </cell>
          <cell r="D2644">
            <v>2596.62</v>
          </cell>
          <cell r="E2644">
            <v>2594.4</v>
          </cell>
          <cell r="F2644">
            <v>2595.5700000000002</v>
          </cell>
          <cell r="G2644">
            <v>2591.31</v>
          </cell>
          <cell r="H2644">
            <v>0</v>
          </cell>
          <cell r="I2644">
            <v>0.3</v>
          </cell>
          <cell r="J2644">
            <v>3.3</v>
          </cell>
          <cell r="K2644">
            <v>2643</v>
          </cell>
        </row>
        <row r="2645">
          <cell r="B2645">
            <v>31622</v>
          </cell>
          <cell r="C2645">
            <v>31507</v>
          </cell>
          <cell r="D2645">
            <v>2594.4</v>
          </cell>
          <cell r="E2645">
            <v>2593.4299999999998</v>
          </cell>
          <cell r="F2645">
            <v>2591.31</v>
          </cell>
          <cell r="G2645">
            <v>2590.2399999999998</v>
          </cell>
          <cell r="H2645">
            <v>0</v>
          </cell>
          <cell r="I2645">
            <v>0.9</v>
          </cell>
          <cell r="J2645">
            <v>0.8</v>
          </cell>
          <cell r="K2645">
            <v>2644</v>
          </cell>
        </row>
        <row r="2646">
          <cell r="B2646">
            <v>31908</v>
          </cell>
          <cell r="C2646">
            <v>31756</v>
          </cell>
          <cell r="D2646">
            <v>2597.61</v>
          </cell>
          <cell r="E2646">
            <v>2596.62</v>
          </cell>
          <cell r="F2646">
            <v>2596.85</v>
          </cell>
          <cell r="G2646">
            <v>2595.3000000000002</v>
          </cell>
          <cell r="H2646">
            <v>0</v>
          </cell>
          <cell r="I2646">
            <v>0.4</v>
          </cell>
          <cell r="J2646">
            <v>1.2</v>
          </cell>
          <cell r="K2646">
            <v>2645</v>
          </cell>
        </row>
        <row r="2647">
          <cell r="B2647">
            <v>31908</v>
          </cell>
          <cell r="C2647">
            <v>31813</v>
          </cell>
          <cell r="D2647">
            <v>2597.61</v>
          </cell>
          <cell r="E2647">
            <v>0</v>
          </cell>
          <cell r="F2647">
            <v>2596.37</v>
          </cell>
          <cell r="G2647">
            <v>2594.17</v>
          </cell>
          <cell r="H2647">
            <v>0</v>
          </cell>
          <cell r="I2647">
            <v>0.65</v>
          </cell>
          <cell r="J2647">
            <v>2.25</v>
          </cell>
          <cell r="K2647">
            <v>2646</v>
          </cell>
        </row>
        <row r="2648">
          <cell r="B2648">
            <v>31813</v>
          </cell>
          <cell r="C2648">
            <v>31727</v>
          </cell>
          <cell r="D2648">
            <v>0</v>
          </cell>
          <cell r="E2648">
            <v>2592.8000000000002</v>
          </cell>
          <cell r="F2648">
            <v>2594.4699999999998</v>
          </cell>
          <cell r="G2648">
            <v>2591.64</v>
          </cell>
          <cell r="H2648">
            <v>0</v>
          </cell>
          <cell r="I2648">
            <v>0.7</v>
          </cell>
          <cell r="J2648">
            <v>2.25</v>
          </cell>
          <cell r="K2648">
            <v>2647</v>
          </cell>
        </row>
        <row r="2649">
          <cell r="B2649">
            <v>31756</v>
          </cell>
          <cell r="C2649">
            <v>31677</v>
          </cell>
          <cell r="D2649">
            <v>2596.62</v>
          </cell>
          <cell r="E2649">
            <v>0</v>
          </cell>
          <cell r="F2649">
            <v>2595.3000000000002</v>
          </cell>
          <cell r="G2649">
            <v>2593.06</v>
          </cell>
          <cell r="H2649">
            <v>0</v>
          </cell>
          <cell r="I2649">
            <v>0.4</v>
          </cell>
          <cell r="J2649">
            <v>2</v>
          </cell>
          <cell r="K2649">
            <v>2648</v>
          </cell>
        </row>
        <row r="2650">
          <cell r="B2650">
            <v>31677</v>
          </cell>
          <cell r="C2650">
            <v>31584</v>
          </cell>
          <cell r="D2650">
            <v>0</v>
          </cell>
          <cell r="E2650">
            <v>2593.12</v>
          </cell>
          <cell r="F2650">
            <v>2593.06</v>
          </cell>
          <cell r="G2650">
            <v>2590.8200000000002</v>
          </cell>
          <cell r="H2650">
            <v>0</v>
          </cell>
          <cell r="I2650">
            <v>0.5</v>
          </cell>
          <cell r="J2650">
            <v>2</v>
          </cell>
          <cell r="K2650">
            <v>2649</v>
          </cell>
        </row>
        <row r="2651">
          <cell r="B2651">
            <v>31491</v>
          </cell>
          <cell r="C2651">
            <v>31407</v>
          </cell>
          <cell r="D2651">
            <v>0</v>
          </cell>
          <cell r="E2651">
            <v>2591.5100000000002</v>
          </cell>
          <cell r="F2651">
            <v>0</v>
          </cell>
          <cell r="G2651">
            <v>0</v>
          </cell>
          <cell r="H2651">
            <v>0</v>
          </cell>
          <cell r="I2651">
            <v>0.95</v>
          </cell>
          <cell r="J2651">
            <v>8</v>
          </cell>
          <cell r="K2651">
            <v>2650</v>
          </cell>
        </row>
        <row r="2652">
          <cell r="B2652">
            <v>31507</v>
          </cell>
          <cell r="C2652">
            <v>31491</v>
          </cell>
          <cell r="D2652">
            <v>2593.4299999999998</v>
          </cell>
          <cell r="E2652">
            <v>0</v>
          </cell>
          <cell r="F2652">
            <v>2590.2399999999998</v>
          </cell>
          <cell r="G2652">
            <v>0</v>
          </cell>
          <cell r="H2652">
            <v>0</v>
          </cell>
          <cell r="I2652">
            <v>0.95</v>
          </cell>
          <cell r="J2652">
            <v>8</v>
          </cell>
          <cell r="K2652">
            <v>2651</v>
          </cell>
        </row>
        <row r="2653">
          <cell r="B2653">
            <v>31503</v>
          </cell>
          <cell r="C2653">
            <v>31491</v>
          </cell>
          <cell r="D2653">
            <v>0</v>
          </cell>
          <cell r="E2653">
            <v>0</v>
          </cell>
          <cell r="F2653">
            <v>0</v>
          </cell>
          <cell r="G2653">
            <v>0</v>
          </cell>
          <cell r="H2653">
            <v>0</v>
          </cell>
          <cell r="I2653">
            <v>0</v>
          </cell>
          <cell r="J2653">
            <v>0</v>
          </cell>
          <cell r="K2653">
            <v>2652</v>
          </cell>
        </row>
        <row r="2654">
          <cell r="B2654">
            <v>31535</v>
          </cell>
          <cell r="C2654">
            <v>31503</v>
          </cell>
          <cell r="D2654">
            <v>0</v>
          </cell>
          <cell r="E2654">
            <v>0</v>
          </cell>
          <cell r="F2654">
            <v>0</v>
          </cell>
          <cell r="G2654">
            <v>0</v>
          </cell>
          <cell r="H2654">
            <v>0</v>
          </cell>
          <cell r="I2654">
            <v>0</v>
          </cell>
          <cell r="J2654">
            <v>0</v>
          </cell>
          <cell r="K2654">
            <v>2653</v>
          </cell>
        </row>
        <row r="2655">
          <cell r="B2655">
            <v>31563</v>
          </cell>
          <cell r="C2655">
            <v>31535</v>
          </cell>
          <cell r="D2655">
            <v>0</v>
          </cell>
          <cell r="E2655">
            <v>0</v>
          </cell>
          <cell r="F2655">
            <v>0</v>
          </cell>
          <cell r="G2655">
            <v>0</v>
          </cell>
          <cell r="H2655">
            <v>0</v>
          </cell>
          <cell r="I2655">
            <v>0</v>
          </cell>
          <cell r="J2655">
            <v>0</v>
          </cell>
          <cell r="K2655">
            <v>2654</v>
          </cell>
        </row>
        <row r="2656">
          <cell r="B2656">
            <v>31477</v>
          </cell>
          <cell r="C2656">
            <v>31409</v>
          </cell>
          <cell r="D2656">
            <v>2593.67</v>
          </cell>
          <cell r="E2656">
            <v>2591.92</v>
          </cell>
          <cell r="F2656">
            <v>2591.5</v>
          </cell>
          <cell r="G2656">
            <v>2589.8000000000002</v>
          </cell>
          <cell r="H2656">
            <v>0</v>
          </cell>
          <cell r="I2656">
            <v>0.2</v>
          </cell>
          <cell r="J2656">
            <v>2.5</v>
          </cell>
          <cell r="K2656">
            <v>2655</v>
          </cell>
        </row>
        <row r="2657">
          <cell r="B2657">
            <v>31399</v>
          </cell>
          <cell r="C2657">
            <v>31316</v>
          </cell>
          <cell r="D2657">
            <v>2591.79</v>
          </cell>
          <cell r="E2657">
            <v>0</v>
          </cell>
          <cell r="F2657">
            <v>2590.1999999999998</v>
          </cell>
          <cell r="G2657">
            <v>2588.64</v>
          </cell>
          <cell r="H2657">
            <v>0</v>
          </cell>
          <cell r="I2657">
            <v>0.2</v>
          </cell>
          <cell r="J2657">
            <v>2</v>
          </cell>
          <cell r="K2657">
            <v>2656</v>
          </cell>
        </row>
        <row r="2658">
          <cell r="B2658">
            <v>31316</v>
          </cell>
          <cell r="C2658">
            <v>31314</v>
          </cell>
          <cell r="D2658">
            <v>0</v>
          </cell>
          <cell r="E2658">
            <v>0</v>
          </cell>
          <cell r="F2658">
            <v>0</v>
          </cell>
          <cell r="G2658">
            <v>2588.5</v>
          </cell>
          <cell r="H2658">
            <v>0</v>
          </cell>
          <cell r="I2658">
            <v>0.2</v>
          </cell>
          <cell r="J2658">
            <v>2</v>
          </cell>
          <cell r="K2658">
            <v>2657</v>
          </cell>
        </row>
        <row r="2659">
          <cell r="B2659">
            <v>31407</v>
          </cell>
          <cell r="C2659">
            <v>31314</v>
          </cell>
          <cell r="D2659">
            <v>2591.5100000000002</v>
          </cell>
          <cell r="E2659">
            <v>2590.7399999999998</v>
          </cell>
          <cell r="F2659">
            <v>2589.4699999999998</v>
          </cell>
          <cell r="G2659">
            <v>0</v>
          </cell>
          <cell r="H2659">
            <v>0</v>
          </cell>
          <cell r="I2659">
            <v>0.95</v>
          </cell>
          <cell r="J2659">
            <v>0.8</v>
          </cell>
          <cell r="K2659">
            <v>2658</v>
          </cell>
        </row>
        <row r="2660">
          <cell r="B2660">
            <v>31584</v>
          </cell>
          <cell r="C2660">
            <v>31407</v>
          </cell>
          <cell r="D2660">
            <v>2593.12</v>
          </cell>
          <cell r="E2660">
            <v>2591.5100000000002</v>
          </cell>
          <cell r="F2660">
            <v>2590.8200000000002</v>
          </cell>
          <cell r="G2660">
            <v>0</v>
          </cell>
          <cell r="H2660">
            <v>0</v>
          </cell>
          <cell r="I2660">
            <v>0.3</v>
          </cell>
          <cell r="J2660">
            <v>2</v>
          </cell>
          <cell r="K2660">
            <v>2659</v>
          </cell>
        </row>
        <row r="2661">
          <cell r="B2661">
            <v>31382</v>
          </cell>
          <cell r="C2661">
            <v>31287</v>
          </cell>
          <cell r="D2661">
            <v>2591.92</v>
          </cell>
          <cell r="E2661">
            <v>2590.8000000000002</v>
          </cell>
          <cell r="F2661">
            <v>2590.0300000000002</v>
          </cell>
          <cell r="G2661">
            <v>2589.33</v>
          </cell>
          <cell r="H2661">
            <v>0</v>
          </cell>
          <cell r="I2661">
            <v>0.23</v>
          </cell>
          <cell r="J2661">
            <v>1</v>
          </cell>
          <cell r="K2661">
            <v>2660</v>
          </cell>
        </row>
        <row r="2662">
          <cell r="B2662">
            <v>31336</v>
          </cell>
          <cell r="C2662">
            <v>31287</v>
          </cell>
          <cell r="D2662">
            <v>2591.5</v>
          </cell>
          <cell r="E2662">
            <v>2590.8000000000002</v>
          </cell>
          <cell r="F2662">
            <v>2589.83</v>
          </cell>
          <cell r="G2662">
            <v>2589.33</v>
          </cell>
          <cell r="H2662">
            <v>0</v>
          </cell>
          <cell r="I2662">
            <v>0.25</v>
          </cell>
          <cell r="J2662">
            <v>1</v>
          </cell>
          <cell r="K2662">
            <v>2661</v>
          </cell>
        </row>
        <row r="2663">
          <cell r="B2663">
            <v>31287</v>
          </cell>
          <cell r="C2663">
            <v>31270</v>
          </cell>
          <cell r="D2663">
            <v>2590.8000000000002</v>
          </cell>
          <cell r="E2663">
            <v>2590.8000000000002</v>
          </cell>
          <cell r="F2663">
            <v>2589.37</v>
          </cell>
          <cell r="G2663">
            <v>2589.17</v>
          </cell>
          <cell r="H2663">
            <v>0</v>
          </cell>
          <cell r="I2663">
            <v>0.25</v>
          </cell>
          <cell r="J2663">
            <v>0.97</v>
          </cell>
          <cell r="K2663">
            <v>2662</v>
          </cell>
        </row>
        <row r="2664">
          <cell r="B2664">
            <v>31270</v>
          </cell>
          <cell r="C2664">
            <v>31183</v>
          </cell>
          <cell r="D2664">
            <v>2590.8000000000002</v>
          </cell>
          <cell r="E2664">
            <v>2589.1999999999998</v>
          </cell>
          <cell r="F2664">
            <v>2589.4</v>
          </cell>
          <cell r="G2664">
            <v>0</v>
          </cell>
          <cell r="H2664">
            <v>0</v>
          </cell>
          <cell r="I2664">
            <v>0.2</v>
          </cell>
          <cell r="J2664">
            <v>2.2000000000000002</v>
          </cell>
          <cell r="K2664">
            <v>2663</v>
          </cell>
        </row>
        <row r="2665">
          <cell r="B2665">
            <v>31270</v>
          </cell>
          <cell r="C2665">
            <v>31134</v>
          </cell>
          <cell r="D2665">
            <v>2590.8000000000002</v>
          </cell>
          <cell r="E2665">
            <v>2589.69</v>
          </cell>
          <cell r="F2665">
            <v>2589.15</v>
          </cell>
          <cell r="G2665">
            <v>2588.2800000000002</v>
          </cell>
          <cell r="H2665">
            <v>0</v>
          </cell>
          <cell r="I2665">
            <v>0.3</v>
          </cell>
          <cell r="J2665">
            <v>1.1599999999999999</v>
          </cell>
          <cell r="K2665">
            <v>2664</v>
          </cell>
        </row>
        <row r="2666">
          <cell r="B2666">
            <v>31134</v>
          </cell>
          <cell r="C2666">
            <v>31103</v>
          </cell>
          <cell r="D2666">
            <v>2589.69</v>
          </cell>
          <cell r="E2666">
            <v>2589.16</v>
          </cell>
          <cell r="F2666">
            <v>2588.2600000000002</v>
          </cell>
          <cell r="G2666">
            <v>2587.92</v>
          </cell>
          <cell r="H2666">
            <v>0</v>
          </cell>
          <cell r="I2666">
            <v>0.3</v>
          </cell>
          <cell r="J2666">
            <v>1.8</v>
          </cell>
          <cell r="K2666">
            <v>2665</v>
          </cell>
        </row>
        <row r="2667">
          <cell r="B2667">
            <v>31082</v>
          </cell>
          <cell r="C2667">
            <v>31062</v>
          </cell>
          <cell r="D2667">
            <v>0</v>
          </cell>
          <cell r="E2667">
            <v>0</v>
          </cell>
          <cell r="F2667">
            <v>0</v>
          </cell>
          <cell r="G2667">
            <v>0</v>
          </cell>
          <cell r="H2667">
            <v>0</v>
          </cell>
          <cell r="I2667">
            <v>0</v>
          </cell>
          <cell r="J2667">
            <v>0</v>
          </cell>
          <cell r="K2667">
            <v>2666</v>
          </cell>
        </row>
        <row r="2668">
          <cell r="B2668">
            <v>31057</v>
          </cell>
          <cell r="C2668">
            <v>31062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2667</v>
          </cell>
        </row>
        <row r="2669">
          <cell r="B2669">
            <v>31183</v>
          </cell>
          <cell r="C2669">
            <v>31057</v>
          </cell>
          <cell r="D2669">
            <v>2589.1999999999998</v>
          </cell>
          <cell r="E2669">
            <v>0</v>
          </cell>
          <cell r="F2669">
            <v>2587.7600000000002</v>
          </cell>
          <cell r="G2669">
            <v>0</v>
          </cell>
          <cell r="H2669">
            <v>0</v>
          </cell>
          <cell r="I2669">
            <v>0.25</v>
          </cell>
          <cell r="J2669">
            <v>0</v>
          </cell>
          <cell r="K2669">
            <v>2668</v>
          </cell>
        </row>
        <row r="2670">
          <cell r="B2670">
            <v>31297</v>
          </cell>
          <cell r="C2670">
            <v>31183</v>
          </cell>
          <cell r="D2670">
            <v>2589.4</v>
          </cell>
          <cell r="E2670">
            <v>2589.1999999999998</v>
          </cell>
          <cell r="F2670">
            <v>2588.4</v>
          </cell>
          <cell r="G2670">
            <v>2587</v>
          </cell>
          <cell r="H2670">
            <v>0</v>
          </cell>
          <cell r="I2670">
            <v>0.23</v>
          </cell>
          <cell r="J2670">
            <v>2</v>
          </cell>
          <cell r="K2670">
            <v>2669</v>
          </cell>
        </row>
        <row r="2671">
          <cell r="B2671">
            <v>31314</v>
          </cell>
          <cell r="C2671">
            <v>31250</v>
          </cell>
          <cell r="D2671">
            <v>2590.7399999999998</v>
          </cell>
          <cell r="E2671">
            <v>2590.0300000000002</v>
          </cell>
          <cell r="F2671">
            <v>2588.5</v>
          </cell>
          <cell r="G2671">
            <v>2587.6799999999998</v>
          </cell>
          <cell r="H2671">
            <v>0</v>
          </cell>
          <cell r="I2671">
            <v>0</v>
          </cell>
          <cell r="J2671">
            <v>0</v>
          </cell>
          <cell r="K2671">
            <v>2670</v>
          </cell>
        </row>
        <row r="2672">
          <cell r="B2672">
            <v>31506</v>
          </cell>
          <cell r="C2672">
            <v>31314</v>
          </cell>
          <cell r="D2672">
            <v>0</v>
          </cell>
          <cell r="E2672">
            <v>2590.7399999999998</v>
          </cell>
          <cell r="F2672">
            <v>2589.98</v>
          </cell>
          <cell r="G2672">
            <v>0</v>
          </cell>
          <cell r="H2672">
            <v>0</v>
          </cell>
          <cell r="I2672">
            <v>0.3</v>
          </cell>
          <cell r="J2672">
            <v>1</v>
          </cell>
          <cell r="K2672">
            <v>2671</v>
          </cell>
        </row>
        <row r="2673">
          <cell r="B2673">
            <v>31250</v>
          </cell>
          <cell r="C2673">
            <v>31149</v>
          </cell>
          <cell r="D2673">
            <v>2590.0300000000002</v>
          </cell>
          <cell r="E2673">
            <v>2588.7800000000002</v>
          </cell>
          <cell r="F2673">
            <v>2587.6799999999998</v>
          </cell>
          <cell r="G2673">
            <v>2587.25</v>
          </cell>
          <cell r="H2673">
            <v>0</v>
          </cell>
          <cell r="I2673">
            <v>0.95</v>
          </cell>
          <cell r="J2673">
            <v>0.5</v>
          </cell>
          <cell r="K2673">
            <v>2672</v>
          </cell>
        </row>
        <row r="2674">
          <cell r="B2674">
            <v>31258</v>
          </cell>
          <cell r="C2674">
            <v>31250</v>
          </cell>
          <cell r="D2674">
            <v>2589.9299999999998</v>
          </cell>
          <cell r="E2674">
            <v>2590.0300000000002</v>
          </cell>
          <cell r="F2674">
            <v>2588.16</v>
          </cell>
          <cell r="G2674">
            <v>2587.9</v>
          </cell>
          <cell r="H2674">
            <v>0</v>
          </cell>
          <cell r="I2674">
            <v>0.25</v>
          </cell>
          <cell r="J2674">
            <v>2.06</v>
          </cell>
          <cell r="K2674">
            <v>2673</v>
          </cell>
        </row>
        <row r="2675">
          <cell r="B2675">
            <v>31274</v>
          </cell>
          <cell r="C2675">
            <v>31250</v>
          </cell>
          <cell r="D2675">
            <v>2590.13</v>
          </cell>
          <cell r="E2675">
            <v>2590.0300000000002</v>
          </cell>
          <cell r="F2675">
            <v>2588.41</v>
          </cell>
          <cell r="G2675">
            <v>0</v>
          </cell>
          <cell r="H2675">
            <v>0</v>
          </cell>
          <cell r="I2675">
            <v>0.25</v>
          </cell>
          <cell r="J2675">
            <v>2.27</v>
          </cell>
          <cell r="K2675">
            <v>2674</v>
          </cell>
        </row>
        <row r="2676">
          <cell r="B2676">
            <v>31405</v>
          </cell>
          <cell r="C2676">
            <v>31274</v>
          </cell>
          <cell r="D2676">
            <v>2590.9499999999998</v>
          </cell>
          <cell r="E2676">
            <v>2590.13</v>
          </cell>
          <cell r="F2676">
            <v>2589.64</v>
          </cell>
          <cell r="G2676">
            <v>2588.41</v>
          </cell>
          <cell r="H2676">
            <v>0</v>
          </cell>
          <cell r="I2676">
            <v>0.25</v>
          </cell>
          <cell r="J2676">
            <v>1.36</v>
          </cell>
          <cell r="K2676">
            <v>2675</v>
          </cell>
        </row>
        <row r="2677">
          <cell r="B2677">
            <v>31389</v>
          </cell>
          <cell r="C2677">
            <v>31258</v>
          </cell>
          <cell r="D2677">
            <v>2590.75</v>
          </cell>
          <cell r="E2677">
            <v>2589.9299999999998</v>
          </cell>
          <cell r="F2677">
            <v>2589.35</v>
          </cell>
          <cell r="G2677">
            <v>2588.16</v>
          </cell>
          <cell r="H2677">
            <v>0</v>
          </cell>
          <cell r="I2677">
            <v>0.25</v>
          </cell>
          <cell r="J2677">
            <v>1.28</v>
          </cell>
          <cell r="K2677">
            <v>2676</v>
          </cell>
        </row>
        <row r="2678">
          <cell r="B2678">
            <v>31034</v>
          </cell>
          <cell r="C2678">
            <v>30972</v>
          </cell>
          <cell r="D2678">
            <v>2588.7800000000002</v>
          </cell>
          <cell r="E2678">
            <v>2587.81</v>
          </cell>
          <cell r="F2678">
            <v>2586.7800000000002</v>
          </cell>
          <cell r="G2678">
            <v>0</v>
          </cell>
          <cell r="H2678">
            <v>0</v>
          </cell>
          <cell r="I2678">
            <v>0.3</v>
          </cell>
          <cell r="J2678">
            <v>1.1000000000000001</v>
          </cell>
          <cell r="K2678">
            <v>2677</v>
          </cell>
        </row>
        <row r="2679">
          <cell r="B2679">
            <v>31227</v>
          </cell>
          <cell r="C2679">
            <v>31034</v>
          </cell>
          <cell r="D2679">
            <v>2589.63</v>
          </cell>
          <cell r="E2679">
            <v>2588.7800000000002</v>
          </cell>
          <cell r="F2679">
            <v>2588.12</v>
          </cell>
          <cell r="G2679">
            <v>2587.31</v>
          </cell>
          <cell r="H2679">
            <v>0</v>
          </cell>
          <cell r="I2679">
            <v>0.3</v>
          </cell>
          <cell r="J2679">
            <v>0.81</v>
          </cell>
          <cell r="K2679">
            <v>2678</v>
          </cell>
        </row>
        <row r="2680">
          <cell r="B2680">
            <v>31100</v>
          </cell>
          <cell r="C2680">
            <v>31034</v>
          </cell>
          <cell r="D2680">
            <v>2588.59</v>
          </cell>
          <cell r="E2680">
            <v>2588.7800000000002</v>
          </cell>
          <cell r="F2680">
            <v>2587.2600000000002</v>
          </cell>
          <cell r="G2680">
            <v>2586.7800000000002</v>
          </cell>
          <cell r="H2680">
            <v>0</v>
          </cell>
          <cell r="I2680">
            <v>0.2</v>
          </cell>
          <cell r="J2680">
            <v>0.8</v>
          </cell>
          <cell r="K2680">
            <v>2679</v>
          </cell>
        </row>
        <row r="2681">
          <cell r="B2681">
            <v>31075</v>
          </cell>
          <cell r="C2681">
            <v>31017</v>
          </cell>
          <cell r="D2681">
            <v>2588.65</v>
          </cell>
          <cell r="E2681">
            <v>2588.84</v>
          </cell>
          <cell r="F2681">
            <v>2587.27</v>
          </cell>
          <cell r="G2681">
            <v>2586.7800000000002</v>
          </cell>
          <cell r="H2681">
            <v>0</v>
          </cell>
          <cell r="I2681">
            <v>0.2</v>
          </cell>
          <cell r="J2681">
            <v>0.8</v>
          </cell>
          <cell r="K2681">
            <v>2680</v>
          </cell>
        </row>
        <row r="2682">
          <cell r="B2682">
            <v>31155</v>
          </cell>
          <cell r="C2682">
            <v>30972</v>
          </cell>
          <cell r="D2682">
            <v>2588.77</v>
          </cell>
          <cell r="E2682">
            <v>2587.81</v>
          </cell>
          <cell r="F2682">
            <v>2587.1799999999998</v>
          </cell>
          <cell r="G2682">
            <v>2586.11</v>
          </cell>
          <cell r="H2682">
            <v>0</v>
          </cell>
          <cell r="I2682">
            <v>0.25</v>
          </cell>
          <cell r="J2682">
            <v>1.19</v>
          </cell>
          <cell r="K2682">
            <v>2681</v>
          </cell>
        </row>
        <row r="2683">
          <cell r="B2683">
            <v>31071</v>
          </cell>
          <cell r="C2683">
            <v>30993</v>
          </cell>
          <cell r="D2683">
            <v>2588.13</v>
          </cell>
          <cell r="E2683">
            <v>2587.46</v>
          </cell>
          <cell r="F2683">
            <v>0</v>
          </cell>
          <cell r="G2683">
            <v>2586.52</v>
          </cell>
          <cell r="H2683">
            <v>0</v>
          </cell>
          <cell r="I2683">
            <v>0.23</v>
          </cell>
          <cell r="J2683">
            <v>1.67</v>
          </cell>
          <cell r="K2683">
            <v>2682</v>
          </cell>
        </row>
        <row r="2684">
          <cell r="B2684">
            <v>31077</v>
          </cell>
          <cell r="C2684">
            <v>31076</v>
          </cell>
          <cell r="D2684">
            <v>0</v>
          </cell>
          <cell r="E2684">
            <v>2588.19</v>
          </cell>
          <cell r="F2684">
            <v>2586.5700000000002</v>
          </cell>
          <cell r="G2684">
            <v>2586.46</v>
          </cell>
          <cell r="H2684">
            <v>0</v>
          </cell>
          <cell r="I2684">
            <v>0.2</v>
          </cell>
          <cell r="J2684">
            <v>1.1000000000000001</v>
          </cell>
          <cell r="K2684">
            <v>2683</v>
          </cell>
        </row>
        <row r="2685">
          <cell r="B2685">
            <v>31133</v>
          </cell>
          <cell r="C2685">
            <v>31077</v>
          </cell>
          <cell r="D2685">
            <v>2588.71</v>
          </cell>
          <cell r="E2685">
            <v>2588.1999999999998</v>
          </cell>
          <cell r="F2685">
            <v>2587.1</v>
          </cell>
          <cell r="G2685">
            <v>0</v>
          </cell>
          <cell r="H2685">
            <v>0</v>
          </cell>
          <cell r="I2685">
            <v>0.2</v>
          </cell>
          <cell r="J2685">
            <v>1.1000000000000001</v>
          </cell>
          <cell r="K2685">
            <v>2684</v>
          </cell>
        </row>
        <row r="2686">
          <cell r="B2686">
            <v>30991</v>
          </cell>
          <cell r="C2686">
            <v>30971</v>
          </cell>
          <cell r="D2686">
            <v>0</v>
          </cell>
          <cell r="E2686">
            <v>0</v>
          </cell>
          <cell r="F2686">
            <v>0</v>
          </cell>
          <cell r="G2686">
            <v>0</v>
          </cell>
          <cell r="H2686">
            <v>0</v>
          </cell>
          <cell r="I2686">
            <v>0.23</v>
          </cell>
          <cell r="J2686">
            <v>1.5</v>
          </cell>
          <cell r="K2686">
            <v>2685</v>
          </cell>
        </row>
        <row r="2687">
          <cell r="B2687">
            <v>31185</v>
          </cell>
          <cell r="C2687">
            <v>30991</v>
          </cell>
          <cell r="D2687">
            <v>2588.85</v>
          </cell>
          <cell r="E2687">
            <v>0</v>
          </cell>
          <cell r="F2687">
            <v>2582.35</v>
          </cell>
          <cell r="G2687">
            <v>0</v>
          </cell>
          <cell r="H2687">
            <v>0</v>
          </cell>
          <cell r="I2687">
            <v>0.23</v>
          </cell>
          <cell r="J2687">
            <v>1.5</v>
          </cell>
          <cell r="K2687">
            <v>2686</v>
          </cell>
        </row>
        <row r="2688">
          <cell r="B2688">
            <v>31076</v>
          </cell>
          <cell r="C2688">
            <v>30971</v>
          </cell>
          <cell r="D2688">
            <v>2588.19</v>
          </cell>
          <cell r="E2688">
            <v>2587.7399999999998</v>
          </cell>
          <cell r="F2688">
            <v>2586.9699999999998</v>
          </cell>
          <cell r="G2688">
            <v>0</v>
          </cell>
          <cell r="H2688">
            <v>0</v>
          </cell>
          <cell r="I2688">
            <v>1</v>
          </cell>
          <cell r="J2688">
            <v>0.8</v>
          </cell>
          <cell r="K2688">
            <v>2687</v>
          </cell>
        </row>
        <row r="2689">
          <cell r="B2689">
            <v>31153</v>
          </cell>
          <cell r="C2689">
            <v>31076</v>
          </cell>
          <cell r="D2689">
            <v>2588.4</v>
          </cell>
          <cell r="E2689">
            <v>2588.19</v>
          </cell>
          <cell r="F2689">
            <v>2587.1799999999998</v>
          </cell>
          <cell r="G2689">
            <v>0</v>
          </cell>
          <cell r="H2689">
            <v>0</v>
          </cell>
          <cell r="I2689">
            <v>0.25</v>
          </cell>
          <cell r="J2689">
            <v>0.59</v>
          </cell>
          <cell r="K2689">
            <v>2688</v>
          </cell>
        </row>
        <row r="2690">
          <cell r="B2690">
            <v>31149</v>
          </cell>
          <cell r="C2690">
            <v>31076</v>
          </cell>
          <cell r="D2690">
            <v>2588.85</v>
          </cell>
          <cell r="E2690">
            <v>2588.19</v>
          </cell>
          <cell r="F2690">
            <v>2587.33</v>
          </cell>
          <cell r="G2690">
            <v>0</v>
          </cell>
          <cell r="H2690">
            <v>0</v>
          </cell>
          <cell r="I2690">
            <v>0.95</v>
          </cell>
          <cell r="J2690">
            <v>5</v>
          </cell>
          <cell r="K2690">
            <v>2689</v>
          </cell>
        </row>
        <row r="2691">
          <cell r="B2691">
            <v>31252</v>
          </cell>
          <cell r="C2691">
            <v>31149</v>
          </cell>
          <cell r="D2691">
            <v>2589.33</v>
          </cell>
          <cell r="E2691">
            <v>2588.7800000000002</v>
          </cell>
          <cell r="F2691">
            <v>2588.61</v>
          </cell>
          <cell r="G2691">
            <v>0</v>
          </cell>
          <cell r="H2691">
            <v>0</v>
          </cell>
          <cell r="I2691">
            <v>0.23</v>
          </cell>
          <cell r="J2691">
            <v>2.2000000000000002</v>
          </cell>
          <cell r="K2691">
            <v>2690</v>
          </cell>
        </row>
        <row r="2692">
          <cell r="B2692">
            <v>31347</v>
          </cell>
          <cell r="C2692">
            <v>31252</v>
          </cell>
          <cell r="D2692">
            <v>2589.33</v>
          </cell>
          <cell r="E2692">
            <v>2589.8000000000002</v>
          </cell>
          <cell r="F2692">
            <v>2588.4</v>
          </cell>
          <cell r="G2692">
            <v>2588.0500000000002</v>
          </cell>
          <cell r="H2692">
            <v>0</v>
          </cell>
          <cell r="I2692">
            <v>0.3</v>
          </cell>
          <cell r="J2692">
            <v>0.6</v>
          </cell>
          <cell r="K2692">
            <v>2691</v>
          </cell>
        </row>
        <row r="2693">
          <cell r="B2693">
            <v>31218</v>
          </cell>
          <cell r="C2693">
            <v>31252</v>
          </cell>
          <cell r="D2693">
            <v>2589.4</v>
          </cell>
          <cell r="E2693">
            <v>2589.33</v>
          </cell>
          <cell r="F2693">
            <v>2588.61</v>
          </cell>
          <cell r="G2693">
            <v>2588.4</v>
          </cell>
          <cell r="H2693">
            <v>0</v>
          </cell>
          <cell r="I2693">
            <v>0.23</v>
          </cell>
          <cell r="J2693">
            <v>0.6</v>
          </cell>
          <cell r="K2693">
            <v>2692</v>
          </cell>
        </row>
        <row r="2694">
          <cell r="B2694">
            <v>31261</v>
          </cell>
          <cell r="C2694">
            <v>31153</v>
          </cell>
          <cell r="D2694">
            <v>2588.89</v>
          </cell>
          <cell r="E2694">
            <v>2588.4</v>
          </cell>
          <cell r="F2694">
            <v>2587.67</v>
          </cell>
          <cell r="G2694">
            <v>2587.1799999999998</v>
          </cell>
          <cell r="H2694">
            <v>0</v>
          </cell>
          <cell r="I2694">
            <v>0.23</v>
          </cell>
          <cell r="J2694">
            <v>0.8</v>
          </cell>
          <cell r="K2694">
            <v>2693</v>
          </cell>
        </row>
        <row r="2695">
          <cell r="B2695">
            <v>31329</v>
          </cell>
          <cell r="C2695">
            <v>31221</v>
          </cell>
          <cell r="D2695">
            <v>0</v>
          </cell>
          <cell r="E2695">
            <v>2588.85</v>
          </cell>
          <cell r="F2695">
            <v>2587.88</v>
          </cell>
          <cell r="G2695">
            <v>2586.88</v>
          </cell>
          <cell r="H2695">
            <v>0</v>
          </cell>
          <cell r="I2695">
            <v>0.65</v>
          </cell>
          <cell r="J2695">
            <v>1</v>
          </cell>
          <cell r="K2695">
            <v>2694</v>
          </cell>
        </row>
        <row r="2696">
          <cell r="B2696">
            <v>31347</v>
          </cell>
          <cell r="C2696">
            <v>31329</v>
          </cell>
          <cell r="D2696">
            <v>2589.8000000000002</v>
          </cell>
          <cell r="E2696">
            <v>0</v>
          </cell>
          <cell r="F2696">
            <v>0</v>
          </cell>
          <cell r="G2696">
            <v>0</v>
          </cell>
          <cell r="H2696">
            <v>0</v>
          </cell>
          <cell r="I2696">
            <v>0</v>
          </cell>
          <cell r="J2696">
            <v>0</v>
          </cell>
          <cell r="K2696">
            <v>2695</v>
          </cell>
        </row>
        <row r="2697">
          <cell r="B2697">
            <v>31433</v>
          </cell>
          <cell r="C2697">
            <v>31347</v>
          </cell>
          <cell r="D2697">
            <v>2591.14</v>
          </cell>
          <cell r="E2697">
            <v>2589.8000000000002</v>
          </cell>
          <cell r="F2697">
            <v>2588.89</v>
          </cell>
          <cell r="G2697">
            <v>0</v>
          </cell>
          <cell r="H2697">
            <v>0</v>
          </cell>
          <cell r="I2697">
            <v>0.65</v>
          </cell>
          <cell r="J2697">
            <v>1</v>
          </cell>
          <cell r="K2697">
            <v>2696</v>
          </cell>
        </row>
        <row r="2698">
          <cell r="B2698">
            <v>31608</v>
          </cell>
          <cell r="C2698">
            <v>31433</v>
          </cell>
          <cell r="D2698">
            <v>2591.06</v>
          </cell>
          <cell r="E2698">
            <v>2591.14</v>
          </cell>
          <cell r="F2698">
            <v>2590.13</v>
          </cell>
          <cell r="G2698">
            <v>2588.89</v>
          </cell>
          <cell r="H2698">
            <v>0</v>
          </cell>
          <cell r="I2698">
            <v>0.3</v>
          </cell>
          <cell r="J2698">
            <v>1</v>
          </cell>
          <cell r="K2698">
            <v>2697</v>
          </cell>
        </row>
        <row r="2699">
          <cell r="B2699">
            <v>31727</v>
          </cell>
          <cell r="C2699">
            <v>31584</v>
          </cell>
          <cell r="D2699">
            <v>2592.8000000000002</v>
          </cell>
          <cell r="E2699">
            <v>2593.12</v>
          </cell>
          <cell r="F2699">
            <v>2592.06</v>
          </cell>
          <cell r="G2699">
            <v>2590.8200000000002</v>
          </cell>
          <cell r="H2699">
            <v>0</v>
          </cell>
          <cell r="I2699">
            <v>0.3</v>
          </cell>
          <cell r="J2699">
            <v>1</v>
          </cell>
          <cell r="K2699">
            <v>2698</v>
          </cell>
        </row>
        <row r="2700">
          <cell r="B2700">
            <v>31506</v>
          </cell>
          <cell r="C2700">
            <v>31433</v>
          </cell>
          <cell r="D2700">
            <v>0</v>
          </cell>
          <cell r="E2700">
            <v>2591.14</v>
          </cell>
          <cell r="F2700">
            <v>2589.69</v>
          </cell>
          <cell r="G2700">
            <v>2588.89</v>
          </cell>
          <cell r="H2700">
            <v>0</v>
          </cell>
          <cell r="I2700">
            <v>0.6</v>
          </cell>
          <cell r="J2700">
            <v>1.2</v>
          </cell>
          <cell r="K2700">
            <v>2699</v>
          </cell>
        </row>
        <row r="2701">
          <cell r="B2701">
            <v>31584</v>
          </cell>
          <cell r="C2701">
            <v>31506</v>
          </cell>
          <cell r="D2701">
            <v>2593.12</v>
          </cell>
          <cell r="E2701">
            <v>0</v>
          </cell>
          <cell r="F2701">
            <v>2590.8200000000002</v>
          </cell>
          <cell r="G2701">
            <v>2589.69</v>
          </cell>
          <cell r="H2701">
            <v>0</v>
          </cell>
          <cell r="I2701">
            <v>0.55000000000000004</v>
          </cell>
          <cell r="J2701">
            <v>1.2</v>
          </cell>
          <cell r="K2701">
            <v>2700</v>
          </cell>
        </row>
        <row r="2702">
          <cell r="B2702">
            <v>31478</v>
          </cell>
          <cell r="C2702">
            <v>31462</v>
          </cell>
          <cell r="D2702">
            <v>0</v>
          </cell>
          <cell r="E2702">
            <v>0</v>
          </cell>
          <cell r="F2702">
            <v>2588.58</v>
          </cell>
          <cell r="G2702">
            <v>2588.4299999999998</v>
          </cell>
          <cell r="H2702">
            <v>0</v>
          </cell>
          <cell r="I2702">
            <v>0.8</v>
          </cell>
          <cell r="J2702">
            <v>1.1000000000000001</v>
          </cell>
          <cell r="K2702">
            <v>2701</v>
          </cell>
        </row>
        <row r="2703">
          <cell r="B2703">
            <v>31840</v>
          </cell>
          <cell r="C2703">
            <v>31727</v>
          </cell>
          <cell r="D2703">
            <v>2592.88</v>
          </cell>
          <cell r="E2703">
            <v>2592.8000000000002</v>
          </cell>
          <cell r="F2703">
            <v>2592.14</v>
          </cell>
          <cell r="G2703">
            <v>2591.64</v>
          </cell>
          <cell r="H2703">
            <v>0</v>
          </cell>
          <cell r="I2703">
            <v>0.3</v>
          </cell>
          <cell r="J2703">
            <v>0.5</v>
          </cell>
          <cell r="K2703">
            <v>2702</v>
          </cell>
        </row>
        <row r="2704">
          <cell r="B2704">
            <v>31727</v>
          </cell>
          <cell r="C2704">
            <v>31608</v>
          </cell>
          <cell r="D2704">
            <v>2592.8000000000002</v>
          </cell>
          <cell r="E2704">
            <v>2591.06</v>
          </cell>
          <cell r="F2704">
            <v>2591.64</v>
          </cell>
          <cell r="G2704">
            <v>2590.04</v>
          </cell>
          <cell r="H2704">
            <v>0</v>
          </cell>
          <cell r="I2704">
            <v>0.8</v>
          </cell>
          <cell r="J2704">
            <v>1</v>
          </cell>
          <cell r="K2704">
            <v>2703</v>
          </cell>
        </row>
        <row r="2705">
          <cell r="B2705">
            <v>31840</v>
          </cell>
          <cell r="C2705">
            <v>31768</v>
          </cell>
          <cell r="D2705">
            <v>2592.88</v>
          </cell>
          <cell r="E2705">
            <v>2591.69</v>
          </cell>
          <cell r="F2705">
            <v>2591.2800000000002</v>
          </cell>
          <cell r="G2705">
            <v>2590.14</v>
          </cell>
          <cell r="H2705">
            <v>0</v>
          </cell>
          <cell r="I2705">
            <v>0.68</v>
          </cell>
          <cell r="J2705">
            <v>1.4</v>
          </cell>
          <cell r="K2705">
            <v>2704</v>
          </cell>
        </row>
        <row r="2706">
          <cell r="B2706">
            <v>31768</v>
          </cell>
          <cell r="C2706">
            <v>31713</v>
          </cell>
          <cell r="D2706">
            <v>2591.69</v>
          </cell>
          <cell r="E2706">
            <v>2590.6</v>
          </cell>
          <cell r="F2706">
            <v>2590.14</v>
          </cell>
          <cell r="G2706">
            <v>2588.96</v>
          </cell>
          <cell r="H2706">
            <v>0</v>
          </cell>
          <cell r="I2706">
            <v>0.68</v>
          </cell>
          <cell r="J2706">
            <v>1.4</v>
          </cell>
          <cell r="K2706">
            <v>2705</v>
          </cell>
        </row>
        <row r="2707">
          <cell r="B2707">
            <v>31608</v>
          </cell>
          <cell r="C2707">
            <v>31713</v>
          </cell>
          <cell r="D2707">
            <v>2591.06</v>
          </cell>
          <cell r="E2707">
            <v>2590.6</v>
          </cell>
          <cell r="F2707">
            <v>2590.13</v>
          </cell>
          <cell r="G2707">
            <v>2589.13</v>
          </cell>
          <cell r="H2707">
            <v>0</v>
          </cell>
          <cell r="I2707">
            <v>0.3</v>
          </cell>
          <cell r="J2707">
            <v>1</v>
          </cell>
          <cell r="K2707">
            <v>2706</v>
          </cell>
        </row>
        <row r="2708">
          <cell r="B2708">
            <v>31608</v>
          </cell>
          <cell r="C2708">
            <v>31478</v>
          </cell>
          <cell r="D2708">
            <v>2591.06</v>
          </cell>
          <cell r="E2708">
            <v>0</v>
          </cell>
          <cell r="F2708">
            <v>2590.04</v>
          </cell>
          <cell r="G2708">
            <v>2588.58</v>
          </cell>
          <cell r="H2708">
            <v>0</v>
          </cell>
          <cell r="I2708">
            <v>0.8</v>
          </cell>
          <cell r="J2708">
            <v>1.1000000000000001</v>
          </cell>
          <cell r="K2708">
            <v>2707</v>
          </cell>
        </row>
        <row r="2709">
          <cell r="B2709">
            <v>31713</v>
          </cell>
          <cell r="C2709">
            <v>31641</v>
          </cell>
          <cell r="D2709">
            <v>2590.6</v>
          </cell>
          <cell r="E2709">
            <v>2589.58</v>
          </cell>
          <cell r="F2709">
            <v>2588.96</v>
          </cell>
          <cell r="G2709">
            <v>2588.39</v>
          </cell>
          <cell r="H2709">
            <v>0</v>
          </cell>
          <cell r="I2709">
            <v>0.9</v>
          </cell>
          <cell r="J2709">
            <v>0.6</v>
          </cell>
          <cell r="K2709">
            <v>2708</v>
          </cell>
        </row>
        <row r="2710">
          <cell r="B2710">
            <v>31855</v>
          </cell>
          <cell r="C2710">
            <v>31848</v>
          </cell>
          <cell r="D2710">
            <v>2590.2600000000002</v>
          </cell>
          <cell r="E2710">
            <v>0</v>
          </cell>
          <cell r="F2710">
            <v>2589.06</v>
          </cell>
          <cell r="G2710">
            <v>2589.04</v>
          </cell>
          <cell r="H2710">
            <v>0</v>
          </cell>
          <cell r="I2710">
            <v>0.7</v>
          </cell>
          <cell r="J2710">
            <v>0.76</v>
          </cell>
          <cell r="K2710">
            <v>2709</v>
          </cell>
        </row>
        <row r="2711">
          <cell r="B2711">
            <v>31865</v>
          </cell>
          <cell r="C2711">
            <v>31855</v>
          </cell>
          <cell r="D2711">
            <v>2590.15</v>
          </cell>
          <cell r="E2711">
            <v>2590.2600000000002</v>
          </cell>
          <cell r="F2711">
            <v>2589.0700000000002</v>
          </cell>
          <cell r="G2711">
            <v>2589.02</v>
          </cell>
          <cell r="H2711">
            <v>0</v>
          </cell>
          <cell r="I2711">
            <v>0.23</v>
          </cell>
          <cell r="J2711">
            <v>0.5</v>
          </cell>
          <cell r="K2711">
            <v>2710</v>
          </cell>
        </row>
        <row r="2712">
          <cell r="B2712">
            <v>31741</v>
          </cell>
          <cell r="C2712">
            <v>31865</v>
          </cell>
          <cell r="D2712">
            <v>0</v>
          </cell>
          <cell r="E2712">
            <v>2590.15</v>
          </cell>
          <cell r="F2712">
            <v>2589.6</v>
          </cell>
          <cell r="G2712">
            <v>2589.0700000000002</v>
          </cell>
          <cell r="H2712">
            <v>0</v>
          </cell>
          <cell r="I2712">
            <v>0.23</v>
          </cell>
          <cell r="J2712">
            <v>0.5</v>
          </cell>
          <cell r="K2712">
            <v>2711</v>
          </cell>
        </row>
        <row r="2713">
          <cell r="B2713">
            <v>31737</v>
          </cell>
          <cell r="C2713">
            <v>31848</v>
          </cell>
          <cell r="D2713">
            <v>0</v>
          </cell>
          <cell r="E2713">
            <v>0</v>
          </cell>
          <cell r="F2713">
            <v>2589.6</v>
          </cell>
          <cell r="G2713">
            <v>0</v>
          </cell>
          <cell r="H2713">
            <v>0</v>
          </cell>
          <cell r="I2713">
            <v>0.23</v>
          </cell>
          <cell r="J2713">
            <v>0.5</v>
          </cell>
          <cell r="K2713">
            <v>2712</v>
          </cell>
        </row>
        <row r="2714">
          <cell r="B2714">
            <v>31848</v>
          </cell>
          <cell r="C2714">
            <v>31834</v>
          </cell>
          <cell r="D2714">
            <v>0</v>
          </cell>
          <cell r="E2714">
            <v>0</v>
          </cell>
          <cell r="F2714">
            <v>2589.04</v>
          </cell>
          <cell r="G2714">
            <v>2588.96</v>
          </cell>
          <cell r="H2714">
            <v>0</v>
          </cell>
          <cell r="I2714">
            <v>0.7</v>
          </cell>
          <cell r="J2714">
            <v>0.5</v>
          </cell>
          <cell r="K2714">
            <v>2713</v>
          </cell>
        </row>
        <row r="2715">
          <cell r="B2715">
            <v>31394</v>
          </cell>
          <cell r="C2715">
            <v>31271</v>
          </cell>
          <cell r="D2715">
            <v>2595.9</v>
          </cell>
          <cell r="E2715">
            <v>2593.48</v>
          </cell>
          <cell r="F2715">
            <v>2594.1</v>
          </cell>
          <cell r="G2715">
            <v>2591.7600000000002</v>
          </cell>
          <cell r="H2715">
            <v>0</v>
          </cell>
          <cell r="I2715">
            <v>0.65</v>
          </cell>
          <cell r="J2715">
            <v>2</v>
          </cell>
          <cell r="K2715">
            <v>2714</v>
          </cell>
        </row>
        <row r="2716">
          <cell r="B2716">
            <v>31271</v>
          </cell>
          <cell r="C2716">
            <v>31144</v>
          </cell>
          <cell r="D2716">
            <v>2593.48</v>
          </cell>
          <cell r="E2716">
            <v>2591.94</v>
          </cell>
          <cell r="F2716">
            <v>2591.7600000000002</v>
          </cell>
          <cell r="G2716">
            <v>2590.8000000000002</v>
          </cell>
          <cell r="H2716">
            <v>0</v>
          </cell>
          <cell r="I2716">
            <v>0.8</v>
          </cell>
          <cell r="J2716">
            <v>1</v>
          </cell>
          <cell r="K2716">
            <v>2715</v>
          </cell>
        </row>
        <row r="2717">
          <cell r="B2717">
            <v>30987</v>
          </cell>
          <cell r="C2717">
            <v>31051</v>
          </cell>
          <cell r="D2717">
            <v>2600.25</v>
          </cell>
          <cell r="E2717">
            <v>2599.0500000000002</v>
          </cell>
          <cell r="F2717">
            <v>2597.8000000000002</v>
          </cell>
          <cell r="G2717">
            <v>2597.4</v>
          </cell>
          <cell r="H2717">
            <v>0</v>
          </cell>
          <cell r="I2717">
            <v>0.9</v>
          </cell>
          <cell r="J2717">
            <v>1</v>
          </cell>
          <cell r="K2717">
            <v>2716</v>
          </cell>
        </row>
        <row r="2718">
          <cell r="B2718">
            <v>31051</v>
          </cell>
          <cell r="C2718">
            <v>31038</v>
          </cell>
          <cell r="D2718">
            <v>2599.0500000000002</v>
          </cell>
          <cell r="E2718">
            <v>2598.87</v>
          </cell>
          <cell r="F2718">
            <v>2597.4</v>
          </cell>
          <cell r="G2718">
            <v>2597.25</v>
          </cell>
          <cell r="H2718">
            <v>0</v>
          </cell>
          <cell r="I2718">
            <v>0.9</v>
          </cell>
          <cell r="J2718">
            <v>1</v>
          </cell>
          <cell r="K2718">
            <v>2717</v>
          </cell>
        </row>
        <row r="2719">
          <cell r="B2719">
            <v>31406</v>
          </cell>
          <cell r="C2719">
            <v>31387</v>
          </cell>
          <cell r="D2719">
            <v>2606.5500000000002</v>
          </cell>
          <cell r="E2719">
            <v>2606.02</v>
          </cell>
          <cell r="F2719">
            <v>2606.1999999999998</v>
          </cell>
          <cell r="G2719">
            <v>2605</v>
          </cell>
          <cell r="H2719">
            <v>0</v>
          </cell>
          <cell r="I2719">
            <v>1</v>
          </cell>
          <cell r="J2719">
            <v>6</v>
          </cell>
          <cell r="K2719">
            <v>2718</v>
          </cell>
        </row>
        <row r="2720">
          <cell r="B2720">
            <v>31387</v>
          </cell>
          <cell r="C2720">
            <v>31315</v>
          </cell>
          <cell r="D2720">
            <v>2606.02</v>
          </cell>
          <cell r="E2720">
            <v>2601</v>
          </cell>
          <cell r="F2720">
            <v>2605</v>
          </cell>
          <cell r="G2720">
            <v>2600.14</v>
          </cell>
          <cell r="H2720">
            <v>0</v>
          </cell>
          <cell r="I2720">
            <v>1</v>
          </cell>
          <cell r="J2720">
            <v>6</v>
          </cell>
          <cell r="K2720">
            <v>2719</v>
          </cell>
        </row>
        <row r="2721">
          <cell r="B2721">
            <v>31315</v>
          </cell>
          <cell r="C2721">
            <v>31265</v>
          </cell>
          <cell r="D2721">
            <v>2601</v>
          </cell>
          <cell r="E2721">
            <v>2600.71</v>
          </cell>
          <cell r="F2721">
            <v>2600.14</v>
          </cell>
          <cell r="G2721">
            <v>2599.36</v>
          </cell>
          <cell r="H2721">
            <v>0</v>
          </cell>
          <cell r="I2721">
            <v>1</v>
          </cell>
          <cell r="J2721">
            <v>2.48</v>
          </cell>
          <cell r="K2721">
            <v>2720</v>
          </cell>
        </row>
        <row r="2722">
          <cell r="B2722">
            <v>31265</v>
          </cell>
          <cell r="C2722">
            <v>31160</v>
          </cell>
          <cell r="D2722">
            <v>2600.71</v>
          </cell>
          <cell r="E2722">
            <v>2600.0500000000002</v>
          </cell>
          <cell r="F2722">
            <v>2599.36</v>
          </cell>
          <cell r="G2722">
            <v>2598.46</v>
          </cell>
          <cell r="H2722">
            <v>0</v>
          </cell>
          <cell r="I2722">
            <v>1</v>
          </cell>
          <cell r="J2722">
            <v>1.5</v>
          </cell>
          <cell r="K2722">
            <v>2721</v>
          </cell>
        </row>
        <row r="2723">
          <cell r="B2723">
            <v>31160</v>
          </cell>
          <cell r="C2723">
            <v>31080</v>
          </cell>
          <cell r="D2723">
            <v>2600.0500000000002</v>
          </cell>
          <cell r="E2723">
            <v>2598.96</v>
          </cell>
          <cell r="F2723">
            <v>2598.46</v>
          </cell>
          <cell r="G2723">
            <v>2597.92</v>
          </cell>
          <cell r="H2723">
            <v>0</v>
          </cell>
          <cell r="I2723">
            <v>1</v>
          </cell>
          <cell r="J2723">
            <v>1.51</v>
          </cell>
          <cell r="K2723">
            <v>2722</v>
          </cell>
        </row>
        <row r="2724">
          <cell r="B2724">
            <v>31080</v>
          </cell>
          <cell r="C2724">
            <v>31038</v>
          </cell>
          <cell r="D2724">
            <v>2598.96</v>
          </cell>
          <cell r="E2724">
            <v>2598.87</v>
          </cell>
          <cell r="F2724">
            <v>2597.92</v>
          </cell>
          <cell r="G2724">
            <v>2597.34</v>
          </cell>
          <cell r="H2724">
            <v>0</v>
          </cell>
          <cell r="I2724">
            <v>1</v>
          </cell>
          <cell r="J2724">
            <v>1.81</v>
          </cell>
          <cell r="K2724">
            <v>2723</v>
          </cell>
        </row>
        <row r="2725">
          <cell r="B2725">
            <v>31583</v>
          </cell>
          <cell r="C2725">
            <v>31488</v>
          </cell>
          <cell r="D2725">
            <v>2612.4</v>
          </cell>
          <cell r="E2725">
            <v>2610.9699999999998</v>
          </cell>
          <cell r="F2725">
            <v>2610.62</v>
          </cell>
          <cell r="G2725">
            <v>2609.52</v>
          </cell>
          <cell r="H2725">
            <v>0</v>
          </cell>
          <cell r="I2725">
            <v>0.8</v>
          </cell>
          <cell r="J2725">
            <v>1.67</v>
          </cell>
          <cell r="K2725">
            <v>2724</v>
          </cell>
        </row>
        <row r="2726">
          <cell r="B2726">
            <v>31488</v>
          </cell>
          <cell r="C2726">
            <v>31473</v>
          </cell>
          <cell r="D2726">
            <v>2610.9699999999998</v>
          </cell>
          <cell r="E2726">
            <v>2610.59</v>
          </cell>
          <cell r="F2726">
            <v>2609.52</v>
          </cell>
          <cell r="G2726">
            <v>2609.2199999999998</v>
          </cell>
          <cell r="H2726">
            <v>0</v>
          </cell>
          <cell r="I2726">
            <v>0.8</v>
          </cell>
          <cell r="J2726">
            <v>5</v>
          </cell>
          <cell r="K2726">
            <v>2725</v>
          </cell>
        </row>
        <row r="2727">
          <cell r="B2727">
            <v>31473</v>
          </cell>
          <cell r="C2727">
            <v>31445</v>
          </cell>
          <cell r="D2727">
            <v>2610.59</v>
          </cell>
          <cell r="E2727">
            <v>2609.64</v>
          </cell>
          <cell r="F2727">
            <v>2609.42</v>
          </cell>
          <cell r="G2727">
            <v>2608.6999999999998</v>
          </cell>
          <cell r="H2727">
            <v>0</v>
          </cell>
          <cell r="I2727">
            <v>1.2</v>
          </cell>
          <cell r="J2727">
            <v>4.83</v>
          </cell>
          <cell r="K2727">
            <v>2726</v>
          </cell>
        </row>
        <row r="2728">
          <cell r="B2728">
            <v>31445</v>
          </cell>
          <cell r="C2728">
            <v>31428</v>
          </cell>
          <cell r="D2728">
            <v>2609.64</v>
          </cell>
          <cell r="E2728">
            <v>2608.7199999999998</v>
          </cell>
          <cell r="F2728">
            <v>2608.5</v>
          </cell>
          <cell r="G2728">
            <v>2606.98</v>
          </cell>
          <cell r="H2728">
            <v>0</v>
          </cell>
          <cell r="I2728">
            <v>1</v>
          </cell>
          <cell r="J2728">
            <v>10.45</v>
          </cell>
          <cell r="K2728">
            <v>2727</v>
          </cell>
        </row>
        <row r="2729">
          <cell r="B2729">
            <v>31428</v>
          </cell>
          <cell r="C2729">
            <v>31406</v>
          </cell>
          <cell r="D2729">
            <v>2608.7199999999998</v>
          </cell>
          <cell r="E2729">
            <v>2606.5500000000002</v>
          </cell>
          <cell r="F2729">
            <v>2606.98</v>
          </cell>
          <cell r="G2729">
            <v>2606.2600000000002</v>
          </cell>
          <cell r="H2729">
            <v>0</v>
          </cell>
          <cell r="I2729">
            <v>1</v>
          </cell>
          <cell r="J2729">
            <v>6</v>
          </cell>
          <cell r="K2729">
            <v>2728</v>
          </cell>
        </row>
        <row r="2730">
          <cell r="B2730">
            <v>31834</v>
          </cell>
          <cell r="C2730">
            <v>31641</v>
          </cell>
          <cell r="D2730">
            <v>2590</v>
          </cell>
          <cell r="E2730">
            <v>2589.58</v>
          </cell>
          <cell r="F2730">
            <v>2588.96</v>
          </cell>
          <cell r="G2730">
            <v>2588.37</v>
          </cell>
          <cell r="H2730">
            <v>0</v>
          </cell>
          <cell r="I2730">
            <v>0.7</v>
          </cell>
          <cell r="J2730">
            <v>0.4</v>
          </cell>
          <cell r="K2730">
            <v>2729</v>
          </cell>
        </row>
        <row r="2731">
          <cell r="B2731">
            <v>31641</v>
          </cell>
          <cell r="C2731">
            <v>31462</v>
          </cell>
          <cell r="D2731">
            <v>2589.58</v>
          </cell>
          <cell r="E2731">
            <v>2589.25</v>
          </cell>
          <cell r="F2731">
            <v>2588.37</v>
          </cell>
          <cell r="G2731">
            <v>2587.6799999999998</v>
          </cell>
          <cell r="H2731">
            <v>0</v>
          </cell>
          <cell r="I2731">
            <v>0.95</v>
          </cell>
          <cell r="J2731">
            <v>0.6</v>
          </cell>
          <cell r="K2731">
            <v>2730</v>
          </cell>
        </row>
        <row r="2732">
          <cell r="B2732">
            <v>31462</v>
          </cell>
          <cell r="C2732">
            <v>31221</v>
          </cell>
          <cell r="D2732">
            <v>2589.25</v>
          </cell>
          <cell r="E2732">
            <v>2588.85</v>
          </cell>
          <cell r="F2732">
            <v>2587.6999999999998</v>
          </cell>
          <cell r="G2732">
            <v>2586.88</v>
          </cell>
          <cell r="H2732">
            <v>0</v>
          </cell>
          <cell r="I2732">
            <v>1.2</v>
          </cell>
          <cell r="J2732">
            <v>0.6</v>
          </cell>
          <cell r="K2732">
            <v>2731</v>
          </cell>
        </row>
        <row r="2733">
          <cell r="B2733">
            <v>31041</v>
          </cell>
          <cell r="C2733">
            <v>31016</v>
          </cell>
          <cell r="D2733">
            <v>2590.02</v>
          </cell>
          <cell r="E2733">
            <v>2589.62</v>
          </cell>
          <cell r="F2733">
            <v>2589.21</v>
          </cell>
          <cell r="G2733">
            <v>2588.9</v>
          </cell>
          <cell r="H2733">
            <v>0</v>
          </cell>
          <cell r="I2733">
            <v>0.8</v>
          </cell>
          <cell r="J2733">
            <v>2.13</v>
          </cell>
          <cell r="K2733">
            <v>2732</v>
          </cell>
        </row>
        <row r="2734">
          <cell r="B2734">
            <v>31144</v>
          </cell>
          <cell r="C2734">
            <v>31041</v>
          </cell>
          <cell r="D2734">
            <v>2591.94</v>
          </cell>
          <cell r="E2734">
            <v>2590.02</v>
          </cell>
          <cell r="F2734">
            <v>2590.7800000000002</v>
          </cell>
          <cell r="G2734">
            <v>2589.21</v>
          </cell>
          <cell r="H2734">
            <v>0</v>
          </cell>
          <cell r="I2734">
            <v>0.8</v>
          </cell>
          <cell r="J2734">
            <v>2.1</v>
          </cell>
          <cell r="K2734">
            <v>2733</v>
          </cell>
        </row>
        <row r="2735">
          <cell r="B2735">
            <v>32363</v>
          </cell>
          <cell r="C2735">
            <v>32356</v>
          </cell>
          <cell r="D2735">
            <v>2649.81</v>
          </cell>
          <cell r="E2735">
            <v>2649.47</v>
          </cell>
          <cell r="F2735">
            <v>2648.92</v>
          </cell>
          <cell r="G2735">
            <v>2627.53</v>
          </cell>
          <cell r="H2735">
            <v>0</v>
          </cell>
          <cell r="I2735">
            <v>0</v>
          </cell>
          <cell r="J2735">
            <v>4.1500000000000004</v>
          </cell>
          <cell r="K2735">
            <v>2734</v>
          </cell>
        </row>
        <row r="2736">
          <cell r="B2736">
            <v>32081</v>
          </cell>
          <cell r="C2736">
            <v>32075</v>
          </cell>
          <cell r="D2736">
            <v>0</v>
          </cell>
          <cell r="E2736">
            <v>2628.77</v>
          </cell>
          <cell r="F2736">
            <v>0</v>
          </cell>
          <cell r="G2736">
            <v>0</v>
          </cell>
          <cell r="H2736">
            <v>0</v>
          </cell>
          <cell r="I2736">
            <v>0</v>
          </cell>
          <cell r="J2736">
            <v>0</v>
          </cell>
          <cell r="K2736">
            <v>2735</v>
          </cell>
        </row>
        <row r="2737">
          <cell r="B2737">
            <v>32858</v>
          </cell>
          <cell r="C2737">
            <v>32917</v>
          </cell>
          <cell r="D2737">
            <v>2635.83</v>
          </cell>
          <cell r="E2737">
            <v>2626.17</v>
          </cell>
          <cell r="F2737">
            <v>0</v>
          </cell>
          <cell r="G2737">
            <v>2629.66</v>
          </cell>
          <cell r="H2737">
            <v>0</v>
          </cell>
          <cell r="I2737">
            <v>0.3</v>
          </cell>
          <cell r="J2737">
            <v>6.5</v>
          </cell>
          <cell r="K2737">
            <v>2736</v>
          </cell>
        </row>
        <row r="2738">
          <cell r="B2738">
            <v>32858</v>
          </cell>
          <cell r="C2738">
            <v>32790</v>
          </cell>
          <cell r="D2738">
            <v>2631.11</v>
          </cell>
          <cell r="E2738">
            <v>2626.17</v>
          </cell>
          <cell r="F2738">
            <v>2629.53</v>
          </cell>
          <cell r="G2738">
            <v>2624.4</v>
          </cell>
          <cell r="H2738">
            <v>0</v>
          </cell>
          <cell r="I2738">
            <v>0.23</v>
          </cell>
          <cell r="J2738">
            <v>5.8</v>
          </cell>
          <cell r="K2738">
            <v>2737</v>
          </cell>
        </row>
        <row r="2739">
          <cell r="B2739">
            <v>30988</v>
          </cell>
          <cell r="C2739">
            <v>30931</v>
          </cell>
          <cell r="D2739">
            <v>0</v>
          </cell>
          <cell r="E2739">
            <v>0</v>
          </cell>
          <cell r="F2739">
            <v>2641.01</v>
          </cell>
          <cell r="G2739">
            <v>2640.65</v>
          </cell>
          <cell r="H2739">
            <v>0</v>
          </cell>
          <cell r="I2739">
            <v>0.3</v>
          </cell>
          <cell r="J2739">
            <v>1.1000000000000001</v>
          </cell>
          <cell r="K2739">
            <v>2738</v>
          </cell>
        </row>
        <row r="2740">
          <cell r="B2740">
            <v>31101</v>
          </cell>
          <cell r="C2740">
            <v>30874</v>
          </cell>
          <cell r="D2740">
            <v>2634.09</v>
          </cell>
          <cell r="E2740">
            <v>2624.1</v>
          </cell>
          <cell r="F2740">
            <v>2603.0100000000002</v>
          </cell>
          <cell r="G2740">
            <v>2622.47</v>
          </cell>
          <cell r="H2740">
            <v>0</v>
          </cell>
          <cell r="I2740">
            <v>0.3</v>
          </cell>
          <cell r="J2740">
            <v>9.9</v>
          </cell>
          <cell r="K2740">
            <v>2739</v>
          </cell>
        </row>
        <row r="2741">
          <cell r="B2741">
            <v>31093</v>
          </cell>
          <cell r="C2741">
            <v>30858</v>
          </cell>
          <cell r="D2741">
            <v>2631.04</v>
          </cell>
          <cell r="E2741">
            <v>2621.17</v>
          </cell>
          <cell r="F2741">
            <v>2630.47</v>
          </cell>
          <cell r="G2741">
            <v>2620.0300000000002</v>
          </cell>
          <cell r="H2741">
            <v>0</v>
          </cell>
          <cell r="I2741">
            <v>0.3</v>
          </cell>
          <cell r="J2741">
            <v>9.8000000000000007</v>
          </cell>
          <cell r="K2741">
            <v>2740</v>
          </cell>
        </row>
        <row r="2742">
          <cell r="B2742">
            <v>30899</v>
          </cell>
          <cell r="C2742">
            <v>30976</v>
          </cell>
          <cell r="D2742">
            <v>2615.6999999999998</v>
          </cell>
          <cell r="E2742">
            <v>2615.4299999999998</v>
          </cell>
          <cell r="F2742">
            <v>2614.5300000000002</v>
          </cell>
          <cell r="G2742">
            <v>2613.9499999999998</v>
          </cell>
          <cell r="H2742">
            <v>0</v>
          </cell>
          <cell r="I2742">
            <v>0.3</v>
          </cell>
          <cell r="J2742">
            <v>1</v>
          </cell>
          <cell r="K2742">
            <v>2741</v>
          </cell>
        </row>
        <row r="2743">
          <cell r="B2743">
            <v>30976</v>
          </cell>
          <cell r="C2743">
            <v>30953</v>
          </cell>
          <cell r="D2743">
            <v>2615.4299999999998</v>
          </cell>
          <cell r="E2743">
            <v>2614.6999999999998</v>
          </cell>
          <cell r="F2743">
            <v>2613.5</v>
          </cell>
          <cell r="G2743">
            <v>2612.91</v>
          </cell>
          <cell r="H2743">
            <v>0</v>
          </cell>
          <cell r="I2743">
            <v>0.3</v>
          </cell>
          <cell r="J2743">
            <v>0</v>
          </cell>
          <cell r="K2743">
            <v>2742</v>
          </cell>
        </row>
        <row r="2744">
          <cell r="B2744">
            <v>31053</v>
          </cell>
          <cell r="C2744">
            <v>30953</v>
          </cell>
          <cell r="D2744">
            <v>0</v>
          </cell>
          <cell r="E2744">
            <v>2614.6999999999998</v>
          </cell>
          <cell r="F2744">
            <v>2612.6</v>
          </cell>
          <cell r="G2744">
            <v>0</v>
          </cell>
          <cell r="H2744">
            <v>0</v>
          </cell>
          <cell r="I2744">
            <v>0.23</v>
          </cell>
          <cell r="J2744">
            <v>1</v>
          </cell>
          <cell r="K2744">
            <v>2743</v>
          </cell>
        </row>
        <row r="2745">
          <cell r="B2745">
            <v>31006</v>
          </cell>
          <cell r="C2745">
            <v>30924</v>
          </cell>
          <cell r="D2745">
            <v>2605.0700000000002</v>
          </cell>
          <cell r="E2745">
            <v>0</v>
          </cell>
          <cell r="F2745">
            <v>2603.2399999999998</v>
          </cell>
          <cell r="G2745">
            <v>2601.7399999999998</v>
          </cell>
          <cell r="H2745">
            <v>0</v>
          </cell>
          <cell r="I2745">
            <v>0</v>
          </cell>
          <cell r="J2745">
            <v>6</v>
          </cell>
          <cell r="K2745">
            <v>2744</v>
          </cell>
        </row>
        <row r="2746">
          <cell r="B2746">
            <v>31007</v>
          </cell>
          <cell r="C2746">
            <v>30932</v>
          </cell>
          <cell r="D2746">
            <v>0</v>
          </cell>
          <cell r="E2746">
            <v>0</v>
          </cell>
          <cell r="F2746">
            <v>2604.27</v>
          </cell>
          <cell r="G2746">
            <v>2601.75</v>
          </cell>
          <cell r="H2746">
            <v>0</v>
          </cell>
          <cell r="I2746">
            <v>0.3</v>
          </cell>
          <cell r="J2746">
            <v>0.5</v>
          </cell>
          <cell r="K2746">
            <v>2745</v>
          </cell>
        </row>
        <row r="2747">
          <cell r="B2747">
            <v>30918</v>
          </cell>
          <cell r="C2747">
            <v>30987</v>
          </cell>
          <cell r="D2747">
            <v>2601.81</v>
          </cell>
          <cell r="E2747">
            <v>2600.25</v>
          </cell>
          <cell r="F2747">
            <v>2598.7399999999998</v>
          </cell>
          <cell r="G2747">
            <v>2597.8000000000002</v>
          </cell>
          <cell r="H2747">
            <v>0</v>
          </cell>
          <cell r="I2747">
            <v>0.9</v>
          </cell>
          <cell r="J2747">
            <v>1.9</v>
          </cell>
          <cell r="K2747">
            <v>2746</v>
          </cell>
        </row>
        <row r="2748">
          <cell r="B2748">
            <v>31038</v>
          </cell>
          <cell r="C2748">
            <v>30922</v>
          </cell>
          <cell r="D2748">
            <v>2598.9699999999998</v>
          </cell>
          <cell r="E2748">
            <v>2595.5</v>
          </cell>
          <cell r="F2748">
            <v>2597.2800000000002</v>
          </cell>
          <cell r="G2748">
            <v>2594.21</v>
          </cell>
          <cell r="H2748">
            <v>0</v>
          </cell>
          <cell r="I2748">
            <v>1.25</v>
          </cell>
          <cell r="J2748">
            <v>2.6</v>
          </cell>
          <cell r="K2748">
            <v>2747</v>
          </cell>
        </row>
        <row r="2749">
          <cell r="B2749">
            <v>30865</v>
          </cell>
          <cell r="C2749">
            <v>30999</v>
          </cell>
          <cell r="D2749">
            <v>0</v>
          </cell>
          <cell r="E2749">
            <v>2594.83</v>
          </cell>
          <cell r="F2749">
            <v>2594.3000000000002</v>
          </cell>
          <cell r="G2749">
            <v>0</v>
          </cell>
          <cell r="H2749">
            <v>0</v>
          </cell>
          <cell r="I2749">
            <v>0.23</v>
          </cell>
          <cell r="J2749">
            <v>1</v>
          </cell>
          <cell r="K2749">
            <v>2748</v>
          </cell>
        </row>
        <row r="2750">
          <cell r="B2750">
            <v>31002</v>
          </cell>
          <cell r="C2750">
            <v>30829</v>
          </cell>
          <cell r="D2750">
            <v>2593.37</v>
          </cell>
          <cell r="E2750">
            <v>2591.34</v>
          </cell>
          <cell r="F2750">
            <v>2591.86</v>
          </cell>
          <cell r="G2750">
            <v>0</v>
          </cell>
          <cell r="H2750">
            <v>0</v>
          </cell>
          <cell r="I2750">
            <v>0.23</v>
          </cell>
          <cell r="J2750">
            <v>1.4</v>
          </cell>
          <cell r="K2750">
            <v>2749</v>
          </cell>
        </row>
        <row r="2751">
          <cell r="B2751">
            <v>30999</v>
          </cell>
          <cell r="C2751">
            <v>30829</v>
          </cell>
          <cell r="D2751">
            <v>2594.83</v>
          </cell>
          <cell r="E2751">
            <v>2591.34</v>
          </cell>
          <cell r="F2751">
            <v>2594</v>
          </cell>
          <cell r="G2751">
            <v>2590.4299999999998</v>
          </cell>
          <cell r="H2751">
            <v>0</v>
          </cell>
          <cell r="I2751">
            <v>0.5</v>
          </cell>
          <cell r="J2751">
            <v>2.5</v>
          </cell>
          <cell r="K2751">
            <v>2750</v>
          </cell>
        </row>
        <row r="2752">
          <cell r="B2752">
            <v>31002</v>
          </cell>
          <cell r="C2752">
            <v>30902</v>
          </cell>
          <cell r="D2752">
            <v>2593.37</v>
          </cell>
          <cell r="E2752">
            <v>2590.58</v>
          </cell>
          <cell r="F2752">
            <v>2591.7600000000002</v>
          </cell>
          <cell r="G2752">
            <v>2589.66</v>
          </cell>
          <cell r="H2752">
            <v>0</v>
          </cell>
          <cell r="I2752">
            <v>0.5</v>
          </cell>
          <cell r="J2752">
            <v>2.38</v>
          </cell>
          <cell r="K2752">
            <v>2751</v>
          </cell>
        </row>
        <row r="2753">
          <cell r="B2753">
            <v>31074</v>
          </cell>
          <cell r="C2753">
            <v>30927</v>
          </cell>
          <cell r="D2753">
            <v>2592.33</v>
          </cell>
          <cell r="E2753">
            <v>0</v>
          </cell>
          <cell r="F2753">
            <v>2591.4899999999998</v>
          </cell>
          <cell r="G2753">
            <v>0</v>
          </cell>
          <cell r="H2753">
            <v>0</v>
          </cell>
          <cell r="I2753">
            <v>0.23</v>
          </cell>
          <cell r="J2753">
            <v>1.82</v>
          </cell>
          <cell r="K2753">
            <v>2752</v>
          </cell>
        </row>
        <row r="2754">
          <cell r="B2754">
            <v>31035</v>
          </cell>
          <cell r="C2754">
            <v>30941</v>
          </cell>
          <cell r="D2754">
            <v>0</v>
          </cell>
          <cell r="E2754">
            <v>0</v>
          </cell>
          <cell r="F2754">
            <v>2589.89</v>
          </cell>
          <cell r="G2754">
            <v>0</v>
          </cell>
          <cell r="H2754">
            <v>0</v>
          </cell>
          <cell r="I2754">
            <v>0.2</v>
          </cell>
          <cell r="J2754">
            <v>1</v>
          </cell>
          <cell r="K2754">
            <v>2753</v>
          </cell>
        </row>
        <row r="2755">
          <cell r="B2755">
            <v>31074</v>
          </cell>
          <cell r="C2755">
            <v>30954</v>
          </cell>
          <cell r="D2755">
            <v>2592.33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0.5</v>
          </cell>
          <cell r="J2755">
            <v>1.89</v>
          </cell>
          <cell r="K2755">
            <v>2754</v>
          </cell>
        </row>
        <row r="2756">
          <cell r="B2756">
            <v>31039</v>
          </cell>
          <cell r="C2756">
            <v>30954</v>
          </cell>
          <cell r="D2756">
            <v>0</v>
          </cell>
          <cell r="E2756">
            <v>0</v>
          </cell>
          <cell r="F2756">
            <v>2580.63</v>
          </cell>
          <cell r="G2756">
            <v>2579.6999999999998</v>
          </cell>
          <cell r="H2756">
            <v>0</v>
          </cell>
          <cell r="I2756">
            <v>0.23</v>
          </cell>
          <cell r="J2756">
            <v>2</v>
          </cell>
          <cell r="K2756">
            <v>2755</v>
          </cell>
        </row>
        <row r="2757">
          <cell r="B2757">
            <v>31016</v>
          </cell>
          <cell r="C2757">
            <v>30832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2756</v>
          </cell>
        </row>
        <row r="2758">
          <cell r="B2758">
            <v>30978</v>
          </cell>
          <cell r="C2758">
            <v>30952</v>
          </cell>
          <cell r="D2758">
            <v>0</v>
          </cell>
          <cell r="E2758">
            <v>0</v>
          </cell>
          <cell r="F2758">
            <v>0</v>
          </cell>
          <cell r="G2758">
            <v>0</v>
          </cell>
          <cell r="H2758">
            <v>0</v>
          </cell>
          <cell r="I2758">
            <v>0.2</v>
          </cell>
          <cell r="J2758">
            <v>0</v>
          </cell>
          <cell r="K2758">
            <v>2757</v>
          </cell>
        </row>
        <row r="2759">
          <cell r="B2759">
            <v>31154</v>
          </cell>
          <cell r="C2759">
            <v>30952</v>
          </cell>
          <cell r="D2759">
            <v>0</v>
          </cell>
          <cell r="E2759">
            <v>0</v>
          </cell>
          <cell r="F2759">
            <v>0</v>
          </cell>
          <cell r="G2759">
            <v>0</v>
          </cell>
          <cell r="H2759">
            <v>0</v>
          </cell>
          <cell r="I2759">
            <v>0.38</v>
          </cell>
          <cell r="J2759">
            <v>0.7</v>
          </cell>
          <cell r="K2759">
            <v>2758</v>
          </cell>
        </row>
        <row r="2760">
          <cell r="B2760">
            <v>31103</v>
          </cell>
          <cell r="C2760">
            <v>30898</v>
          </cell>
          <cell r="D2760">
            <v>2589.15</v>
          </cell>
          <cell r="E2760">
            <v>0</v>
          </cell>
          <cell r="F2760">
            <v>0</v>
          </cell>
          <cell r="G2760">
            <v>0</v>
          </cell>
          <cell r="H2760">
            <v>0</v>
          </cell>
          <cell r="I2760">
            <v>0</v>
          </cell>
          <cell r="J2760">
            <v>0</v>
          </cell>
          <cell r="K2760">
            <v>2759</v>
          </cell>
        </row>
        <row r="2761">
          <cell r="B2761">
            <v>31062</v>
          </cell>
          <cell r="C2761">
            <v>30846</v>
          </cell>
          <cell r="D2761">
            <v>0</v>
          </cell>
          <cell r="E2761">
            <v>0</v>
          </cell>
          <cell r="F2761">
            <v>0</v>
          </cell>
          <cell r="G2761">
            <v>0</v>
          </cell>
          <cell r="H2761">
            <v>0</v>
          </cell>
          <cell r="I2761">
            <v>0.38</v>
          </cell>
          <cell r="J2761">
            <v>0</v>
          </cell>
          <cell r="K2761">
            <v>2760</v>
          </cell>
        </row>
        <row r="2762">
          <cell r="B2762">
            <v>31017</v>
          </cell>
          <cell r="C2762">
            <v>30827</v>
          </cell>
          <cell r="D2762">
            <v>2588.84</v>
          </cell>
          <cell r="E2762">
            <v>0</v>
          </cell>
          <cell r="F2762">
            <v>2586.7800000000002</v>
          </cell>
          <cell r="G2762">
            <v>0</v>
          </cell>
          <cell r="H2762">
            <v>0</v>
          </cell>
          <cell r="I2762">
            <v>0.35</v>
          </cell>
          <cell r="J2762">
            <v>0.99</v>
          </cell>
          <cell r="K2762">
            <v>2761</v>
          </cell>
        </row>
        <row r="2763">
          <cell r="B2763">
            <v>30977</v>
          </cell>
          <cell r="C2763">
            <v>30856</v>
          </cell>
          <cell r="D2763">
            <v>2588.29</v>
          </cell>
          <cell r="E2763">
            <v>2586.5500000000002</v>
          </cell>
          <cell r="F2763">
            <v>2586.9299999999998</v>
          </cell>
          <cell r="G2763">
            <v>2584.42</v>
          </cell>
          <cell r="H2763">
            <v>0</v>
          </cell>
          <cell r="I2763">
            <v>0.2</v>
          </cell>
          <cell r="J2763">
            <v>2.19</v>
          </cell>
          <cell r="K2763">
            <v>2762</v>
          </cell>
        </row>
        <row r="2764">
          <cell r="B2764">
            <v>30933</v>
          </cell>
          <cell r="C2764">
            <v>30815</v>
          </cell>
          <cell r="D2764">
            <v>0</v>
          </cell>
          <cell r="E2764">
            <v>2585.63</v>
          </cell>
          <cell r="F2764">
            <v>2585.9499999999998</v>
          </cell>
          <cell r="G2764">
            <v>2585.04</v>
          </cell>
          <cell r="H2764">
            <v>0</v>
          </cell>
          <cell r="I2764">
            <v>0.2</v>
          </cell>
          <cell r="J2764">
            <v>2</v>
          </cell>
          <cell r="K2764">
            <v>2763</v>
          </cell>
        </row>
        <row r="2765">
          <cell r="B2765">
            <v>30972</v>
          </cell>
          <cell r="C2765">
            <v>30888</v>
          </cell>
          <cell r="D2765">
            <v>2587.81</v>
          </cell>
          <cell r="E2765">
            <v>0</v>
          </cell>
          <cell r="F2765">
            <v>2586.1</v>
          </cell>
          <cell r="G2765">
            <v>2585.0300000000002</v>
          </cell>
          <cell r="H2765">
            <v>0</v>
          </cell>
          <cell r="I2765">
            <v>0.35</v>
          </cell>
          <cell r="J2765">
            <v>1.43</v>
          </cell>
          <cell r="K2765">
            <v>2764</v>
          </cell>
        </row>
        <row r="2766">
          <cell r="B2766">
            <v>30993</v>
          </cell>
          <cell r="C2766">
            <v>30888</v>
          </cell>
          <cell r="D2766">
            <v>2587.46</v>
          </cell>
          <cell r="E2766">
            <v>0</v>
          </cell>
          <cell r="F2766">
            <v>2585.87</v>
          </cell>
          <cell r="G2766">
            <v>2585.0300000000002</v>
          </cell>
          <cell r="H2766">
            <v>0</v>
          </cell>
          <cell r="I2766">
            <v>0.23</v>
          </cell>
          <cell r="J2766">
            <v>1.68</v>
          </cell>
          <cell r="K2766">
            <v>2765</v>
          </cell>
        </row>
        <row r="2767">
          <cell r="B2767">
            <v>30971</v>
          </cell>
          <cell r="C2767">
            <v>30942</v>
          </cell>
          <cell r="D2767">
            <v>2587.7399999999998</v>
          </cell>
          <cell r="E2767">
            <v>0</v>
          </cell>
          <cell r="F2767">
            <v>0</v>
          </cell>
          <cell r="G2767">
            <v>0</v>
          </cell>
          <cell r="H2767">
            <v>0</v>
          </cell>
          <cell r="I2767">
            <v>0</v>
          </cell>
          <cell r="J2767">
            <v>0</v>
          </cell>
          <cell r="K2767">
            <v>2766</v>
          </cell>
        </row>
        <row r="2768">
          <cell r="B2768">
            <v>31221</v>
          </cell>
          <cell r="C2768">
            <v>30942</v>
          </cell>
          <cell r="D2768">
            <v>0</v>
          </cell>
          <cell r="E2768">
            <v>0</v>
          </cell>
          <cell r="F2768">
            <v>0</v>
          </cell>
          <cell r="G2768">
            <v>0</v>
          </cell>
          <cell r="H2768">
            <v>0</v>
          </cell>
          <cell r="I2768">
            <v>1.25</v>
          </cell>
          <cell r="J2768">
            <v>0.6</v>
          </cell>
          <cell r="K2768">
            <v>2767</v>
          </cell>
        </row>
        <row r="2769">
          <cell r="B2769">
            <v>30965</v>
          </cell>
          <cell r="C2769">
            <v>30851</v>
          </cell>
          <cell r="D2769">
            <v>0</v>
          </cell>
          <cell r="E2769">
            <v>0</v>
          </cell>
          <cell r="F2769">
            <v>2650.83</v>
          </cell>
          <cell r="G2769">
            <v>2650.46</v>
          </cell>
          <cell r="H2769">
            <v>0</v>
          </cell>
          <cell r="I2769">
            <v>0.2</v>
          </cell>
          <cell r="J2769">
            <v>0.6</v>
          </cell>
          <cell r="K2769">
            <v>2768</v>
          </cell>
        </row>
        <row r="2770">
          <cell r="B2770">
            <v>30937</v>
          </cell>
          <cell r="C2770">
            <v>30980</v>
          </cell>
          <cell r="D2770">
            <v>2623.97</v>
          </cell>
          <cell r="E2770">
            <v>0</v>
          </cell>
          <cell r="F2770">
            <v>2622.5</v>
          </cell>
          <cell r="G2770">
            <v>2622.43</v>
          </cell>
          <cell r="H2770">
            <v>0</v>
          </cell>
          <cell r="I2770">
            <v>0.3</v>
          </cell>
          <cell r="J2770">
            <v>0.5</v>
          </cell>
          <cell r="K2770">
            <v>2769</v>
          </cell>
        </row>
      </sheetData>
      <sheetData sheetId="1"/>
      <sheetData sheetId="2"/>
      <sheetData sheetId="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Indicadores Gestión"/>
      <sheetName val="PR-04"/>
      <sheetName val="Hoja1"/>
      <sheetName val="tipo_recurso"/>
      <sheetName val="Listado"/>
      <sheetName val="tipos_entidad"/>
      <sheetName val="Unidades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Sheet1"/>
      <sheetName val="Cálculo"/>
      <sheetName val="BD100-45-P1"/>
      <sheetName val="CRA.MODI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2">
          <cell r="A2" t="str">
            <v>REGIONAL CUNDINAMARCA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2">
          <cell r="A2" t="str">
            <v>REGIONAL CUNDINAMARCA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>
        <row r="8">
          <cell r="E8" t="str">
            <v>BIMESTRE: JULIO - AGOSTO DE 2001</v>
          </cell>
        </row>
      </sheetData>
      <sheetData sheetId="10">
        <row r="8">
          <cell r="E8" t="str">
            <v>BIMESTRE: JULIO - AGOSTO DE 2001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A2" t="str">
            <v>REGIONAL CUNDINAMARCA</v>
          </cell>
        </row>
      </sheetData>
      <sheetData sheetId="43">
        <row r="2">
          <cell r="A2" t="str">
            <v>REGIONAL CUNDINAMARCA</v>
          </cell>
        </row>
      </sheetData>
      <sheetData sheetId="44">
        <row r="2">
          <cell r="A2" t="str">
            <v>REGIONAL CUNDINAMARCA</v>
          </cell>
        </row>
      </sheetData>
      <sheetData sheetId="45">
        <row r="2">
          <cell r="A2" t="str">
            <v>REGIONAL CUNDINAMARCA</v>
          </cell>
        </row>
      </sheetData>
      <sheetData sheetId="46">
        <row r="2">
          <cell r="A2" t="str">
            <v>REGIONAL CUNDINAMARCA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 t="str">
            <v>REGIONAL CUNDINAMARCA</v>
          </cell>
        </row>
      </sheetData>
      <sheetData sheetId="55"/>
      <sheetData sheetId="56">
        <row r="8">
          <cell r="E8" t="str">
            <v>BIMESTRE: JULIO - AGOSTO DE 2001</v>
          </cell>
        </row>
      </sheetData>
      <sheetData sheetId="57">
        <row r="8">
          <cell r="E8" t="str">
            <v>BIMESTRE: JULIO - AGOSTO DE 2001</v>
          </cell>
        </row>
      </sheetData>
      <sheetData sheetId="58">
        <row r="8">
          <cell r="E8" t="str">
            <v>BIMESTRE: JULIO - AGOSTO DE 2001</v>
          </cell>
        </row>
      </sheetData>
      <sheetData sheetId="59">
        <row r="8">
          <cell r="E8" t="str">
            <v>BIMESTRE: JULIO - AGOSTO DE 2001</v>
          </cell>
        </row>
      </sheetData>
      <sheetData sheetId="60">
        <row r="8">
          <cell r="E8" t="str">
            <v>BIMESTRE: JULIO - AGOSTO DE 2001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>
        <row r="2">
          <cell r="A2" t="str">
            <v>REGIONAL CUNDINAMARCA</v>
          </cell>
        </row>
      </sheetData>
      <sheetData sheetId="91">
        <row r="2">
          <cell r="A2" t="str">
            <v>REGIONAL CUNDINAMARCA</v>
          </cell>
        </row>
      </sheetData>
      <sheetData sheetId="92">
        <row r="2">
          <cell r="A2" t="str">
            <v>REGIONAL CUNDINAMARCA</v>
          </cell>
        </row>
      </sheetData>
      <sheetData sheetId="93" refreshError="1"/>
      <sheetData sheetId="94" refreshError="1"/>
      <sheetData sheetId="95" refreshError="1"/>
      <sheetData sheetId="9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CLAJES PENDIENTE"/>
      <sheetName val="q med"/>
      <sheetName val="Caudales"/>
      <sheetName val="IDF"/>
      <sheetName val="TABLA"/>
      <sheetName val="Base de Diseño"/>
      <sheetName val="Diseño"/>
      <sheetName val="Impresion diseño"/>
      <sheetName val="Cant Obra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Plantilla C.O aldo"/>
      <sheetName val="Cant Obra (imp)"/>
      <sheetName val="Informacion Plano"/>
      <sheetName val="BALANCE DE TRAMOS (2)"/>
      <sheetName val="BALANCE DE TRA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Name</v>
          </cell>
          <cell r="B4" t="str">
            <v>North</v>
          </cell>
          <cell r="C4" t="str">
            <v>East</v>
          </cell>
          <cell r="D4" t="str">
            <v>Zeta</v>
          </cell>
        </row>
        <row r="6">
          <cell r="A6" t="str">
            <v>C11</v>
          </cell>
          <cell r="B6">
            <v>1255620.6780000001</v>
          </cell>
          <cell r="C6">
            <v>890173.24100000004</v>
          </cell>
          <cell r="D6">
            <v>1549.136</v>
          </cell>
        </row>
        <row r="7">
          <cell r="A7" t="str">
            <v>C12B</v>
          </cell>
          <cell r="B7">
            <v>1255677.8130000001</v>
          </cell>
          <cell r="C7">
            <v>890181.174</v>
          </cell>
          <cell r="D7">
            <v>1547.9490000000001</v>
          </cell>
        </row>
        <row r="8">
          <cell r="A8" t="str">
            <v>C12A</v>
          </cell>
          <cell r="B8">
            <v>1255684.693</v>
          </cell>
          <cell r="C8">
            <v>890182.06599999999</v>
          </cell>
          <cell r="D8">
            <v>1547.9739999999999</v>
          </cell>
        </row>
        <row r="9">
          <cell r="A9" t="str">
            <v>C8</v>
          </cell>
          <cell r="B9">
            <v>1255705.0149999999</v>
          </cell>
          <cell r="C9">
            <v>890278.29200000002</v>
          </cell>
          <cell r="D9">
            <v>1549.7</v>
          </cell>
        </row>
        <row r="11">
          <cell r="A11" t="str">
            <v>C12</v>
          </cell>
          <cell r="B11">
            <v>1255712.942</v>
          </cell>
          <cell r="C11">
            <v>890186.00399999996</v>
          </cell>
          <cell r="D11">
            <v>1548.902</v>
          </cell>
        </row>
        <row r="12">
          <cell r="A12" t="str">
            <v>C18</v>
          </cell>
          <cell r="B12">
            <v>1255719.628</v>
          </cell>
          <cell r="C12">
            <v>890093.70200000005</v>
          </cell>
          <cell r="D12">
            <v>1547.64</v>
          </cell>
        </row>
        <row r="15">
          <cell r="A15" t="str">
            <v>C25</v>
          </cell>
          <cell r="B15">
            <v>1255727.5220000001</v>
          </cell>
          <cell r="C15">
            <v>889999.522</v>
          </cell>
          <cell r="D15">
            <v>1547.2670000000001</v>
          </cell>
        </row>
        <row r="16">
          <cell r="A16" t="str">
            <v>C56</v>
          </cell>
          <cell r="B16">
            <v>1255635.8130000001</v>
          </cell>
          <cell r="C16">
            <v>889984.09699999995</v>
          </cell>
          <cell r="D16">
            <v>1549.5329999999999</v>
          </cell>
        </row>
        <row r="18">
          <cell r="A18" t="str">
            <v>C23</v>
          </cell>
          <cell r="B18">
            <v>1255638.9180000001</v>
          </cell>
          <cell r="C18">
            <v>889984.29</v>
          </cell>
          <cell r="D18">
            <v>1549.5519999999999</v>
          </cell>
        </row>
        <row r="19">
          <cell r="A19" t="str">
            <v>C24</v>
          </cell>
          <cell r="B19">
            <v>1255646.773</v>
          </cell>
          <cell r="C19">
            <v>889892.63899999997</v>
          </cell>
          <cell r="D19">
            <v>1549.2660000000001</v>
          </cell>
        </row>
        <row r="20">
          <cell r="A20" t="str">
            <v>C177</v>
          </cell>
          <cell r="B20">
            <v>1255706.3330000001</v>
          </cell>
          <cell r="C20">
            <v>889994.82400000002</v>
          </cell>
          <cell r="D20">
            <v>1547.3869999999999</v>
          </cell>
        </row>
        <row r="21">
          <cell r="A21" t="str">
            <v>C28</v>
          </cell>
          <cell r="B21">
            <v>1255727.892</v>
          </cell>
          <cell r="C21">
            <v>889994.63100000005</v>
          </cell>
          <cell r="D21">
            <v>1547.1769999999999</v>
          </cell>
        </row>
        <row r="22">
          <cell r="A22" t="str">
            <v>C30</v>
          </cell>
          <cell r="B22">
            <v>1255730.2509999999</v>
          </cell>
          <cell r="C22">
            <v>889995.28899999999</v>
          </cell>
          <cell r="D22">
            <v>1547.165</v>
          </cell>
        </row>
        <row r="23">
          <cell r="A23" t="str">
            <v>L16</v>
          </cell>
          <cell r="B23">
            <v>1255734.51</v>
          </cell>
          <cell r="C23">
            <v>889998.89</v>
          </cell>
          <cell r="D23">
            <v>1547.1610000000001</v>
          </cell>
        </row>
        <row r="24">
          <cell r="A24" t="str">
            <v>C55</v>
          </cell>
          <cell r="B24">
            <v>1255643.7830000001</v>
          </cell>
          <cell r="C24">
            <v>889892.33499999996</v>
          </cell>
          <cell r="D24">
            <v>1548.4269999999999</v>
          </cell>
        </row>
        <row r="25">
          <cell r="A25" t="str">
            <v>C24</v>
          </cell>
          <cell r="B25">
            <v>1255646.773</v>
          </cell>
          <cell r="C25">
            <v>889892.63899999997</v>
          </cell>
          <cell r="D25">
            <v>1549.2660000000001</v>
          </cell>
        </row>
        <row r="26">
          <cell r="A26" t="str">
            <v>C27</v>
          </cell>
          <cell r="B26">
            <v>1255736.2760000001</v>
          </cell>
          <cell r="C26">
            <v>889904.59600000002</v>
          </cell>
          <cell r="D26">
            <v>1548.069</v>
          </cell>
        </row>
        <row r="27">
          <cell r="A27" t="str">
            <v>C28</v>
          </cell>
          <cell r="B27">
            <v>1255738.852</v>
          </cell>
          <cell r="C27">
            <v>889904.95400000003</v>
          </cell>
          <cell r="D27">
            <v>1548.115</v>
          </cell>
        </row>
        <row r="28">
          <cell r="A28" t="str">
            <v>C57</v>
          </cell>
          <cell r="B28">
            <v>1255654.8289999999</v>
          </cell>
          <cell r="C28">
            <v>889796.67099999997</v>
          </cell>
          <cell r="D28">
            <v>1550.5219999999999</v>
          </cell>
        </row>
        <row r="29">
          <cell r="A29" t="str">
            <v>C59</v>
          </cell>
          <cell r="B29">
            <v>1255706.952</v>
          </cell>
          <cell r="C29">
            <v>889795.83600000001</v>
          </cell>
          <cell r="D29">
            <v>1549.36</v>
          </cell>
        </row>
        <row r="30">
          <cell r="A30" t="str">
            <v>C55A</v>
          </cell>
          <cell r="B30">
            <v>1255727.9950000001</v>
          </cell>
          <cell r="C30">
            <v>889808.03300000005</v>
          </cell>
          <cell r="D30">
            <v>1549.36</v>
          </cell>
        </row>
        <row r="31">
          <cell r="A31" t="str">
            <v>C61</v>
          </cell>
          <cell r="B31">
            <v>1255743.665</v>
          </cell>
          <cell r="C31">
            <v>889809.83200000005</v>
          </cell>
          <cell r="D31">
            <v>1548.5</v>
          </cell>
        </row>
        <row r="32">
          <cell r="A32" t="str">
            <v>C62</v>
          </cell>
          <cell r="B32">
            <v>1255745.4820000001</v>
          </cell>
          <cell r="C32">
            <v>889809.26199999999</v>
          </cell>
          <cell r="D32">
            <v>1548.4680000000001</v>
          </cell>
        </row>
        <row r="33">
          <cell r="A33" t="str">
            <v>C63</v>
          </cell>
          <cell r="B33">
            <v>1255746.8529999999</v>
          </cell>
          <cell r="C33">
            <v>889810.34199999995</v>
          </cell>
          <cell r="D33">
            <v>1548.4469999999999</v>
          </cell>
        </row>
        <row r="34">
          <cell r="A34" t="str">
            <v>C87</v>
          </cell>
          <cell r="B34">
            <v>1255680.8540000001</v>
          </cell>
          <cell r="C34">
            <v>889483.625</v>
          </cell>
          <cell r="D34">
            <v>1551.2670000000001</v>
          </cell>
        </row>
        <row r="35">
          <cell r="A35" t="str">
            <v>L24</v>
          </cell>
          <cell r="B35">
            <v>1255679.9339999999</v>
          </cell>
          <cell r="C35">
            <v>889482.50699999998</v>
          </cell>
          <cell r="D35">
            <v>1551.36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  <sheetName val="Hoja2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  <sheetName val="Datos del 2005 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9">
          <cell r="C289">
            <v>2340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  <sheetName val="ESTADO RED"/>
      <sheetName val="CARRETERAS"/>
      <sheetName val="GENERALIDADES 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</sheetNames>
    <sheetDataSet>
      <sheetData sheetId="0" refreshError="1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  <sheetName val="Hoja1"/>
    </sheetNames>
    <sheetDataSet>
      <sheetData sheetId="0"/>
      <sheetData sheetId="1"/>
      <sheetData sheetId="2"/>
      <sheetData sheetId="3"/>
      <sheetData sheetId="4" refreshError="1">
        <row r="18">
          <cell r="R18">
            <v>0.35</v>
          </cell>
        </row>
        <row r="31">
          <cell r="I31">
            <v>10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31">
          <cell r="I31">
            <v>5</v>
          </cell>
          <cell r="J31">
            <v>0.2</v>
          </cell>
        </row>
        <row r="33">
          <cell r="I33">
            <v>20</v>
          </cell>
          <cell r="J33">
            <v>0.05</v>
          </cell>
        </row>
        <row r="34">
          <cell r="I34">
            <v>20</v>
          </cell>
          <cell r="J34">
            <v>0.05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7">
          <cell r="L57">
            <v>12</v>
          </cell>
        </row>
        <row r="66">
          <cell r="T66">
            <v>10</v>
          </cell>
          <cell r="U66">
            <v>0.1</v>
          </cell>
        </row>
      </sheetData>
      <sheetData sheetId="5" refreshError="1">
        <row r="28">
          <cell r="L28" t="str">
            <v xml:space="preserve">PRODECO/CDJ RAIL ACCESS - OPTION 1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TOTCAPIT"/>
      <sheetName val="JORNABAS"/>
      <sheetName val="MATERIALES"/>
      <sheetName val="TOTCUADEQ"/>
      <sheetName val="TOTCUADMO"/>
      <sheetName val="Anexo No. 5"/>
      <sheetName val="Analisis de Precios Unitarios A"/>
      <sheetName val="INDICMICROEMP"/>
      <sheetName val="Análisis de precios"/>
      <sheetName val="Analisis%20de%20Precios%20Unita"/>
      <sheetName val="Puntaje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FLUJOS"/>
      <sheetName val="PERSONAL"/>
      <sheetName val="INDICE"/>
      <sheetName val="5094-2003"/>
      <sheetName val="FINANCIERA"/>
      <sheetName val="DATOS"/>
      <sheetName val="PREACTA"/>
      <sheetName val="ESTADO VÍA-CRIT.TECNICO"/>
      <sheetName val="BASE"/>
      <sheetName val="Capitulos"/>
      <sheetName val="Maqui Equip"/>
      <sheetName val="calidad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ITEMS"/>
      <sheetName val="Civil work"/>
      <sheetName val="PRESUPUESTO "/>
      <sheetName val="Cuadrillas"/>
      <sheetName val="Equ"/>
      <sheetName val="Trans"/>
      <sheetName val="Mat"/>
      <sheetName val="Salarios"/>
      <sheetName val="FACTORES"/>
      <sheetName val="General"/>
      <sheetName val="Anal"/>
      <sheetName val="\\Pc1\E\AMV-3005-2005\ADMON GRU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ings"/>
      <sheetName val="Inputs-SUMMARY"/>
      <sheetName val="Tax"/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Toggles"/>
      <sheetName val="Output"/>
      <sheetName val="DBOutput"/>
      <sheetName val="Core"/>
      <sheetName val="Core_real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Presupuestos Daños IDU"/>
      <sheetName val="CEDS"/>
      <sheetName val="Workings"/>
      <sheetName val="Inputs-SUMMARY"/>
      <sheetName val="Tax"/>
    </sheetNames>
    <sheetDataSet>
      <sheetData sheetId="0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RMAS y DATOS"/>
      <sheetName val="DATOS INICIALES"/>
      <sheetName val="DATOS DE ENTRADA"/>
      <sheetName val="FORMATO"/>
    </sheetNames>
    <sheetDataSet>
      <sheetData sheetId="0" refreshError="1">
        <row r="1">
          <cell r="A1" t="str">
            <v>ACUAL S.A.</v>
          </cell>
          <cell r="C1" t="str">
            <v>411 76 81</v>
          </cell>
          <cell r="D1" t="str">
            <v>411 76 81</v>
          </cell>
          <cell r="E1" t="str">
            <v>Carrera 80 39-157, oficina 801 Ed. Centro Ejecut.</v>
          </cell>
          <cell r="F1" t="str">
            <v>Medellín</v>
          </cell>
          <cell r="M1" t="str">
            <v>SI</v>
          </cell>
          <cell r="N1">
            <v>0</v>
          </cell>
        </row>
        <row r="2">
          <cell r="A2" t="str">
            <v>ADYCOR S.A.</v>
          </cell>
          <cell r="C2" t="str">
            <v>260 62 39</v>
          </cell>
          <cell r="D2" t="str">
            <v>260 62 49</v>
          </cell>
          <cell r="E2" t="str">
            <v>Carrera 67 B  51 A-66, oficina 203</v>
          </cell>
          <cell r="F2" t="str">
            <v>Medellín</v>
          </cell>
          <cell r="M2" t="str">
            <v>NO</v>
          </cell>
          <cell r="N2">
            <v>1</v>
          </cell>
        </row>
        <row r="3">
          <cell r="A3" t="str">
            <v>ALEJANDRO DIAZGRANADOS</v>
          </cell>
          <cell r="C3" t="str">
            <v>311 82 75</v>
          </cell>
          <cell r="E3" t="str">
            <v>Carrera 34  7 63</v>
          </cell>
          <cell r="F3" t="str">
            <v>Medellín</v>
          </cell>
          <cell r="N3">
            <v>2</v>
          </cell>
        </row>
        <row r="4">
          <cell r="A4" t="str">
            <v>ANDINA DE CONSTRUCCIONES LTDA.</v>
          </cell>
          <cell r="C4" t="str">
            <v>288 32 88</v>
          </cell>
          <cell r="E4" t="str">
            <v>Calle 57 Sur  43 A - 191</v>
          </cell>
          <cell r="F4" t="str">
            <v>Sabaneta</v>
          </cell>
          <cell r="N4">
            <v>3</v>
          </cell>
        </row>
        <row r="5">
          <cell r="A5" t="str">
            <v>ARIEL AGUIRRE OCAMPO</v>
          </cell>
          <cell r="C5">
            <v>3137753</v>
          </cell>
          <cell r="E5" t="str">
            <v>Carrera 48  12 Sur - 70, oficina 303</v>
          </cell>
          <cell r="F5" t="str">
            <v>Medellín</v>
          </cell>
          <cell r="N5">
            <v>4</v>
          </cell>
        </row>
        <row r="6">
          <cell r="A6" t="str">
            <v>CANALYCÓN S.A.</v>
          </cell>
          <cell r="C6" t="str">
            <v>269 08 22</v>
          </cell>
          <cell r="E6" t="str">
            <v>Carrera 22  47 - 150</v>
          </cell>
          <cell r="F6" t="str">
            <v>Medellín</v>
          </cell>
          <cell r="N6">
            <v>5</v>
          </cell>
        </row>
        <row r="7">
          <cell r="A7" t="str">
            <v>CONASFALTOS S.A.</v>
          </cell>
          <cell r="C7" t="str">
            <v xml:space="preserve">274 35 10 </v>
          </cell>
          <cell r="E7" t="str">
            <v>Diagonal 51  15 A -161</v>
          </cell>
          <cell r="F7" t="str">
            <v>Medellín</v>
          </cell>
        </row>
        <row r="8">
          <cell r="A8" t="str">
            <v>CONCIMEL LTDA.</v>
          </cell>
          <cell r="C8" t="str">
            <v>264 97 94</v>
          </cell>
          <cell r="E8" t="str">
            <v>Calle 49 A  80 - 11, oficina 201</v>
          </cell>
          <cell r="F8" t="str">
            <v>Medellín</v>
          </cell>
        </row>
        <row r="9">
          <cell r="A9" t="str">
            <v>CONCONCRETO S.A.</v>
          </cell>
          <cell r="C9" t="str">
            <v>373 80 80</v>
          </cell>
          <cell r="E9" t="str">
            <v xml:space="preserve">Carrera 42  75 - 125 </v>
          </cell>
          <cell r="F9" t="str">
            <v>Medellín</v>
          </cell>
        </row>
        <row r="10">
          <cell r="A10" t="str">
            <v>CONCORPE S.A.</v>
          </cell>
          <cell r="C10" t="str">
            <v>263 07 23</v>
          </cell>
          <cell r="E10" t="str">
            <v>Diagonal 50  73 - 89</v>
          </cell>
          <cell r="F10" t="str">
            <v>Medellín</v>
          </cell>
        </row>
        <row r="11">
          <cell r="A11" t="str">
            <v>CONGIR LTDA.</v>
          </cell>
          <cell r="C11" t="str">
            <v>288 58 80</v>
          </cell>
          <cell r="E11" t="str">
            <v>Carrera 48  57 Sur - 30 Sabaneta</v>
          </cell>
          <cell r="F11" t="str">
            <v>Sabaneta</v>
          </cell>
        </row>
        <row r="12">
          <cell r="A12" t="str">
            <v>CONINSA S.A.</v>
          </cell>
          <cell r="C12" t="str">
            <v>512 15 13</v>
          </cell>
          <cell r="E12" t="str">
            <v>Calle 55  45 - 55</v>
          </cell>
          <cell r="F12" t="str">
            <v>Medellín</v>
          </cell>
        </row>
        <row r="13">
          <cell r="A13" t="str">
            <v>CONSTRUCIVILES LTDA.</v>
          </cell>
          <cell r="C13" t="str">
            <v>279 27 95</v>
          </cell>
          <cell r="E13" t="str">
            <v>Calle 80 Sur  60 - 16, oficina 202 La Estrella</v>
          </cell>
          <cell r="F13" t="str">
            <v>La Estrella</v>
          </cell>
        </row>
        <row r="14">
          <cell r="A14" t="str">
            <v>CONSTRUCTORA ALTAIR LTDA.</v>
          </cell>
          <cell r="E14" t="str">
            <v>Calle 61A  55A-50</v>
          </cell>
          <cell r="F14" t="str">
            <v>Medellín</v>
          </cell>
        </row>
        <row r="15">
          <cell r="A15" t="str">
            <v>CONSTRUIMOS Y ASOCIAMOS LTDA.</v>
          </cell>
          <cell r="C15" t="str">
            <v>250 55 79</v>
          </cell>
          <cell r="E15" t="str">
            <v>Carrera 81  32 - 146, local 138</v>
          </cell>
          <cell r="F15" t="str">
            <v>Medellín</v>
          </cell>
        </row>
        <row r="16">
          <cell r="A16" t="str">
            <v>CONSA LTDA.</v>
          </cell>
          <cell r="C16" t="str">
            <v>288 61 88</v>
          </cell>
          <cell r="E16" t="str">
            <v>Carrera 45  75 B Sur - 70 Sabaneta</v>
          </cell>
          <cell r="F16" t="str">
            <v>Sabaneta</v>
          </cell>
        </row>
        <row r="17">
          <cell r="A17" t="str">
            <v>DUQUE PÉREZ Y CÍA.</v>
          </cell>
          <cell r="C17" t="str">
            <v>311 78 72</v>
          </cell>
          <cell r="E17" t="str">
            <v>Carrera 43 A  14 - 109, oficina 411</v>
          </cell>
          <cell r="F17" t="str">
            <v>Medellín</v>
          </cell>
        </row>
        <row r="18">
          <cell r="A18" t="str">
            <v>ENGICO LTDA.</v>
          </cell>
          <cell r="C18" t="str">
            <v>331 47 52</v>
          </cell>
          <cell r="E18" t="str">
            <v>Carrera 50  26 Sur - 70  Envigado</v>
          </cell>
          <cell r="F18" t="str">
            <v>Envigado</v>
          </cell>
        </row>
        <row r="19">
          <cell r="A19" t="str">
            <v>EXCARVAR S.A.</v>
          </cell>
          <cell r="C19" t="str">
            <v>288 40 25</v>
          </cell>
          <cell r="E19" t="str">
            <v>Carrera 43 A  62 Sur - 37 Sabaneta</v>
          </cell>
          <cell r="F19" t="str">
            <v>Sabaneta</v>
          </cell>
        </row>
        <row r="20">
          <cell r="A20" t="str">
            <v>EXPLANEACIÓN DEL SUR</v>
          </cell>
          <cell r="C20" t="str">
            <v>252 57 26</v>
          </cell>
          <cell r="E20" t="str">
            <v>Carrera 91 44 C - 43</v>
          </cell>
          <cell r="F20" t="str">
            <v>Medellín</v>
          </cell>
        </row>
        <row r="21">
          <cell r="A21" t="str">
            <v>FERROSTAAL DE COLOMBIA LTDA.</v>
          </cell>
          <cell r="C21" t="str">
            <v>celular 932579283</v>
          </cell>
          <cell r="E21" t="str">
            <v>Avenida El Dorado 97-03</v>
          </cell>
          <cell r="F21" t="str">
            <v>Santafé de Bogotá, D.C.</v>
          </cell>
        </row>
        <row r="22">
          <cell r="A22" t="str">
            <v>GISAICO LTDA.</v>
          </cell>
          <cell r="C22" t="str">
            <v>276 18 18</v>
          </cell>
          <cell r="E22" t="str">
            <v>Carrera 42 D  45 B Sur - 176</v>
          </cell>
          <cell r="F22" t="str">
            <v>Medellín</v>
          </cell>
        </row>
        <row r="23">
          <cell r="A23" t="str">
            <v>HERNÁN PINEDA</v>
          </cell>
          <cell r="C23" t="str">
            <v>511 90 78</v>
          </cell>
          <cell r="E23" t="str">
            <v>Carrera 49  50-22</v>
          </cell>
          <cell r="F23" t="str">
            <v>Medellín</v>
          </cell>
        </row>
        <row r="24">
          <cell r="A24" t="str">
            <v xml:space="preserve">I.C.S.A. </v>
          </cell>
          <cell r="C24" t="str">
            <v>252 04 25</v>
          </cell>
          <cell r="E24" t="str">
            <v>Calle 44  90 A - 49</v>
          </cell>
          <cell r="F24" t="str">
            <v>Medellín</v>
          </cell>
        </row>
        <row r="25">
          <cell r="A25" t="str">
            <v>INCIPAL LTDA.</v>
          </cell>
          <cell r="C25" t="str">
            <v>313 48 45</v>
          </cell>
          <cell r="E25" t="str">
            <v>Calle 24 Sur  40 - 47, oficina 309</v>
          </cell>
          <cell r="F25" t="str">
            <v>Medellín</v>
          </cell>
        </row>
        <row r="26">
          <cell r="A26" t="str">
            <v>INCIVILES LTDA.</v>
          </cell>
          <cell r="C26" t="str">
            <v>250 10 81</v>
          </cell>
          <cell r="E26" t="str">
            <v>Calle 32 F  75 C - 61</v>
          </cell>
          <cell r="F26" t="str">
            <v>Medellín</v>
          </cell>
        </row>
        <row r="27">
          <cell r="A27" t="str">
            <v>INCOLTES</v>
          </cell>
          <cell r="C27" t="str">
            <v>412 04 30</v>
          </cell>
          <cell r="E27" t="str">
            <v>Carrera 73  40 - 39</v>
          </cell>
          <cell r="F27" t="str">
            <v>Medellín</v>
          </cell>
        </row>
        <row r="28">
          <cell r="A28" t="str">
            <v>INCOL S.A.</v>
          </cell>
          <cell r="C28" t="str">
            <v>250 71 88</v>
          </cell>
          <cell r="E28" t="str">
            <v>Carrera 83 C  33 B - 6</v>
          </cell>
          <cell r="F28" t="str">
            <v>Medellín</v>
          </cell>
        </row>
        <row r="29">
          <cell r="A29" t="str">
            <v>INGENIERÍA SANITARIA</v>
          </cell>
          <cell r="C29" t="str">
            <v>230 2048</v>
          </cell>
          <cell r="E29" t="str">
            <v>Calle 49 B   63 - 21, oficina 1101, Edificio Camacol</v>
          </cell>
          <cell r="F29" t="str">
            <v>Medellín</v>
          </cell>
        </row>
        <row r="30">
          <cell r="A30" t="str">
            <v>INGENIERÍA Y CONTRATOS LTDA.</v>
          </cell>
          <cell r="C30" t="str">
            <v>265 65 55</v>
          </cell>
          <cell r="E30" t="str">
            <v>Carrera 65  32D-24</v>
          </cell>
          <cell r="F30" t="str">
            <v>Medellín</v>
          </cell>
        </row>
        <row r="31">
          <cell r="A31" t="str">
            <v>JESÚS MARÍA CARDENAS</v>
          </cell>
          <cell r="C31" t="str">
            <v>238 17 11</v>
          </cell>
          <cell r="E31" t="str">
            <v>Carrera 82 A  15 B - 45</v>
          </cell>
          <cell r="F31" t="str">
            <v>Medellín</v>
          </cell>
        </row>
        <row r="32">
          <cell r="A32" t="str">
            <v>JOSÉ JAIRO DÍAZ</v>
          </cell>
          <cell r="C32" t="str">
            <v>268 11 34</v>
          </cell>
          <cell r="E32" t="str">
            <v>Calle 10  42 - 45, oficina 307 y 308</v>
          </cell>
          <cell r="F32" t="str">
            <v>Medellín</v>
          </cell>
        </row>
        <row r="33">
          <cell r="A33" t="str">
            <v>M Y Z ASOCIADOS LTDA.</v>
          </cell>
          <cell r="C33" t="str">
            <v>230 24 48</v>
          </cell>
          <cell r="E33" t="str">
            <v>Calle 49 B   63 - 21, oficina 1101, Edificio Camacol</v>
          </cell>
          <cell r="F33" t="str">
            <v>Medellín</v>
          </cell>
        </row>
        <row r="34">
          <cell r="A34" t="str">
            <v>PABLO ALBERTO ESPINOSAS Y CÍA. LTDA.</v>
          </cell>
          <cell r="B34" t="str">
            <v>PABLO ALBERTO ESPINOSA ARANGO</v>
          </cell>
          <cell r="C34" t="str">
            <v>313 72 78</v>
          </cell>
          <cell r="D34" t="str">
            <v>313 53 11</v>
          </cell>
          <cell r="E34" t="str">
            <v>Calle 16 Sur  48 B - 4</v>
          </cell>
          <cell r="F34" t="str">
            <v>Medellín</v>
          </cell>
        </row>
        <row r="35">
          <cell r="A35" t="str">
            <v>PICO Y PALA LTDA.</v>
          </cell>
          <cell r="C35" t="str">
            <v>260 01 21</v>
          </cell>
          <cell r="E35" t="str">
            <v>Carrera 75 65 - 148</v>
          </cell>
          <cell r="F35" t="str">
            <v>Medellín</v>
          </cell>
        </row>
        <row r="36">
          <cell r="A36" t="str">
            <v>PROCOPAL S.A.</v>
          </cell>
          <cell r="C36" t="str">
            <v>285 45 00</v>
          </cell>
          <cell r="E36" t="str">
            <v>Carrera 50 GG  12 Sur - 70, oficina 301</v>
          </cell>
          <cell r="F36" t="str">
            <v>Medellín</v>
          </cell>
        </row>
        <row r="37">
          <cell r="A37" t="str">
            <v>RAMÍREZ Y CÍA. LTDA.</v>
          </cell>
          <cell r="C37" t="str">
            <v>342 39 46</v>
          </cell>
          <cell r="D37" t="str">
            <v>342 39 47</v>
          </cell>
          <cell r="E37" t="str">
            <v>Diagonal 75B  8-40</v>
          </cell>
          <cell r="F37" t="str">
            <v>Medellín</v>
          </cell>
        </row>
        <row r="38">
          <cell r="A38" t="str">
            <v>ZAPATA LOPERA S.A.</v>
          </cell>
          <cell r="C38" t="str">
            <v>413 71 49</v>
          </cell>
          <cell r="D38" t="str">
            <v>413 82 85</v>
          </cell>
          <cell r="E38" t="str">
            <v>Calle 47D  86B-25</v>
          </cell>
          <cell r="F38" t="str">
            <v>Medellín</v>
          </cell>
        </row>
        <row r="40">
          <cell r="C40" t="str">
            <v xml:space="preserve">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  <sheetName val="Circuito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>
            <v>0.55000000000000004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1">
          <cell r="A11" t="str">
            <v>Hydraulic Shovels RH200</v>
          </cell>
          <cell r="F11" t="str">
            <v>Feed</v>
          </cell>
          <cell r="G11" t="str">
            <v>Hrs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Hydraulic Shovels RH170</v>
          </cell>
          <cell r="F12" t="str">
            <v>Feed</v>
          </cell>
          <cell r="G12" t="str">
            <v>Hrs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2835.2213624000001</v>
          </cell>
          <cell r="Q12">
            <v>2535.0354366749993</v>
          </cell>
          <cell r="R12">
            <v>2613.64131</v>
          </cell>
          <cell r="S12">
            <v>2402.8089658999997</v>
          </cell>
          <cell r="T12">
            <v>2473.4938686450005</v>
          </cell>
          <cell r="U12">
            <v>2464.4452424000001</v>
          </cell>
          <cell r="V12">
            <v>2622.39912</v>
          </cell>
          <cell r="W12">
            <v>2539.4440499999996</v>
          </cell>
          <cell r="X12">
            <v>2431.8425999999999</v>
          </cell>
          <cell r="Y12">
            <v>2369.9099430399997</v>
          </cell>
          <cell r="Z12">
            <v>2367.9786995200002</v>
          </cell>
          <cell r="AA12">
            <v>2738.3718758400009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</row>
        <row r="13">
          <cell r="A13" t="str">
            <v>Hydraulic Shovels RH120</v>
          </cell>
          <cell r="F13" t="str">
            <v>Feed</v>
          </cell>
          <cell r="G13" t="str">
            <v>Hrs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1167.4440904000001</v>
          </cell>
          <cell r="Q13">
            <v>1023.5708558796875</v>
          </cell>
          <cell r="R13">
            <v>1055.3095368749998</v>
          </cell>
          <cell r="S13">
            <v>1013.6850324890621</v>
          </cell>
          <cell r="T13">
            <v>1020.3162208160621</v>
          </cell>
          <cell r="U13">
            <v>971.28136024000003</v>
          </cell>
          <cell r="V13">
            <v>1097.6329649999998</v>
          </cell>
          <cell r="W13">
            <v>1059.7295362500001</v>
          </cell>
          <cell r="X13">
            <v>1002.2139200000003</v>
          </cell>
          <cell r="Y13">
            <v>999.8057572199998</v>
          </cell>
          <cell r="Z13">
            <v>998.99101385999995</v>
          </cell>
          <cell r="AA13">
            <v>1116.742280616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</row>
        <row r="14">
          <cell r="A14" t="str">
            <v>Hydraulic Shovels Other</v>
          </cell>
          <cell r="F14" t="str">
            <v>Feed</v>
          </cell>
          <cell r="G14" t="str">
            <v>Hrs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1053.3330138947372</v>
          </cell>
          <cell r="Q14">
            <v>1763.0885555822369</v>
          </cell>
          <cell r="R14">
            <v>1817.7580539473686</v>
          </cell>
          <cell r="S14">
            <v>1422.7158350723685</v>
          </cell>
          <cell r="T14">
            <v>1057.986968953026</v>
          </cell>
          <cell r="U14">
            <v>1007.1417089684214</v>
          </cell>
          <cell r="V14">
            <v>1244.2802842105261</v>
          </cell>
          <cell r="W14">
            <v>1367.3929500000008</v>
          </cell>
          <cell r="X14">
            <v>1186.8322736842106</v>
          </cell>
          <cell r="Y14">
            <v>1403.2361504842102</v>
          </cell>
          <cell r="Z14">
            <v>1402.0926510315787</v>
          </cell>
          <cell r="AA14">
            <v>1702.4746201768419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</row>
        <row r="15">
          <cell r="A15" t="str">
            <v>Hydraulic Shovels RH40</v>
          </cell>
          <cell r="F15" t="str">
            <v>Feed</v>
          </cell>
          <cell r="G15" t="str">
            <v>Hrs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883.89590800044164</v>
          </cell>
          <cell r="Y15">
            <v>920.10201384246545</v>
          </cell>
          <cell r="Z15">
            <v>909.28013220430933</v>
          </cell>
          <cell r="AA15">
            <v>959.10349229670067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Front End Loaders</v>
          </cell>
          <cell r="F16" t="str">
            <v>Feed</v>
          </cell>
          <cell r="G16" t="str">
            <v>Hrs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353.55836320017664</v>
          </cell>
          <cell r="Y16">
            <v>368.04080553698611</v>
          </cell>
          <cell r="Z16">
            <v>363.71205288172371</v>
          </cell>
          <cell r="AA16">
            <v>383.64139691868036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</row>
        <row r="17">
          <cell r="A17" t="str">
            <v>CAT793</v>
          </cell>
          <cell r="F17" t="str">
            <v>Feed</v>
          </cell>
          <cell r="G17" t="str">
            <v>Hrs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A18" t="str">
            <v>CAT789</v>
          </cell>
          <cell r="F18" t="str">
            <v>Feed</v>
          </cell>
          <cell r="G18" t="str">
            <v>Hrs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9979.9791956480003</v>
          </cell>
          <cell r="Q18">
            <v>9024.7261545629972</v>
          </cell>
          <cell r="R18">
            <v>9931.8369779999994</v>
          </cell>
          <cell r="S18">
            <v>8986.5055324659988</v>
          </cell>
          <cell r="T18">
            <v>9300.3369461052007</v>
          </cell>
          <cell r="U18">
            <v>9217.0252065760014</v>
          </cell>
          <cell r="V18">
            <v>9860.2206912000001</v>
          </cell>
          <cell r="W18">
            <v>9548.3096279999972</v>
          </cell>
          <cell r="X18">
            <v>9143.7281759999987</v>
          </cell>
          <cell r="Y18">
            <v>9005.6577835519984</v>
          </cell>
          <cell r="Z18">
            <v>8998.3190581760009</v>
          </cell>
          <cell r="AA18">
            <v>10241.510815641604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CAT777</v>
          </cell>
          <cell r="F19" t="str">
            <v>Feed</v>
          </cell>
          <cell r="G19" t="str">
            <v>Hrs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13420.542938571662</v>
          </cell>
          <cell r="Q19">
            <v>14200.336347834313</v>
          </cell>
          <cell r="R19">
            <v>13434.361556477732</v>
          </cell>
          <cell r="S19">
            <v>12145.372445045141</v>
          </cell>
          <cell r="T19">
            <v>11006.292917957609</v>
          </cell>
          <cell r="U19">
            <v>10622.821306220245</v>
          </cell>
          <cell r="V19">
            <v>12149.065828663966</v>
          </cell>
          <cell r="W19">
            <v>12244.058792307696</v>
          </cell>
          <cell r="X19">
            <v>14374.459870123013</v>
          </cell>
          <cell r="Y19">
            <v>14941.151623900398</v>
          </cell>
          <cell r="Z19">
            <v>14893.557719897628</v>
          </cell>
          <cell r="AA19">
            <v>17214.199098940207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</row>
        <row r="20">
          <cell r="A20" t="str">
            <v>Production Drills</v>
          </cell>
          <cell r="F20" t="str">
            <v>Feed</v>
          </cell>
          <cell r="G20" t="str">
            <v>Hrs</v>
          </cell>
          <cell r="J20">
            <v>872.92402526491389</v>
          </cell>
          <cell r="K20">
            <v>872.92402526491389</v>
          </cell>
          <cell r="L20">
            <v>872.92402526491389</v>
          </cell>
          <cell r="M20">
            <v>872.92402526491389</v>
          </cell>
          <cell r="N20">
            <v>872.92402526491389</v>
          </cell>
          <cell r="O20">
            <v>872.92402526491389</v>
          </cell>
          <cell r="P20">
            <v>2254.3412155616156</v>
          </cell>
          <cell r="Q20">
            <v>2180.6037875502043</v>
          </cell>
          <cell r="R20">
            <v>2245.4681844040965</v>
          </cell>
          <cell r="S20">
            <v>2036.2819772784264</v>
          </cell>
          <cell r="T20">
            <v>2000.4486578907199</v>
          </cell>
          <cell r="U20">
            <v>1963.343112878038</v>
          </cell>
          <cell r="V20">
            <v>2153.2330594724754</v>
          </cell>
          <cell r="W20">
            <v>2117.1128666333698</v>
          </cell>
          <cell r="X20">
            <v>1996.4465792857252</v>
          </cell>
          <cell r="Y20">
            <v>2007.2135719347566</v>
          </cell>
          <cell r="Z20">
            <v>2005.320949239906</v>
          </cell>
          <cell r="AA20">
            <v>2316.6308843953248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Coal Drills</v>
          </cell>
          <cell r="F21" t="str">
            <v>Feed</v>
          </cell>
          <cell r="G21" t="str">
            <v>Hrs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40</v>
          </cell>
          <cell r="AK21">
            <v>40</v>
          </cell>
          <cell r="AL21">
            <v>40</v>
          </cell>
          <cell r="AM21">
            <v>40</v>
          </cell>
          <cell r="AN21">
            <v>40</v>
          </cell>
          <cell r="AO21">
            <v>40</v>
          </cell>
          <cell r="AP21">
            <v>40</v>
          </cell>
          <cell r="AQ21">
            <v>40</v>
          </cell>
          <cell r="AR21">
            <v>40</v>
          </cell>
          <cell r="AS21">
            <v>40</v>
          </cell>
          <cell r="AT21">
            <v>40</v>
          </cell>
          <cell r="AU21">
            <v>40</v>
          </cell>
          <cell r="AV21">
            <v>40</v>
          </cell>
          <cell r="AW21">
            <v>40</v>
          </cell>
          <cell r="AX21">
            <v>40</v>
          </cell>
          <cell r="AY21">
            <v>40</v>
          </cell>
          <cell r="AZ21">
            <v>40</v>
          </cell>
          <cell r="BA21">
            <v>40</v>
          </cell>
          <cell r="BB21">
            <v>40</v>
          </cell>
          <cell r="BC21">
            <v>40</v>
          </cell>
          <cell r="BD21">
            <v>40</v>
          </cell>
          <cell r="BE21">
            <v>40</v>
          </cell>
          <cell r="BF21">
            <v>40</v>
          </cell>
          <cell r="BG21">
            <v>40</v>
          </cell>
          <cell r="BH21">
            <v>40</v>
          </cell>
          <cell r="BI21">
            <v>40</v>
          </cell>
          <cell r="BJ21">
            <v>40</v>
          </cell>
          <cell r="BK21">
            <v>40</v>
          </cell>
          <cell r="BL21">
            <v>40</v>
          </cell>
          <cell r="BM21">
            <v>40</v>
          </cell>
          <cell r="BN21">
            <v>40</v>
          </cell>
          <cell r="BO21">
            <v>40</v>
          </cell>
          <cell r="BP21">
            <v>40</v>
          </cell>
          <cell r="BQ21">
            <v>40</v>
          </cell>
          <cell r="BR21">
            <v>40</v>
          </cell>
          <cell r="BS21">
            <v>40</v>
          </cell>
          <cell r="BT21">
            <v>40</v>
          </cell>
          <cell r="BU21">
            <v>40</v>
          </cell>
          <cell r="BV21">
            <v>40</v>
          </cell>
          <cell r="BW21">
            <v>40</v>
          </cell>
          <cell r="BX21">
            <v>40</v>
          </cell>
        </row>
        <row r="22">
          <cell r="A22" t="str">
            <v>Track Dozers D10</v>
          </cell>
          <cell r="F22" t="str">
            <v>Feed</v>
          </cell>
          <cell r="G22" t="str">
            <v>Hrs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962.95718504687511</v>
          </cell>
          <cell r="T22">
            <v>2402.4981123750003</v>
          </cell>
          <cell r="U22">
            <v>2348.348465</v>
          </cell>
          <cell r="V22">
            <v>2530.1737499999999</v>
          </cell>
          <cell r="W22">
            <v>2500.02</v>
          </cell>
          <cell r="X22">
            <v>2375.75</v>
          </cell>
          <cell r="Y22">
            <v>2407.5781055000007</v>
          </cell>
          <cell r="Z22">
            <v>2382.7138714999996</v>
          </cell>
          <cell r="AA22">
            <v>2668.6529279999995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</row>
        <row r="23">
          <cell r="A23" t="str">
            <v>Track Dozers D9</v>
          </cell>
          <cell r="F23" t="str">
            <v>Feed</v>
          </cell>
          <cell r="G23" t="str">
            <v>Hrs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1609.9975290000002</v>
          </cell>
          <cell r="Q23">
            <v>1503.6586848749998</v>
          </cell>
          <cell r="R23">
            <v>1565.8019999999999</v>
          </cell>
          <cell r="S23">
            <v>2888.8715551406253</v>
          </cell>
          <cell r="T23">
            <v>3363.4973573250004</v>
          </cell>
          <cell r="U23">
            <v>3287.6878509999997</v>
          </cell>
          <cell r="V23">
            <v>3542.24325</v>
          </cell>
          <cell r="W23">
            <v>3500.0279999999998</v>
          </cell>
          <cell r="X23">
            <v>3326.05</v>
          </cell>
          <cell r="Y23">
            <v>3370.6093477000004</v>
          </cell>
          <cell r="Z23">
            <v>3335.7994200999992</v>
          </cell>
          <cell r="AA23">
            <v>3736.1140992000001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</row>
        <row r="24">
          <cell r="A24" t="str">
            <v>Track Dozers D7</v>
          </cell>
          <cell r="F24" t="str">
            <v>Feed</v>
          </cell>
          <cell r="G24" t="str">
            <v>Hrs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481.47859252343756</v>
          </cell>
          <cell r="T24">
            <v>480.49962247500002</v>
          </cell>
          <cell r="U24">
            <v>469.669693</v>
          </cell>
          <cell r="V24">
            <v>506.03474999999997</v>
          </cell>
          <cell r="W24">
            <v>500.00400000000002</v>
          </cell>
          <cell r="X24">
            <v>475.15</v>
          </cell>
          <cell r="Y24">
            <v>481.51562110000009</v>
          </cell>
          <cell r="Z24">
            <v>476.54277429999991</v>
          </cell>
          <cell r="AA24">
            <v>533.73058559999993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</row>
        <row r="25">
          <cell r="A25" t="str">
            <v>Wheel Dozers 834</v>
          </cell>
          <cell r="F25" t="str">
            <v>Feed</v>
          </cell>
          <cell r="G25" t="str">
            <v>Hrs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1398.7522649999999</v>
          </cell>
          <cell r="R25">
            <v>1456.56</v>
          </cell>
          <cell r="S25">
            <v>1343.6611884375</v>
          </cell>
          <cell r="T25">
            <v>1340.929179</v>
          </cell>
          <cell r="U25">
            <v>1310.7061199999998</v>
          </cell>
          <cell r="V25">
            <v>1412.19</v>
          </cell>
          <cell r="W25">
            <v>1395.36</v>
          </cell>
          <cell r="X25">
            <v>1768</v>
          </cell>
          <cell r="Y25">
            <v>1791.6860320000001</v>
          </cell>
          <cell r="Z25">
            <v>1773.1824159999996</v>
          </cell>
          <cell r="AA25">
            <v>1985.9742719999999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</row>
        <row r="26">
          <cell r="A26" t="str">
            <v>Graders</v>
          </cell>
          <cell r="F26" t="str">
            <v>Feed</v>
          </cell>
          <cell r="G26" t="str">
            <v>Hrs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1747.2841399999998</v>
          </cell>
          <cell r="Q26">
            <v>1631.8776424999999</v>
          </cell>
          <cell r="R26">
            <v>1699.32</v>
          </cell>
          <cell r="S26">
            <v>1567.60471984375</v>
          </cell>
          <cell r="T26">
            <v>1564.4173755000002</v>
          </cell>
          <cell r="U26">
            <v>1529.1571399999996</v>
          </cell>
          <cell r="V26">
            <v>1647.5550000000001</v>
          </cell>
          <cell r="W26">
            <v>1627.92</v>
          </cell>
          <cell r="X26">
            <v>1547</v>
          </cell>
          <cell r="Y26">
            <v>1567.7252780000001</v>
          </cell>
          <cell r="Z26">
            <v>1551.5346139999997</v>
          </cell>
          <cell r="AA26">
            <v>1737.727488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</row>
        <row r="27">
          <cell r="A27" t="str">
            <v>Water Trucks</v>
          </cell>
          <cell r="F27" t="str">
            <v>Feed</v>
          </cell>
          <cell r="G27" t="str">
            <v>Hrs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873.64206999999988</v>
          </cell>
          <cell r="Q27">
            <v>815.93882124999993</v>
          </cell>
          <cell r="R27">
            <v>849.66</v>
          </cell>
          <cell r="S27">
            <v>783.802359921875</v>
          </cell>
          <cell r="T27">
            <v>782.20868775000008</v>
          </cell>
          <cell r="U27">
            <v>764.57856999999979</v>
          </cell>
          <cell r="V27">
            <v>823.77750000000003</v>
          </cell>
          <cell r="W27">
            <v>813.96</v>
          </cell>
          <cell r="X27">
            <v>773.5</v>
          </cell>
          <cell r="Y27">
            <v>783.86263900000006</v>
          </cell>
          <cell r="Z27">
            <v>775.76730699999985</v>
          </cell>
          <cell r="AA27">
            <v>868.863744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</row>
        <row r="28">
          <cell r="A28" t="str">
            <v>Ancillary Excavator 330</v>
          </cell>
          <cell r="F28" t="str">
            <v>Feed</v>
          </cell>
          <cell r="G28" t="str">
            <v>Hrs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663</v>
          </cell>
          <cell r="Y28">
            <v>671.88226200000008</v>
          </cell>
          <cell r="Z28">
            <v>664.94340599999987</v>
          </cell>
          <cell r="AA28">
            <v>744.74035200000003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 t="str">
            <v>Crushers</v>
          </cell>
          <cell r="F29" t="str">
            <v>Feed</v>
          </cell>
          <cell r="G29" t="str">
            <v>Hrs</v>
          </cell>
          <cell r="J29">
            <v>778.78125</v>
          </cell>
          <cell r="K29">
            <v>769.5</v>
          </cell>
          <cell r="L29">
            <v>731.25</v>
          </cell>
          <cell r="M29">
            <v>741.04661250000004</v>
          </cell>
          <cell r="N29">
            <v>733.39346249999983</v>
          </cell>
          <cell r="O29">
            <v>821.40479999999991</v>
          </cell>
          <cell r="P29">
            <v>693.77458500000012</v>
          </cell>
          <cell r="Q29">
            <v>771.37073437499998</v>
          </cell>
          <cell r="R29">
            <v>726.94125000000008</v>
          </cell>
          <cell r="S29">
            <v>733.57972971679692</v>
          </cell>
          <cell r="T29">
            <v>321.67510635937498</v>
          </cell>
          <cell r="U29">
            <v>299.96858812499994</v>
          </cell>
          <cell r="V29">
            <v>338.76984375000001</v>
          </cell>
          <cell r="W29">
            <v>338.58</v>
          </cell>
          <cell r="X29">
            <v>321.75</v>
          </cell>
          <cell r="Y29">
            <v>333.47097562499999</v>
          </cell>
          <cell r="Z29">
            <v>330.02705812499994</v>
          </cell>
          <cell r="AA29">
            <v>369.63216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</row>
        <row r="30">
          <cell r="A30" t="str">
            <v>Stockpile Loaders</v>
          </cell>
          <cell r="F30" t="str">
            <v>Feed</v>
          </cell>
          <cell r="G30" t="str">
            <v>Hrs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335.91529710937505</v>
          </cell>
          <cell r="T30">
            <v>335.23229475000005</v>
          </cell>
          <cell r="U30">
            <v>327.67652999999996</v>
          </cell>
          <cell r="V30">
            <v>353.04750000000001</v>
          </cell>
          <cell r="W30">
            <v>348.84</v>
          </cell>
          <cell r="X30">
            <v>331.5</v>
          </cell>
          <cell r="Y30">
            <v>335.94113100000004</v>
          </cell>
          <cell r="Z30">
            <v>332.47170299999993</v>
          </cell>
          <cell r="AA30">
            <v>372.37017600000001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94">
          <cell r="A94" t="str">
            <v>Hydraulic Shovels RH200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Hydraulic Shovels RH170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</row>
        <row r="96">
          <cell r="A96" t="str">
            <v>Hydraulic Shovels RH120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</row>
        <row r="97">
          <cell r="A97" t="str">
            <v>Hydraulic Shovels RH40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</row>
        <row r="98">
          <cell r="A98" t="str">
            <v>Front End Loaders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</row>
        <row r="99">
          <cell r="A99" t="str">
            <v>CAT793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</row>
        <row r="100">
          <cell r="A100" t="str">
            <v>CAT789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</row>
        <row r="101">
          <cell r="A101" t="str">
            <v>CAT777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</row>
        <row r="102">
          <cell r="A102" t="str">
            <v>Production Drills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</row>
        <row r="103">
          <cell r="A103" t="str">
            <v>Coal Drills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Track Dozers D10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Track Dozers D9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</row>
        <row r="106">
          <cell r="A106" t="str">
            <v>Track Dozers D7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Wheel Dozers 834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</row>
        <row r="108">
          <cell r="A108" t="str">
            <v>Graders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Water Trucks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 t="str">
            <v>Ancillary Excavator 330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Crushers</v>
          </cell>
        </row>
        <row r="112">
          <cell r="A112" t="str">
            <v>Stockpile Loaders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11">
          <cell r="P11" t="str">
            <v>5300  Materials and Supplies  DO NOT USE</v>
          </cell>
          <cell r="Q11" t="str">
            <v>MINING CODES</v>
          </cell>
          <cell r="S11" t="str">
            <v>5220  Utillities  DO NOT USE</v>
          </cell>
          <cell r="T11" t="str">
            <v>Process ProductionPrimary Cushing-22060100</v>
          </cell>
        </row>
        <row r="12">
          <cell r="P12" t="str">
            <v>1000  Production Statistics</v>
          </cell>
          <cell r="Q12" t="str">
            <v>Mine Drilling 22020010</v>
          </cell>
          <cell r="S12" t="str">
            <v xml:space="preserve">5221       Utilities - Electricity   </v>
          </cell>
          <cell r="T12" t="str">
            <v>Process ProductionConveying and feeding-22060110</v>
          </cell>
        </row>
        <row r="13">
          <cell r="P13" t="str">
            <v>1001      Waste Mined</v>
          </cell>
          <cell r="Q13" t="str">
            <v>Mine Blasting 22020020</v>
          </cell>
          <cell r="S13" t="str">
            <v xml:space="preserve">5222       Utilities - Natural Gas   </v>
          </cell>
          <cell r="T13" t="str">
            <v>Process ProductionGrinding-22060120</v>
          </cell>
        </row>
        <row r="14">
          <cell r="P14" t="str">
            <v>1002      Oxide Mined</v>
          </cell>
          <cell r="Q14" t="str">
            <v>Mine Loading 22020030</v>
          </cell>
          <cell r="S14" t="str">
            <v xml:space="preserve">5223       Utilities - Water   </v>
          </cell>
          <cell r="T14" t="str">
            <v>Process ProductionSAG Mill-22060121</v>
          </cell>
        </row>
        <row r="15">
          <cell r="P15" t="str">
            <v>1003      VC Sulphide Mined</v>
          </cell>
          <cell r="Q15" t="str">
            <v>Mine CAT 375 22020031</v>
          </cell>
          <cell r="S15" t="str">
            <v xml:space="preserve">5224       Utilities - Sewer   </v>
          </cell>
          <cell r="T15" t="str">
            <v>Process ProductionBall Mill 1-22060122</v>
          </cell>
        </row>
        <row r="16">
          <cell r="P16" t="str">
            <v>1004      IN Sulphide Mined</v>
          </cell>
          <cell r="Q16" t="str">
            <v>Mine CAT 994 22020032</v>
          </cell>
          <cell r="S16" t="str">
            <v xml:space="preserve">5225       Utilities - Compressed Air   </v>
          </cell>
          <cell r="T16" t="str">
            <v>Process ProductionBall Mill 2-22060123</v>
          </cell>
        </row>
        <row r="17">
          <cell r="P17" t="str">
            <v>1005      Oxide Ag HG</v>
          </cell>
          <cell r="Q17" t="str">
            <v>Mine Hydraulic Shovels 22020033</v>
          </cell>
          <cell r="S17" t="str">
            <v>5300  Materials and Supplies  DO NOT USE</v>
          </cell>
          <cell r="T17" t="str">
            <v>Process ProductionPebble Crusher-22060124</v>
          </cell>
        </row>
        <row r="18">
          <cell r="P18" t="str">
            <v>1006      VCS AG Head Grade</v>
          </cell>
          <cell r="Q18" t="str">
            <v>Mine Hauling 22020040</v>
          </cell>
          <cell r="S18" t="str">
            <v xml:space="preserve">5302       Supplies - Operating   </v>
          </cell>
          <cell r="T18" t="str">
            <v>Process ProductionLead Flotation Circuit-22060130</v>
          </cell>
        </row>
        <row r="19">
          <cell r="P19" t="str">
            <v>1007      INS AG Head Grade</v>
          </cell>
          <cell r="Q19" t="str">
            <v>Mine CAT 785 22020041</v>
          </cell>
          <cell r="S19" t="str">
            <v xml:space="preserve">5303       Supplies - Field   </v>
          </cell>
          <cell r="T19" t="str">
            <v>Process ProductionLead Regrind-22060131</v>
          </cell>
        </row>
        <row r="20">
          <cell r="P20" t="str">
            <v>1008      Oxide Pg HG</v>
          </cell>
          <cell r="Q20" t="str">
            <v>Mine CAT 789 22020042</v>
          </cell>
          <cell r="S20" t="str">
            <v xml:space="preserve">5304       Supplies - Office   </v>
          </cell>
          <cell r="T20" t="str">
            <v>Process ProductionZinc Flotation Circuit-22060140</v>
          </cell>
        </row>
        <row r="21">
          <cell r="P21" t="str">
            <v>1009       VCS Pb HG</v>
          </cell>
          <cell r="Q21" t="str">
            <v>Mine Rehandle 22020049</v>
          </cell>
          <cell r="S21" t="str">
            <v xml:space="preserve">5305       Small Equipment and Tools   </v>
          </cell>
          <cell r="T21" t="str">
            <v>Process ProductionZinc Regrind-22060141</v>
          </cell>
        </row>
        <row r="22">
          <cell r="P22" t="str">
            <v>1010       INS Pb HG</v>
          </cell>
          <cell r="Q22" t="str">
            <v>Mine Dozing 22020050</v>
          </cell>
          <cell r="S22" t="str">
            <v>5321       Grinding Balls  DO NOT USE</v>
          </cell>
          <cell r="T22" t="str">
            <v>Process ProductionConcentrate Dewatering-22060150</v>
          </cell>
        </row>
        <row r="23">
          <cell r="P23" t="str">
            <v>1011       Oxide Zn HG</v>
          </cell>
          <cell r="Q23" t="str">
            <v>Mine Road Maintenance 22020060</v>
          </cell>
          <cell r="S23" t="str">
            <v xml:space="preserve">5321010       Grinding Balls -125mm  </v>
          </cell>
          <cell r="T23" t="str">
            <v>Process ProductionThickening-22060151</v>
          </cell>
        </row>
        <row r="24">
          <cell r="P24" t="str">
            <v>1012       VCS Zn HG</v>
          </cell>
          <cell r="Q24" t="str">
            <v>Mine Dewatering 22020070</v>
          </cell>
          <cell r="S24" t="str">
            <v xml:space="preserve">5321020       Grinding Balls - 50mm  </v>
          </cell>
          <cell r="T24" t="str">
            <v>Process ProductionFiltering-22060152</v>
          </cell>
        </row>
        <row r="25">
          <cell r="P25" t="str">
            <v>1013       INS Zn HG</v>
          </cell>
          <cell r="Q25" t="str">
            <v>Mine Suport (Lighting Plants, RTD) 22020080</v>
          </cell>
          <cell r="S25" t="str">
            <v xml:space="preserve">5321030       Grinding Balls - 25mm  </v>
          </cell>
          <cell r="T25" t="str">
            <v>Process ProductionThickener/Tailings-22060160</v>
          </cell>
        </row>
        <row r="26">
          <cell r="P26" t="str">
            <v>1014      Mill Feed VCS</v>
          </cell>
          <cell r="Q26" t="str">
            <v>Mine Planning 22020510</v>
          </cell>
          <cell r="S26" t="str">
            <v xml:space="preserve">5330       Liners &amp; Bolts   </v>
          </cell>
          <cell r="T26" t="str">
            <v>Process ProductionConcentrate Loadout-22060170</v>
          </cell>
        </row>
        <row r="27">
          <cell r="P27" t="str">
            <v>1015      Mill Feed INS</v>
          </cell>
          <cell r="Q27" t="str">
            <v>Mine Survey 22020520</v>
          </cell>
          <cell r="S27" t="str">
            <v xml:space="preserve">5331       Tires   </v>
          </cell>
          <cell r="T27" t="str">
            <v>Process ProductionWater systems-22060180</v>
          </cell>
        </row>
        <row r="28">
          <cell r="P28" t="str">
            <v>1016      Mill Feed Ag HG</v>
          </cell>
          <cell r="Q28" t="str">
            <v>Mine Geology 22020530</v>
          </cell>
          <cell r="S28" t="str">
            <v xml:space="preserve">5340       Filter Cloth   </v>
          </cell>
          <cell r="T28" t="str">
            <v>Process ProductionUtilities-22060190</v>
          </cell>
        </row>
        <row r="29">
          <cell r="P29" t="str">
            <v>1017      Mill Feed Pb Head Grade</v>
          </cell>
          <cell r="Q29" t="str">
            <v>Exploration Services 22020540</v>
          </cell>
          <cell r="S29" t="str">
            <v>5350  Components &amp; Parts  DO NOT USE</v>
          </cell>
          <cell r="T29" t="str">
            <v>Process ProductionLaboratory Services-22060200</v>
          </cell>
        </row>
        <row r="30">
          <cell r="P30" t="str">
            <v>1018      Mill feed Zn HG</v>
          </cell>
          <cell r="Q30" t="str">
            <v>Mine G &amp; A 22020930</v>
          </cell>
          <cell r="S30" t="str">
            <v xml:space="preserve">5351       Mechanical   </v>
          </cell>
          <cell r="T30" t="str">
            <v>Process ProductionMetallurgical Laboratory-22060210</v>
          </cell>
        </row>
        <row r="31">
          <cell r="P31" t="str">
            <v>1019      Mill Recov Ag</v>
          </cell>
          <cell r="Q31" t="str">
            <v>MINE MAINTENANCE CODES</v>
          </cell>
          <cell r="S31" t="str">
            <v xml:space="preserve">5352       Electrical/Instrumentation   </v>
          </cell>
          <cell r="T31" t="str">
            <v>Process ProductionAdminsitration-22060930</v>
          </cell>
        </row>
        <row r="32">
          <cell r="P32" t="str">
            <v>1020      Mill Recov Pb</v>
          </cell>
          <cell r="Q32" t="str">
            <v>MMaint- Drilling 22021010</v>
          </cell>
          <cell r="S32" t="str">
            <v xml:space="preserve">5353       Ground Engaging Tools   </v>
          </cell>
          <cell r="T32" t="str">
            <v>Process MaintenancePrimary Cushing-22061100</v>
          </cell>
        </row>
        <row r="33">
          <cell r="P33" t="str">
            <v>1021      Mill Recov Zn</v>
          </cell>
          <cell r="Q33" t="str">
            <v>MMaint- Blasting 22021020</v>
          </cell>
          <cell r="S33" t="str">
            <v xml:space="preserve">5354       Piping / Plumbing   </v>
          </cell>
          <cell r="T33" t="str">
            <v>Process MaintenanceConveying and feeding-22061110</v>
          </cell>
        </row>
        <row r="34">
          <cell r="P34" t="str">
            <v>1022      Vol Pb Conc</v>
          </cell>
          <cell r="Q34" t="str">
            <v>MMaint- Loading 22021030</v>
          </cell>
          <cell r="S34" t="str">
            <v xml:space="preserve">5355       Buildings   </v>
          </cell>
          <cell r="T34" t="str">
            <v>Process MaintenanceGrinding-22061120</v>
          </cell>
        </row>
        <row r="35">
          <cell r="P35" t="str">
            <v>1023      Vol Zn Con</v>
          </cell>
          <cell r="Q35" t="str">
            <v>MMaint- CAT 375 22021031</v>
          </cell>
          <cell r="S35" t="str">
            <v xml:space="preserve">5356       Undercarriage   </v>
          </cell>
          <cell r="T35" t="str">
            <v>Process MaintenanceSAG Mill-22061121</v>
          </cell>
        </row>
        <row r="36">
          <cell r="P36" t="str">
            <v>1024      Ag in Pb con</v>
          </cell>
          <cell r="Q36" t="str">
            <v>MMaint- CAT 994 22021032</v>
          </cell>
          <cell r="S36" t="str">
            <v xml:space="preserve">5360       Rubber Wear Parts   </v>
          </cell>
          <cell r="T36" t="str">
            <v>Process MaintenanceBall Mill 1-22061122</v>
          </cell>
        </row>
        <row r="37">
          <cell r="P37" t="str">
            <v>1025      Ag in Zn con</v>
          </cell>
          <cell r="Q37" t="str">
            <v>MMaint- Hydraulic Shovels 22021033</v>
          </cell>
          <cell r="S37" t="str">
            <v xml:space="preserve">5365       Steel Sections   </v>
          </cell>
          <cell r="T37" t="str">
            <v>Process MaintenanceBall Mill 2-22061123</v>
          </cell>
        </row>
        <row r="38">
          <cell r="P38" t="str">
            <v>1026      Gross Silver Prod</v>
          </cell>
          <cell r="Q38" t="str">
            <v>MMaint- Hauling 22021040</v>
          </cell>
          <cell r="S38" t="str">
            <v>5370  Fuel Oil and Grease  DO NOT USE</v>
          </cell>
          <cell r="T38" t="str">
            <v>Process MaintenancePebble Crusher-22061124</v>
          </cell>
        </row>
        <row r="39">
          <cell r="P39" t="str">
            <v>1027      Gross Pb Prod</v>
          </cell>
          <cell r="Q39" t="str">
            <v>MMaint- CAT 785 22021041</v>
          </cell>
          <cell r="S39" t="str">
            <v xml:space="preserve">5371       Diesel   </v>
          </cell>
          <cell r="T39" t="str">
            <v>Process MaintenanceLead Flotation Circuit-22061130</v>
          </cell>
        </row>
        <row r="40">
          <cell r="P40" t="str">
            <v>1028      Gross Zn Prod</v>
          </cell>
          <cell r="Q40" t="str">
            <v>MMaint- CAT 789 22021042</v>
          </cell>
          <cell r="S40" t="str">
            <v xml:space="preserve">5372       Gasoline   </v>
          </cell>
          <cell r="T40" t="str">
            <v>Process MaintenanceLead Regrind-22061131</v>
          </cell>
        </row>
        <row r="41">
          <cell r="P41" t="str">
            <v>1029      Net Payable Ag</v>
          </cell>
          <cell r="Q41" t="str">
            <v>MMaint- Rehandle 22021049</v>
          </cell>
          <cell r="S41" t="str">
            <v xml:space="preserve">5373       Oil and Grease   </v>
          </cell>
          <cell r="T41" t="str">
            <v>Process MaintenanceZinc Flotation Circuit-22061140</v>
          </cell>
        </row>
        <row r="42">
          <cell r="P42" t="str">
            <v>1030      Net Payable Pb</v>
          </cell>
          <cell r="Q42" t="str">
            <v>MMaint- Dozing 22021050</v>
          </cell>
          <cell r="S42" t="str">
            <v xml:space="preserve">5375       General Consumables   </v>
          </cell>
          <cell r="T42" t="str">
            <v>Process MaintenanceZinc Regrind-22061141</v>
          </cell>
        </row>
        <row r="43">
          <cell r="P43" t="str">
            <v>1031      Net Payable Zn</v>
          </cell>
          <cell r="Q43" t="str">
            <v>MMaint- Road Maintenance 22021060</v>
          </cell>
          <cell r="S43" t="str">
            <v>5400  Reagents  DO NOT USE</v>
          </cell>
          <cell r="T43" t="str">
            <v>Process MaintenanceConcentrate Dewatering-22061150</v>
          </cell>
        </row>
        <row r="44">
          <cell r="P44" t="str">
            <v>1032      Gross Revenue</v>
          </cell>
          <cell r="Q44" t="str">
            <v>MMaint- Dewatering 22021070</v>
          </cell>
          <cell r="S44" t="str">
            <v>5401       Collector - Primary  DO NOT USE</v>
          </cell>
          <cell r="T44" t="str">
            <v>Process MaintenanceThickening-22061151</v>
          </cell>
        </row>
        <row r="45">
          <cell r="P45" t="str">
            <v>1033      Net Revenue</v>
          </cell>
          <cell r="Q45" t="str">
            <v>MMaint- Suport 22021080</v>
          </cell>
          <cell r="S45" t="str">
            <v xml:space="preserve">5401010           Aero 65  </v>
          </cell>
          <cell r="T45" t="str">
            <v>Process MaintenanceFiltering-22061152</v>
          </cell>
        </row>
        <row r="46">
          <cell r="P46" t="str">
            <v>5301  DO NOT USE  DO NOT USE</v>
          </cell>
          <cell r="Q46" t="str">
            <v>MMaint- G &amp; A 22021930</v>
          </cell>
          <cell r="S46" t="str">
            <v xml:space="preserve">5401020           Aero 238  </v>
          </cell>
          <cell r="T46" t="str">
            <v>Process MaintenanceThickener/Tailings-22061160</v>
          </cell>
        </row>
        <row r="47">
          <cell r="P47" t="str">
            <v>6301       Depreciation</v>
          </cell>
          <cell r="S47" t="str">
            <v xml:space="preserve">5401030           SIPX  </v>
          </cell>
          <cell r="T47" t="str">
            <v>Process MaintenanceConcentrate Loadout-22061170</v>
          </cell>
        </row>
        <row r="48">
          <cell r="P48" t="str">
            <v>5842       Leasing costs</v>
          </cell>
          <cell r="S48" t="str">
            <v xml:space="preserve">5401040           PAX  </v>
          </cell>
          <cell r="T48" t="str">
            <v>Process MaintenanceWater systems-22061180</v>
          </cell>
        </row>
        <row r="49">
          <cell r="P49" t="str">
            <v xml:space="preserve">5302       Supplies - Operating   </v>
          </cell>
          <cell r="S49" t="str">
            <v xml:space="preserve">5405       Flocculants   </v>
          </cell>
          <cell r="T49" t="str">
            <v>Process MaintenanceUtilities-22061190</v>
          </cell>
        </row>
        <row r="50">
          <cell r="P50" t="str">
            <v xml:space="preserve">5303       Supplies - Field   </v>
          </cell>
          <cell r="S50" t="str">
            <v xml:space="preserve">5410       Chemicals - Other   </v>
          </cell>
          <cell r="T50" t="str">
            <v>Process MaintenanceBuilding Maintenance-22061470</v>
          </cell>
        </row>
        <row r="51">
          <cell r="P51" t="str">
            <v xml:space="preserve">5304       Supplies - Office   </v>
          </cell>
          <cell r="S51" t="str">
            <v xml:space="preserve">5415       Frother   </v>
          </cell>
          <cell r="T51" t="str">
            <v>Process MaintenanceCraneage and Rigging Services-22061480</v>
          </cell>
        </row>
        <row r="52">
          <cell r="P52" t="str">
            <v xml:space="preserve">5305       Small Equipment and Tools   </v>
          </cell>
          <cell r="S52" t="str">
            <v xml:space="preserve">5420       Lime   </v>
          </cell>
          <cell r="T52" t="str">
            <v>Process MaintenanceAdminsitration-22061930</v>
          </cell>
        </row>
        <row r="53">
          <cell r="P53" t="str">
            <v xml:space="preserve">5306       Office Equipment   </v>
          </cell>
          <cell r="S53" t="str">
            <v>5425       Depressants  DO NOT USE</v>
          </cell>
        </row>
        <row r="54">
          <cell r="P54" t="str">
            <v xml:space="preserve">5307       Computer Equipment   </v>
          </cell>
          <cell r="S54" t="str">
            <v xml:space="preserve">5425010           Zn Oxide  </v>
          </cell>
        </row>
        <row r="55">
          <cell r="P55" t="str">
            <v xml:space="preserve">5310       Software   </v>
          </cell>
          <cell r="S55" t="str">
            <v xml:space="preserve">5425020           Na Cyanide  </v>
          </cell>
        </row>
        <row r="56">
          <cell r="P56" t="str">
            <v>5315  Explosives &amp; Accessories  DO NOT USE</v>
          </cell>
          <cell r="S56" t="str">
            <v xml:space="preserve">5430       Activator   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  <sheetName val="Cuentas"/>
      <sheetName val="Budget Assumptions"/>
      <sheetName val="Mine Hours"/>
    </sheetNames>
    <sheetDataSet>
      <sheetData sheetId="0" refreshError="1"/>
      <sheetData sheetId="1" refreshError="1">
        <row r="6">
          <cell r="H6">
            <v>1</v>
          </cell>
          <cell r="I6">
            <v>2</v>
          </cell>
          <cell r="J6">
            <v>3</v>
          </cell>
          <cell r="K6">
            <v>4</v>
          </cell>
          <cell r="L6">
            <v>5</v>
          </cell>
          <cell r="M6">
            <v>6</v>
          </cell>
          <cell r="N6">
            <v>7</v>
          </cell>
          <cell r="O6">
            <v>8</v>
          </cell>
          <cell r="P6">
            <v>9</v>
          </cell>
          <cell r="Q6">
            <v>10</v>
          </cell>
          <cell r="R6">
            <v>11</v>
          </cell>
          <cell r="S6">
            <v>12</v>
          </cell>
          <cell r="T6">
            <v>13</v>
          </cell>
          <cell r="U6">
            <v>14</v>
          </cell>
          <cell r="V6">
            <v>15</v>
          </cell>
          <cell r="W6">
            <v>16</v>
          </cell>
          <cell r="X6">
            <v>17</v>
          </cell>
          <cell r="Y6">
            <v>18</v>
          </cell>
          <cell r="Z6">
            <v>19</v>
          </cell>
          <cell r="AA6">
            <v>20</v>
          </cell>
          <cell r="AB6">
            <v>21</v>
          </cell>
          <cell r="AC6">
            <v>22</v>
          </cell>
          <cell r="AD6">
            <v>23</v>
          </cell>
          <cell r="AE6">
            <v>24</v>
          </cell>
          <cell r="AF6">
            <v>25</v>
          </cell>
          <cell r="AG6">
            <v>26</v>
          </cell>
          <cell r="AH6">
            <v>27</v>
          </cell>
          <cell r="AI6">
            <v>28</v>
          </cell>
          <cell r="AJ6">
            <v>29</v>
          </cell>
          <cell r="AK6">
            <v>30</v>
          </cell>
          <cell r="AL6">
            <v>31</v>
          </cell>
          <cell r="AM6">
            <v>32</v>
          </cell>
          <cell r="AN6">
            <v>33</v>
          </cell>
          <cell r="AO6">
            <v>34</v>
          </cell>
          <cell r="AP6">
            <v>35</v>
          </cell>
        </row>
        <row r="7">
          <cell r="H7">
            <v>2001</v>
          </cell>
          <cell r="I7">
            <v>2002</v>
          </cell>
          <cell r="J7">
            <v>2003</v>
          </cell>
          <cell r="K7">
            <v>2004</v>
          </cell>
          <cell r="L7">
            <v>2005</v>
          </cell>
          <cell r="M7">
            <v>2006</v>
          </cell>
          <cell r="N7">
            <v>2007</v>
          </cell>
          <cell r="O7">
            <v>2008</v>
          </cell>
          <cell r="P7">
            <v>2009</v>
          </cell>
          <cell r="Q7">
            <v>2010</v>
          </cell>
          <cell r="R7">
            <v>2011</v>
          </cell>
          <cell r="S7">
            <v>2012</v>
          </cell>
          <cell r="T7">
            <v>2013</v>
          </cell>
          <cell r="U7">
            <v>2014</v>
          </cell>
          <cell r="V7">
            <v>2015</v>
          </cell>
          <cell r="W7">
            <v>2016</v>
          </cell>
          <cell r="X7">
            <v>2017</v>
          </cell>
          <cell r="Y7">
            <v>2018</v>
          </cell>
          <cell r="Z7">
            <v>2019</v>
          </cell>
          <cell r="AA7">
            <v>2020</v>
          </cell>
          <cell r="AB7">
            <v>2021</v>
          </cell>
          <cell r="AC7">
            <v>2022</v>
          </cell>
          <cell r="AD7">
            <v>2023</v>
          </cell>
          <cell r="AE7">
            <v>2024</v>
          </cell>
          <cell r="AF7">
            <v>2025</v>
          </cell>
          <cell r="AG7">
            <v>2026</v>
          </cell>
          <cell r="AH7">
            <v>2027</v>
          </cell>
          <cell r="AI7">
            <v>2028</v>
          </cell>
          <cell r="AJ7">
            <v>2029</v>
          </cell>
          <cell r="AK7">
            <v>2030</v>
          </cell>
          <cell r="AL7">
            <v>2031</v>
          </cell>
          <cell r="AM7">
            <v>2032</v>
          </cell>
          <cell r="AN7">
            <v>2033</v>
          </cell>
          <cell r="AO7">
            <v>2034</v>
          </cell>
          <cell r="AP7">
            <v>2035</v>
          </cell>
        </row>
      </sheetData>
      <sheetData sheetId="2" refreshError="1"/>
      <sheetData sheetId="3" refreshError="1"/>
      <sheetData sheetId="4" refreshError="1"/>
      <sheetData sheetId="5" refreshError="1">
        <row r="115">
          <cell r="H115">
            <v>0</v>
          </cell>
          <cell r="I115">
            <v>1206811.3162431244</v>
          </cell>
          <cell r="J115">
            <v>1590961.4604705418</v>
          </cell>
          <cell r="K115">
            <v>1730575.9564541497</v>
          </cell>
          <cell r="L115">
            <v>2142682.256418678</v>
          </cell>
          <cell r="M115">
            <v>2331224.9058954678</v>
          </cell>
          <cell r="N115">
            <v>2527412.2357362211</v>
          </cell>
          <cell r="O115">
            <v>2782518.5932018678</v>
          </cell>
          <cell r="P115">
            <v>2990274.6542298207</v>
          </cell>
          <cell r="Q115">
            <v>3255224.9335835539</v>
          </cell>
          <cell r="R115">
            <v>3543863.9346611197</v>
          </cell>
          <cell r="S115">
            <v>3857892.2832937399</v>
          </cell>
          <cell r="T115">
            <v>4210360.3970687324</v>
          </cell>
          <cell r="U115">
            <v>4577346.5782707063</v>
          </cell>
          <cell r="V115">
            <v>4980025.8478291696</v>
          </cell>
          <cell r="W115">
            <v>5417191.7475218112</v>
          </cell>
          <cell r="X115">
            <v>5905662.3185034748</v>
          </cell>
          <cell r="Y115">
            <v>6447098.6326881014</v>
          </cell>
          <cell r="Z115">
            <v>7045903.5760849994</v>
          </cell>
          <cell r="AA115">
            <v>7698227.6157233259</v>
          </cell>
          <cell r="AB115">
            <v>8420931.9875317588</v>
          </cell>
          <cell r="AC115">
            <v>9154929.3827340007</v>
          </cell>
          <cell r="AD115">
            <v>9950027.8819846939</v>
          </cell>
          <cell r="AE115">
            <v>10877630.038753988</v>
          </cell>
          <cell r="AF115">
            <v>11856187.62579206</v>
          </cell>
          <cell r="AG115">
            <v>12920325.71476049</v>
          </cell>
          <cell r="AH115">
            <v>13917885.430683093</v>
          </cell>
          <cell r="AI115">
            <v>15074425.760493625</v>
          </cell>
          <cell r="AJ115">
            <v>16137978.734628152</v>
          </cell>
          <cell r="AK115">
            <v>17468548.02603187</v>
          </cell>
          <cell r="AL115">
            <v>18989981.072840311</v>
          </cell>
          <cell r="AM115">
            <v>20617869.364584539</v>
          </cell>
          <cell r="AN115">
            <v>22498179.187074836</v>
          </cell>
          <cell r="AO115">
            <v>0</v>
          </cell>
          <cell r="AP115">
            <v>0</v>
          </cell>
        </row>
      </sheetData>
      <sheetData sheetId="6" refreshError="1"/>
      <sheetData sheetId="7" refreshError="1">
        <row r="220">
          <cell r="H220">
            <v>0</v>
          </cell>
          <cell r="I220">
            <v>79473.272158005973</v>
          </cell>
          <cell r="J220">
            <v>121159.24741547462</v>
          </cell>
          <cell r="K220">
            <v>138831.25320728825</v>
          </cell>
          <cell r="L220">
            <v>165785.77467879959</v>
          </cell>
          <cell r="M220">
            <v>190917.92305694884</v>
          </cell>
          <cell r="N220">
            <v>258001.33070891688</v>
          </cell>
          <cell r="O220">
            <v>235593.58128829021</v>
          </cell>
          <cell r="P220">
            <v>252745.9023023271</v>
          </cell>
          <cell r="Q220">
            <v>272046.60475126794</v>
          </cell>
          <cell r="R220">
            <v>296168.84630370059</v>
          </cell>
          <cell r="S220">
            <v>337381.95546043792</v>
          </cell>
          <cell r="T220">
            <v>378853.58366595773</v>
          </cell>
          <cell r="U220">
            <v>382371.67366648669</v>
          </cell>
          <cell r="V220">
            <v>416149.47135807847</v>
          </cell>
          <cell r="W220">
            <v>453541.60725573817</v>
          </cell>
          <cell r="X220">
            <v>494872.80641763937</v>
          </cell>
          <cell r="Y220">
            <v>590402.78496183048</v>
          </cell>
          <cell r="Z220">
            <v>647534.24416291888</v>
          </cell>
          <cell r="AA220">
            <v>621931.53193357016</v>
          </cell>
          <cell r="AB220">
            <v>707285.33604189672</v>
          </cell>
          <cell r="AC220">
            <v>768894.70777026401</v>
          </cell>
          <cell r="AD220">
            <v>836491.10380335024</v>
          </cell>
          <cell r="AE220">
            <v>915637.66825006052</v>
          </cell>
          <cell r="AF220">
            <v>988202.51676026243</v>
          </cell>
          <cell r="AG220">
            <v>1083453.4019695069</v>
          </cell>
          <cell r="AH220">
            <v>1149532.5247207507</v>
          </cell>
          <cell r="AI220">
            <v>1306621.9229090856</v>
          </cell>
          <cell r="AJ220">
            <v>1337347.2573900749</v>
          </cell>
          <cell r="AK220">
            <v>1373160.5080485593</v>
          </cell>
          <cell r="AL220">
            <v>1504272.9953725506</v>
          </cell>
          <cell r="AM220">
            <v>1634544.1738149791</v>
          </cell>
          <cell r="AN220">
            <v>1843317.4860387689</v>
          </cell>
          <cell r="AO220">
            <v>122151.15189286045</v>
          </cell>
          <cell r="AP220">
            <v>-65782.221973186271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Equipo"/>
      <sheetName val="Materiales"/>
      <sheetName val="Básic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PRESUPUESTO ZONA"/>
      <sheetName val="AIU"/>
      <sheetName val="ORGANIGRAMA"/>
      <sheetName val="RELACION PERS. OBRA"/>
    </sheetNames>
    <sheetDataSet>
      <sheetData sheetId="0" refreshError="1"/>
      <sheetData sheetId="1" refreshError="1"/>
      <sheetData sheetId="2">
        <row r="38">
          <cell r="C38">
            <v>2321</v>
          </cell>
        </row>
        <row r="39">
          <cell r="C39">
            <v>9258</v>
          </cell>
        </row>
        <row r="70">
          <cell r="C70">
            <v>56127</v>
          </cell>
        </row>
        <row r="120">
          <cell r="C120">
            <v>17942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  <sheetName val="INPUT_TEMP"/>
      <sheetName val="ASSUMPTIONS"/>
      <sheetName val="W_REV"/>
      <sheetName val="W_OPEX"/>
      <sheetName val="W_CAPEX"/>
    </sheetNames>
    <sheetDataSet>
      <sheetData sheetId="0"/>
      <sheetData sheetId="1">
        <row r="1">
          <cell r="A1" t="str">
            <v>DISELECSA LTDA</v>
          </cell>
          <cell r="E1" t="str">
            <v>Pagina:</v>
          </cell>
          <cell r="F1">
            <v>1</v>
          </cell>
        </row>
        <row r="2">
          <cell r="A2" t="str">
            <v xml:space="preserve">PROYECTO : CONSTRUCCION REDES EN MEDIA Y BAJA TENSION - </v>
          </cell>
          <cell r="E2" t="str">
            <v>Fecha :</v>
          </cell>
          <cell r="F2" t="str">
            <v>JUL 27/05</v>
          </cell>
        </row>
        <row r="3">
          <cell r="B3" t="str">
            <v>ETAPA 8 SECCION B - MANZ 120 y 147</v>
          </cell>
          <cell r="E3" t="str">
            <v>Informe:</v>
          </cell>
          <cell r="F3" t="str">
            <v>F. PRECIOS</v>
          </cell>
        </row>
        <row r="4">
          <cell r="A4" t="str">
            <v xml:space="preserve">URBANIZACION LOS ROBLES                       </v>
          </cell>
          <cell r="E4" t="str">
            <v xml:space="preserve"> </v>
          </cell>
        </row>
        <row r="5">
          <cell r="A5" t="str">
            <v>CASTRO TCHERASSI S.A.</v>
          </cell>
          <cell r="E5" t="str">
            <v>VERSION 01</v>
          </cell>
        </row>
        <row r="6">
          <cell r="E6" t="str">
            <v xml:space="preserve"> 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CANT</v>
          </cell>
          <cell r="E7" t="str">
            <v>V/UNIT</v>
          </cell>
          <cell r="F7" t="str">
            <v>V/TOTAL</v>
          </cell>
        </row>
        <row r="9">
          <cell r="A9">
            <v>1</v>
          </cell>
          <cell r="B9" t="str">
            <v>REDES MEDIA Y BAJA TENSION AEREAS</v>
          </cell>
          <cell r="F9">
            <v>0</v>
          </cell>
        </row>
        <row r="10">
          <cell r="A10">
            <v>1.01</v>
          </cell>
          <cell r="B10" t="str">
            <v>Sum e Inst de Poste de Concreto de 12 x 750 Kgs ( Excv, Hincada y aplomada, Tpte)</v>
          </cell>
          <cell r="C10" t="str">
            <v>UN</v>
          </cell>
          <cell r="D10">
            <v>1</v>
          </cell>
          <cell r="E10">
            <v>699535</v>
          </cell>
          <cell r="F10">
            <v>699535</v>
          </cell>
        </row>
        <row r="11">
          <cell r="A11">
            <v>1.02</v>
          </cell>
          <cell r="B11" t="str">
            <v>Sum e Inst de Poste Autosoportado de Concreto de 12 x 1750 Kgs (Hincada y aplomada, Tpte)</v>
          </cell>
          <cell r="C11" t="str">
            <v>UN</v>
          </cell>
          <cell r="D11">
            <v>2</v>
          </cell>
          <cell r="E11">
            <v>1730445</v>
          </cell>
          <cell r="F11">
            <v>3460890</v>
          </cell>
        </row>
        <row r="12">
          <cell r="A12">
            <v>1.03</v>
          </cell>
          <cell r="B12" t="str">
            <v xml:space="preserve">Construccion de Base Autosoportada </v>
          </cell>
          <cell r="C12" t="str">
            <v>UN</v>
          </cell>
          <cell r="D12">
            <v>2</v>
          </cell>
          <cell r="E12">
            <v>686236</v>
          </cell>
          <cell r="F12">
            <v>1372472</v>
          </cell>
        </row>
        <row r="13">
          <cell r="A13">
            <v>1.04</v>
          </cell>
          <cell r="B13" t="str">
            <v>Sum e Inst de Estruc Paso tipo Senc  3 FASES (LINE POST)</v>
          </cell>
          <cell r="C13" t="str">
            <v>UN</v>
          </cell>
          <cell r="D13">
            <v>0</v>
          </cell>
          <cell r="E13">
            <v>509799</v>
          </cell>
          <cell r="F13">
            <v>0</v>
          </cell>
        </row>
        <row r="14">
          <cell r="A14">
            <v>1.05</v>
          </cell>
          <cell r="B14" t="str">
            <v>Sum e Inst de Estruc Term Corrida      3 FASES (LINE POST)</v>
          </cell>
          <cell r="C14" t="str">
            <v>UN</v>
          </cell>
          <cell r="D14">
            <v>0</v>
          </cell>
          <cell r="E14">
            <v>1410677</v>
          </cell>
          <cell r="F14">
            <v>0</v>
          </cell>
        </row>
        <row r="15">
          <cell r="A15">
            <v>1.06</v>
          </cell>
          <cell r="B15" t="str">
            <v xml:space="preserve">Sum e Inst de Estructura Terminal       3 FASES </v>
          </cell>
          <cell r="C15" t="str">
            <v>UN</v>
          </cell>
          <cell r="D15">
            <v>1</v>
          </cell>
          <cell r="E15">
            <v>719772</v>
          </cell>
          <cell r="F15">
            <v>719772</v>
          </cell>
        </row>
        <row r="16">
          <cell r="A16">
            <v>1.07</v>
          </cell>
          <cell r="B16" t="str">
            <v>Sum e Inst de Estruc Paso tipo Senc   2 FASES (LINE POST)</v>
          </cell>
          <cell r="C16" t="str">
            <v>UN</v>
          </cell>
          <cell r="D16">
            <v>0</v>
          </cell>
          <cell r="E16">
            <v>399350</v>
          </cell>
          <cell r="F16">
            <v>0</v>
          </cell>
        </row>
        <row r="17">
          <cell r="A17">
            <v>1.08</v>
          </cell>
          <cell r="B17" t="str">
            <v>Sum e Inst de Estructura de Terminal Corrida      2 FASES</v>
          </cell>
          <cell r="C17" t="str">
            <v>UN</v>
          </cell>
          <cell r="E17">
            <v>1057487</v>
          </cell>
          <cell r="F17">
            <v>0</v>
          </cell>
        </row>
        <row r="18">
          <cell r="A18">
            <v>1.0900000000000001</v>
          </cell>
          <cell r="B18" t="str">
            <v>Sum e Inst de Estructura Terminal       2 FASES</v>
          </cell>
          <cell r="C18" t="str">
            <v>UN</v>
          </cell>
          <cell r="D18">
            <v>2</v>
          </cell>
          <cell r="E18">
            <v>602437</v>
          </cell>
          <cell r="F18">
            <v>1204874</v>
          </cell>
        </row>
        <row r="19">
          <cell r="A19">
            <v>1.1000000000000001</v>
          </cell>
          <cell r="B19" t="str">
            <v>Sum e Inst de Retenida Directa a tierra</v>
          </cell>
          <cell r="C19" t="str">
            <v>UN</v>
          </cell>
          <cell r="D19">
            <v>0</v>
          </cell>
          <cell r="E19">
            <v>147313</v>
          </cell>
          <cell r="F19">
            <v>0</v>
          </cell>
        </row>
        <row r="20">
          <cell r="A20">
            <v>1.1100000000000001</v>
          </cell>
          <cell r="B20" t="str">
            <v>Sum e Inst de Retenida Doble a tierra</v>
          </cell>
          <cell r="C20" t="str">
            <v>UN</v>
          </cell>
          <cell r="D20">
            <v>0</v>
          </cell>
          <cell r="E20">
            <v>250116</v>
          </cell>
          <cell r="F20">
            <v>0</v>
          </cell>
        </row>
        <row r="21">
          <cell r="A21">
            <v>1.1200000000000001</v>
          </cell>
          <cell r="B21" t="str">
            <v>Sum e Inst de Cruceta auxiliar para protecciones de transformador</v>
          </cell>
          <cell r="C21" t="str">
            <v>UN</v>
          </cell>
          <cell r="D21">
            <v>3</v>
          </cell>
          <cell r="E21">
            <v>167486</v>
          </cell>
          <cell r="F21">
            <v>502458</v>
          </cell>
        </row>
        <row r="22">
          <cell r="A22">
            <v>1.1299999999999999</v>
          </cell>
          <cell r="B22" t="str">
            <v>Sum e Inst de Transformador de  25 kva 13.200 v (Incluye Protecciones , y herrajes y bajante a tierra)</v>
          </cell>
          <cell r="C22" t="str">
            <v>UN</v>
          </cell>
          <cell r="D22">
            <v>1</v>
          </cell>
          <cell r="E22">
            <v>3793609</v>
          </cell>
          <cell r="F22">
            <v>3793609</v>
          </cell>
        </row>
        <row r="23">
          <cell r="A23">
            <v>1.1399999999999999</v>
          </cell>
          <cell r="B23" t="str">
            <v>Sum e Inst de Transformador de 37,5 kva 13.200 v , conexión en caliente (Incluye Protecciones , y herrajes y bajante a tierra)</v>
          </cell>
          <cell r="C23" t="str">
            <v>UN</v>
          </cell>
          <cell r="D23">
            <v>1</v>
          </cell>
          <cell r="E23">
            <v>4200432</v>
          </cell>
          <cell r="F23">
            <v>4200432</v>
          </cell>
        </row>
        <row r="24">
          <cell r="A24">
            <v>1.1499999999999999</v>
          </cell>
          <cell r="B24" t="str">
            <v>Sum e Inst de Transformador de  50 kva 13.200 v , conexión en caliente (Incluye Protecciones , y herrajes y bajante a tierra)</v>
          </cell>
          <cell r="C24" t="str">
            <v>UN</v>
          </cell>
          <cell r="D24">
            <v>1</v>
          </cell>
          <cell r="E24">
            <v>4944520</v>
          </cell>
          <cell r="F24">
            <v>4944520</v>
          </cell>
        </row>
        <row r="25">
          <cell r="A25">
            <v>1.1599999999999999</v>
          </cell>
          <cell r="B25" t="str">
            <v xml:space="preserve">Instalación de bajante y conexión de Transformador red sec. Trenzada </v>
          </cell>
          <cell r="C25" t="str">
            <v>UN</v>
          </cell>
          <cell r="D25">
            <v>3</v>
          </cell>
          <cell r="E25">
            <v>245429</v>
          </cell>
          <cell r="F25">
            <v>736287</v>
          </cell>
        </row>
        <row r="26">
          <cell r="A26">
            <v>1.17</v>
          </cell>
          <cell r="B26" t="str">
            <v>Sum e Inst de Seccionamiento de línea 3F - 100 Amp  (Incluye Protecciones  y herrajes . Montaje en caliente)</v>
          </cell>
          <cell r="C26" t="str">
            <v>UN</v>
          </cell>
          <cell r="E26">
            <v>882804</v>
          </cell>
          <cell r="F26">
            <v>0</v>
          </cell>
        </row>
        <row r="27">
          <cell r="A27">
            <v>1.18</v>
          </cell>
          <cell r="B27" t="str">
            <v xml:space="preserve">Sum e Inst de Seccionamiento de línea 3F - 100 Amp en caliente (Incluye Protecciones, Aisladores  y herrajes) . </v>
          </cell>
          <cell r="C27" t="str">
            <v>UN</v>
          </cell>
          <cell r="E27">
            <v>879375</v>
          </cell>
          <cell r="F27">
            <v>0</v>
          </cell>
        </row>
        <row r="28">
          <cell r="A28">
            <v>1.19</v>
          </cell>
          <cell r="B28" t="str">
            <v xml:space="preserve">Sum e Inst de Seccionamiento de línea 2F - 100 Amp  en caliente (Incluye Protecciones, Aisladores  y herrajes) . </v>
          </cell>
          <cell r="C28" t="str">
            <v>UN</v>
          </cell>
          <cell r="D28">
            <v>0</v>
          </cell>
          <cell r="E28">
            <v>584536</v>
          </cell>
          <cell r="F28">
            <v>0</v>
          </cell>
        </row>
        <row r="29">
          <cell r="A29">
            <v>1.2</v>
          </cell>
          <cell r="B29" t="str">
            <v>Sum, riega y tendido de Cable Tipo ACSR No 1/0  - 3 hilos</v>
          </cell>
          <cell r="C29" t="str">
            <v>ML</v>
          </cell>
          <cell r="D29">
            <v>35</v>
          </cell>
          <cell r="E29">
            <v>9716</v>
          </cell>
          <cell r="F29">
            <v>340060</v>
          </cell>
        </row>
        <row r="30">
          <cell r="A30">
            <v>1.21</v>
          </cell>
          <cell r="B30" t="str">
            <v>Sum, riega y tendido de Cable Tipo ACSR No 1/0  - 2 hilos</v>
          </cell>
          <cell r="C30" t="str">
            <v>ML</v>
          </cell>
          <cell r="D30">
            <v>60</v>
          </cell>
          <cell r="E30">
            <v>6478</v>
          </cell>
          <cell r="F30">
            <v>388680</v>
          </cell>
        </row>
        <row r="31">
          <cell r="A31">
            <v>1.22</v>
          </cell>
          <cell r="B31" t="str">
            <v>Sum, riega y tendido de Cable Tipo ACSR No 4/0  - 3 hilos</v>
          </cell>
          <cell r="C31" t="str">
            <v>ML</v>
          </cell>
          <cell r="E31">
            <v>16835</v>
          </cell>
          <cell r="F31">
            <v>0</v>
          </cell>
        </row>
        <row r="32">
          <cell r="A32">
            <v>1.23</v>
          </cell>
          <cell r="B32" t="str">
            <v>Sum, riega y tendido de Cable Tipo ACSR No 4/0  - 2 hilos</v>
          </cell>
          <cell r="C32" t="str">
            <v>ML</v>
          </cell>
          <cell r="E32">
            <v>10703</v>
          </cell>
          <cell r="F32">
            <v>0</v>
          </cell>
        </row>
        <row r="33">
          <cell r="A33">
            <v>1.24</v>
          </cell>
          <cell r="B33" t="str">
            <v xml:space="preserve">Remodelación de redes en MT existentes </v>
          </cell>
          <cell r="C33" t="str">
            <v>GLO</v>
          </cell>
          <cell r="D33">
            <v>1</v>
          </cell>
          <cell r="E33">
            <v>2121981</v>
          </cell>
          <cell r="F33">
            <v>2121981</v>
          </cell>
        </row>
        <row r="34">
          <cell r="B34" t="str">
            <v>SUBTOTAL REDES MEDIA TENSION</v>
          </cell>
          <cell r="F34">
            <v>24485570</v>
          </cell>
        </row>
        <row r="36">
          <cell r="A36">
            <v>2</v>
          </cell>
          <cell r="B36" t="str">
            <v>REDES BAJA TENSION</v>
          </cell>
        </row>
        <row r="37">
          <cell r="A37">
            <v>2.0099999999999998</v>
          </cell>
          <cell r="B37" t="str">
            <v>Sum e Inst de Poste de Concreto de 9 x 510 Kgs ( Excv, Hincada y aplomada, Tpte)</v>
          </cell>
          <cell r="C37" t="str">
            <v>UN</v>
          </cell>
          <cell r="D37">
            <v>4</v>
          </cell>
          <cell r="E37">
            <v>413416</v>
          </cell>
          <cell r="F37">
            <v>1653664</v>
          </cell>
        </row>
        <row r="38">
          <cell r="A38">
            <v>2.02</v>
          </cell>
          <cell r="B38" t="str">
            <v>Sum e Inst de Poste Autosoportado de Concreto de 9 x 1500 Kgs (Hincada y aplomada, Tpte)</v>
          </cell>
          <cell r="C38" t="str">
            <v>UN</v>
          </cell>
          <cell r="D38">
            <v>2</v>
          </cell>
          <cell r="E38">
            <v>909743</v>
          </cell>
          <cell r="F38">
            <v>1819486</v>
          </cell>
        </row>
        <row r="39">
          <cell r="A39">
            <v>2.0299999999999998</v>
          </cell>
          <cell r="B39" t="str">
            <v xml:space="preserve">Construccion de Base Autosoportada </v>
          </cell>
          <cell r="C39" t="str">
            <v>UN</v>
          </cell>
          <cell r="D39">
            <v>2</v>
          </cell>
          <cell r="E39">
            <v>610335</v>
          </cell>
          <cell r="F39">
            <v>1220670</v>
          </cell>
        </row>
        <row r="40">
          <cell r="A40">
            <v>2.04</v>
          </cell>
          <cell r="B40" t="str">
            <v xml:space="preserve">Estructura sec tipo alineación en  poste   prim ó sec. </v>
          </cell>
          <cell r="C40" t="str">
            <v>UN</v>
          </cell>
          <cell r="D40">
            <v>2</v>
          </cell>
          <cell r="E40">
            <v>15021</v>
          </cell>
          <cell r="F40">
            <v>30042</v>
          </cell>
        </row>
        <row r="41">
          <cell r="A41">
            <v>2.0499999999999998</v>
          </cell>
          <cell r="B41" t="str">
            <v xml:space="preserve">Estructura sec alineación en angulo  en  poste   prim ó sec. </v>
          </cell>
          <cell r="C41" t="str">
            <v>UN</v>
          </cell>
          <cell r="D41">
            <v>0</v>
          </cell>
          <cell r="E41">
            <v>21936</v>
          </cell>
          <cell r="F41">
            <v>0</v>
          </cell>
        </row>
        <row r="42">
          <cell r="A42">
            <v>2.06</v>
          </cell>
          <cell r="B42" t="str">
            <v xml:space="preserve">Estructura secund.  Fin de línea en  poste  prim ó sec. </v>
          </cell>
          <cell r="C42" t="str">
            <v>UN</v>
          </cell>
          <cell r="D42">
            <v>8</v>
          </cell>
          <cell r="E42">
            <v>31363</v>
          </cell>
          <cell r="F42">
            <v>250904</v>
          </cell>
        </row>
        <row r="43">
          <cell r="A43">
            <v>2.0699999999999998</v>
          </cell>
          <cell r="B43" t="str">
            <v xml:space="preserve">Estructura secund. Tipo anclaje en  poste prim ó sec  </v>
          </cell>
          <cell r="C43" t="str">
            <v>UN</v>
          </cell>
          <cell r="D43">
            <v>2</v>
          </cell>
          <cell r="E43">
            <v>51178</v>
          </cell>
          <cell r="F43">
            <v>102356</v>
          </cell>
        </row>
        <row r="44">
          <cell r="A44">
            <v>2.08</v>
          </cell>
          <cell r="B44" t="str">
            <v>Cruce aereo puenteado red secundaria  a neutro desnudo (tipo SAX1)</v>
          </cell>
          <cell r="C44" t="str">
            <v>UN</v>
          </cell>
          <cell r="D44">
            <v>2</v>
          </cell>
          <cell r="E44">
            <v>44549</v>
          </cell>
          <cell r="F44">
            <v>89098</v>
          </cell>
        </row>
        <row r="45">
          <cell r="A45">
            <v>2.09</v>
          </cell>
          <cell r="B45" t="str">
            <v>Sum e inst de tapones selladores y conector aislado de perforacion para puentes, cruces, aterrizaje, alumbrado publico y derivacion de cajas de abonados red trenzada</v>
          </cell>
          <cell r="C45" t="str">
            <v>Glo</v>
          </cell>
          <cell r="D45">
            <v>1</v>
          </cell>
          <cell r="E45">
            <v>1237703</v>
          </cell>
          <cell r="F45">
            <v>1237703</v>
          </cell>
        </row>
        <row r="46">
          <cell r="A46">
            <v>2.1</v>
          </cell>
          <cell r="B46" t="str">
            <v>Sum e inst de varilla polo a tierra cola de circuito (incluye varilla Cu, cable Cu desnudo)</v>
          </cell>
          <cell r="C46" t="str">
            <v>UN</v>
          </cell>
          <cell r="D46">
            <v>6</v>
          </cell>
          <cell r="E46">
            <v>119411</v>
          </cell>
          <cell r="F46">
            <v>716466</v>
          </cell>
        </row>
        <row r="47">
          <cell r="A47">
            <v>2.11</v>
          </cell>
          <cell r="B47" t="str">
            <v>Sum e Inst de Retenida Secundaria</v>
          </cell>
          <cell r="C47" t="str">
            <v>UN</v>
          </cell>
          <cell r="D47">
            <v>3</v>
          </cell>
          <cell r="E47">
            <v>136128</v>
          </cell>
          <cell r="F47">
            <v>408384</v>
          </cell>
        </row>
        <row r="48">
          <cell r="A48">
            <v>2.12</v>
          </cell>
          <cell r="B48" t="str">
            <v>Sum e Inst de Retenida Sec.  en Guitarra a tierra</v>
          </cell>
          <cell r="C48" t="str">
            <v>UN</v>
          </cell>
          <cell r="D48">
            <v>0</v>
          </cell>
          <cell r="E48">
            <v>196220</v>
          </cell>
          <cell r="F48">
            <v>0</v>
          </cell>
        </row>
        <row r="49">
          <cell r="A49">
            <v>2.13</v>
          </cell>
          <cell r="B49" t="str">
            <v>Sum, tendido y tensionado de Linea secundaria en cable triplex 2 x 2 + 2 AAAC- XLPE 600V</v>
          </cell>
          <cell r="C49" t="str">
            <v>ML</v>
          </cell>
          <cell r="E49">
            <v>9450.68</v>
          </cell>
          <cell r="F49">
            <v>0</v>
          </cell>
        </row>
        <row r="50">
          <cell r="A50">
            <v>2.14</v>
          </cell>
          <cell r="B50" t="str">
            <v>Sum, tendido y tensionado de Linea secundaria en cable triplex 2 x 1/0 + 1/0 AAAC- XLPE 600V</v>
          </cell>
          <cell r="C50" t="str">
            <v>ML</v>
          </cell>
          <cell r="D50">
            <v>165</v>
          </cell>
          <cell r="E50">
            <v>13431.55</v>
          </cell>
          <cell r="F50">
            <v>2216206</v>
          </cell>
        </row>
        <row r="51">
          <cell r="A51">
            <v>2.15</v>
          </cell>
          <cell r="B51" t="str">
            <v>Sum, tendido y tensionado de Linea secundaria en cable triplex 2 x 4/0 + 4/0 AAAC- XLPE 600V</v>
          </cell>
          <cell r="C51" t="str">
            <v>ML</v>
          </cell>
          <cell r="D51">
            <v>109</v>
          </cell>
          <cell r="E51">
            <v>22093.119999999999</v>
          </cell>
          <cell r="F51">
            <v>2408150.08</v>
          </cell>
        </row>
        <row r="52">
          <cell r="A52">
            <v>2.16</v>
          </cell>
          <cell r="B52" t="str">
            <v>Sum, tendido y tensionado de Linea neutro  en cable desnudo 1/0  ACSR</v>
          </cell>
          <cell r="C52" t="str">
            <v>ML</v>
          </cell>
          <cell r="D52">
            <v>25</v>
          </cell>
          <cell r="E52">
            <v>2979</v>
          </cell>
          <cell r="F52">
            <v>74475</v>
          </cell>
        </row>
        <row r="53">
          <cell r="A53">
            <v>2.17</v>
          </cell>
          <cell r="B53" t="str">
            <v>Sum y montaje de Caja para acometida de 9 circuitos</v>
          </cell>
          <cell r="C53" t="str">
            <v>UN</v>
          </cell>
          <cell r="D53">
            <v>13</v>
          </cell>
          <cell r="E53">
            <v>326251</v>
          </cell>
          <cell r="F53">
            <v>4241263</v>
          </cell>
        </row>
        <row r="54">
          <cell r="A54">
            <v>2.1800000000000002</v>
          </cell>
          <cell r="B54" t="str">
            <v xml:space="preserve">Sum y montaje de Caja para acometida de 4 circuitos </v>
          </cell>
          <cell r="C54" t="str">
            <v>UN</v>
          </cell>
          <cell r="D54">
            <v>0</v>
          </cell>
          <cell r="E54">
            <v>246740</v>
          </cell>
          <cell r="F54">
            <v>0</v>
          </cell>
        </row>
        <row r="55">
          <cell r="B55" t="str">
            <v>SUBTOTAL REDES BAJA TENSION</v>
          </cell>
          <cell r="F55">
            <v>16468867.08</v>
          </cell>
        </row>
        <row r="57">
          <cell r="A57">
            <v>3</v>
          </cell>
          <cell r="B57" t="str">
            <v>ALUMBRADO - LUMINARIAS</v>
          </cell>
        </row>
        <row r="58">
          <cell r="A58">
            <v>3.01</v>
          </cell>
          <cell r="B58" t="str">
            <v>Sum e Inst de luminaria de Sodio de 150 W Incluye ( Brazo , pernos y cableados)</v>
          </cell>
          <cell r="C58" t="str">
            <v>UN</v>
          </cell>
          <cell r="D58">
            <v>10</v>
          </cell>
          <cell r="E58">
            <v>316694</v>
          </cell>
          <cell r="F58">
            <v>3166940</v>
          </cell>
        </row>
        <row r="59">
          <cell r="A59">
            <v>3.02</v>
          </cell>
          <cell r="B59" t="str">
            <v>Sum e Inst de luminaria de Sodio de 70 W Incluye ( Brazo, pernos y cableados)</v>
          </cell>
          <cell r="C59" t="str">
            <v>UN</v>
          </cell>
          <cell r="D59">
            <v>3</v>
          </cell>
          <cell r="E59">
            <v>193373</v>
          </cell>
          <cell r="F59">
            <v>580119</v>
          </cell>
        </row>
        <row r="60">
          <cell r="A60">
            <v>3.03</v>
          </cell>
          <cell r="B60" t="str">
            <v>Sum, tendido y tensionado de Linea secundaria en cable duplex 2 x 2  AAAC- XLPE 600V</v>
          </cell>
          <cell r="C60" t="str">
            <v>ML</v>
          </cell>
          <cell r="D60">
            <v>0</v>
          </cell>
          <cell r="E60">
            <v>7291</v>
          </cell>
          <cell r="F60">
            <v>0</v>
          </cell>
        </row>
        <row r="61">
          <cell r="A61">
            <v>3.04</v>
          </cell>
          <cell r="B61" t="str">
            <v>Sum e instalacion de materiales y accesorios exclusivo de alumbrado publico ( incluye herrajes,perchas, aisl.carrete, conectores aislados, tapones, retenidas )</v>
          </cell>
          <cell r="C61" t="str">
            <v>GLO</v>
          </cell>
          <cell r="D61">
            <v>0</v>
          </cell>
          <cell r="E61">
            <v>1095402</v>
          </cell>
          <cell r="F61">
            <v>0</v>
          </cell>
        </row>
        <row r="62">
          <cell r="A62">
            <v>3.05</v>
          </cell>
          <cell r="B62" t="str">
            <v>Sum e Inst de Poste de Concreto de 9 x 510 Kgs exclusivo de alumbrado ( Excv, Hincada y aplomada, Tpte)</v>
          </cell>
          <cell r="C62" t="str">
            <v>UN</v>
          </cell>
          <cell r="D62">
            <v>0</v>
          </cell>
          <cell r="E62">
            <v>413416</v>
          </cell>
          <cell r="F62">
            <v>0</v>
          </cell>
        </row>
        <row r="63">
          <cell r="A63">
            <v>3.06</v>
          </cell>
          <cell r="B63" t="str">
            <v>Sum e Inst de Poste de Concreto de 12 x 510 Kgs exclusivo de alumbrado ( Excv, Hincada y aplomada, Tpte)</v>
          </cell>
          <cell r="C63" t="str">
            <v>UN</v>
          </cell>
          <cell r="D63">
            <v>0</v>
          </cell>
          <cell r="E63">
            <v>646267</v>
          </cell>
          <cell r="F63">
            <v>0</v>
          </cell>
        </row>
        <row r="64">
          <cell r="B64" t="str">
            <v>SUBTOTAL ALUMBRADO - LUMINARIAS</v>
          </cell>
          <cell r="F64">
            <v>3747059</v>
          </cell>
        </row>
        <row r="66">
          <cell r="A66">
            <v>4</v>
          </cell>
          <cell r="B66" t="str">
            <v>ACOMETIDAS</v>
          </cell>
        </row>
        <row r="67">
          <cell r="A67">
            <v>4.01</v>
          </cell>
          <cell r="B67" t="str">
            <v>Sum y montaje de acometidas 220 V (incluye cable,  anclajes y contador 220 V)</v>
          </cell>
          <cell r="C67" t="str">
            <v>UN</v>
          </cell>
          <cell r="D67">
            <v>59</v>
          </cell>
          <cell r="E67">
            <v>294761</v>
          </cell>
          <cell r="F67">
            <v>17390899</v>
          </cell>
        </row>
        <row r="68">
          <cell r="A68" t="str">
            <v xml:space="preserve"> </v>
          </cell>
          <cell r="B68" t="str">
            <v>SUBTOTAL ACOMETIDAS</v>
          </cell>
          <cell r="F68">
            <v>17390899</v>
          </cell>
        </row>
        <row r="70">
          <cell r="B70" t="str">
            <v>SUBTOTAL COSTOS DIRECTOS</v>
          </cell>
          <cell r="F70">
            <v>62092395.079999998</v>
          </cell>
        </row>
        <row r="72">
          <cell r="B72" t="str">
            <v>ADMINISTRACION</v>
          </cell>
          <cell r="C72" t="str">
            <v>%</v>
          </cell>
          <cell r="D72">
            <v>0.08</v>
          </cell>
          <cell r="F72">
            <v>4967391.6063999999</v>
          </cell>
        </row>
        <row r="73">
          <cell r="B73" t="str">
            <v>IMPREVISTOS</v>
          </cell>
          <cell r="C73" t="str">
            <v>%</v>
          </cell>
          <cell r="D73">
            <v>0.02</v>
          </cell>
          <cell r="F73">
            <v>1241847.9016</v>
          </cell>
        </row>
        <row r="74">
          <cell r="B74" t="str">
            <v>UTILIDADES</v>
          </cell>
          <cell r="C74" t="str">
            <v>%</v>
          </cell>
          <cell r="D74">
            <v>0.05</v>
          </cell>
          <cell r="F74">
            <v>3104619.7540000002</v>
          </cell>
        </row>
        <row r="76">
          <cell r="B76" t="str">
            <v>COSTOS INDIRECTOS</v>
          </cell>
          <cell r="F76">
            <v>9313859.2620000001</v>
          </cell>
        </row>
        <row r="78">
          <cell r="B78" t="str">
            <v>VALOR IVA (16 %) SOBRE UTILIDAD ESTIMADA</v>
          </cell>
          <cell r="F78">
            <v>496739.16064000002</v>
          </cell>
        </row>
        <row r="80">
          <cell r="B80" t="str">
            <v>VALOR TOTAL PRESUPUESTO</v>
          </cell>
          <cell r="F80">
            <v>71902993.502639994</v>
          </cell>
        </row>
        <row r="83">
          <cell r="B83" t="str">
            <v>ATENTAMENTE</v>
          </cell>
        </row>
        <row r="86">
          <cell r="B86" t="str">
            <v>ING. ANGEL QUINTANA S.</v>
          </cell>
          <cell r="D86" t="str">
            <v xml:space="preserve">VoBo   ING. JAIME MERLANO </v>
          </cell>
        </row>
        <row r="87">
          <cell r="B87" t="str">
            <v>DIRECTOR DE PROYECTO</v>
          </cell>
          <cell r="D87" t="str">
            <v xml:space="preserve">             DIRECTOR TECNICO</v>
          </cell>
        </row>
        <row r="88">
          <cell r="B88" t="str">
            <v>CC.ARCHIVO</v>
          </cell>
        </row>
        <row r="90">
          <cell r="B90" t="str">
            <v>Sum y montaje de acometidas 110 V (incluye cable,  anclajes y contador 110 V)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  <sheetName val="Datos del 2005 CONTRATO"/>
      <sheetName val="PRES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</sheetData>
      <sheetData sheetId="16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umo1"/>
      <sheetName val="deuda"/>
      <sheetName val="DATOS BASICOS"/>
    </sheetNames>
    <sheetDataSet>
      <sheetData sheetId="0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5012005</v>
          </cell>
          <cell r="B2">
            <v>122957</v>
          </cell>
          <cell r="C2">
            <v>40</v>
          </cell>
        </row>
        <row r="3">
          <cell r="A3">
            <v>5049861</v>
          </cell>
          <cell r="B3">
            <v>339090</v>
          </cell>
          <cell r="C3">
            <v>5</v>
          </cell>
        </row>
        <row r="4">
          <cell r="A4">
            <v>5051089</v>
          </cell>
          <cell r="B4">
            <v>54550</v>
          </cell>
          <cell r="C4">
            <v>1</v>
          </cell>
        </row>
        <row r="5">
          <cell r="A5">
            <v>5054224</v>
          </cell>
          <cell r="B5">
            <v>19640</v>
          </cell>
          <cell r="C5">
            <v>1</v>
          </cell>
        </row>
        <row r="6">
          <cell r="A6">
            <v>5059043</v>
          </cell>
          <cell r="B6">
            <v>1497930</v>
          </cell>
          <cell r="C6">
            <v>40</v>
          </cell>
        </row>
        <row r="7">
          <cell r="A7">
            <v>5059827</v>
          </cell>
          <cell r="B7">
            <v>2159589</v>
          </cell>
          <cell r="C7">
            <v>38</v>
          </cell>
        </row>
        <row r="8">
          <cell r="A8">
            <v>5059829</v>
          </cell>
          <cell r="B8">
            <v>6142595</v>
          </cell>
          <cell r="C8">
            <v>38</v>
          </cell>
        </row>
        <row r="9">
          <cell r="A9">
            <v>5059839</v>
          </cell>
          <cell r="B9">
            <v>2618083</v>
          </cell>
          <cell r="C9">
            <v>38</v>
          </cell>
        </row>
        <row r="10">
          <cell r="A10">
            <v>5060085</v>
          </cell>
          <cell r="B10">
            <v>149750</v>
          </cell>
          <cell r="C10">
            <v>1</v>
          </cell>
        </row>
        <row r="11">
          <cell r="A11">
            <v>5060385</v>
          </cell>
          <cell r="B11">
            <v>383302</v>
          </cell>
          <cell r="C11">
            <v>28</v>
          </cell>
        </row>
        <row r="12">
          <cell r="A12">
            <v>5062083</v>
          </cell>
          <cell r="B12">
            <v>15320</v>
          </cell>
          <cell r="C12">
            <v>1</v>
          </cell>
        </row>
        <row r="13">
          <cell r="A13">
            <v>5071575</v>
          </cell>
          <cell r="B13">
            <v>221383</v>
          </cell>
          <cell r="C13">
            <v>14</v>
          </cell>
        </row>
        <row r="14">
          <cell r="A14">
            <v>5071820</v>
          </cell>
          <cell r="B14">
            <v>16000</v>
          </cell>
          <cell r="C14">
            <v>1</v>
          </cell>
        </row>
        <row r="15">
          <cell r="A15">
            <v>5071824</v>
          </cell>
          <cell r="B15">
            <v>343098</v>
          </cell>
          <cell r="C15">
            <v>44</v>
          </cell>
        </row>
        <row r="16">
          <cell r="A16">
            <v>5071840</v>
          </cell>
          <cell r="B16">
            <v>486540</v>
          </cell>
          <cell r="C16">
            <v>4</v>
          </cell>
        </row>
        <row r="17">
          <cell r="A17">
            <v>5071841</v>
          </cell>
          <cell r="B17">
            <v>49480</v>
          </cell>
          <cell r="C17">
            <v>1</v>
          </cell>
        </row>
        <row r="18">
          <cell r="A18">
            <v>5071844</v>
          </cell>
          <cell r="B18">
            <v>516870</v>
          </cell>
          <cell r="C18">
            <v>8</v>
          </cell>
        </row>
        <row r="19">
          <cell r="A19">
            <v>5071866</v>
          </cell>
          <cell r="B19">
            <v>33750</v>
          </cell>
          <cell r="C19">
            <v>1</v>
          </cell>
        </row>
        <row r="20">
          <cell r="A20">
            <v>5071873</v>
          </cell>
          <cell r="B20">
            <v>11000</v>
          </cell>
          <cell r="C20">
            <v>2</v>
          </cell>
        </row>
        <row r="21">
          <cell r="A21">
            <v>5071875</v>
          </cell>
          <cell r="B21">
            <v>50950</v>
          </cell>
          <cell r="C21">
            <v>1</v>
          </cell>
        </row>
        <row r="22">
          <cell r="A22">
            <v>5071891</v>
          </cell>
          <cell r="B22">
            <v>115685</v>
          </cell>
          <cell r="C22">
            <v>53</v>
          </cell>
        </row>
        <row r="23">
          <cell r="A23">
            <v>5071904</v>
          </cell>
          <cell r="B23">
            <v>102720</v>
          </cell>
          <cell r="C23">
            <v>5</v>
          </cell>
        </row>
        <row r="24">
          <cell r="A24">
            <v>5106181</v>
          </cell>
          <cell r="B24">
            <v>26280</v>
          </cell>
          <cell r="C24">
            <v>3</v>
          </cell>
        </row>
        <row r="25">
          <cell r="A25">
            <v>5106187</v>
          </cell>
          <cell r="B25">
            <v>25360</v>
          </cell>
          <cell r="C25">
            <v>2</v>
          </cell>
        </row>
        <row r="26">
          <cell r="A26">
            <v>5106265</v>
          </cell>
          <cell r="B26">
            <v>43220</v>
          </cell>
          <cell r="C26">
            <v>1</v>
          </cell>
        </row>
        <row r="27">
          <cell r="A27">
            <v>5106270</v>
          </cell>
          <cell r="B27">
            <v>30740</v>
          </cell>
          <cell r="C27">
            <v>1</v>
          </cell>
        </row>
        <row r="28">
          <cell r="A28">
            <v>5106273</v>
          </cell>
          <cell r="B28">
            <v>186270</v>
          </cell>
          <cell r="C28">
            <v>2</v>
          </cell>
        </row>
        <row r="29">
          <cell r="A29">
            <v>5106295</v>
          </cell>
          <cell r="B29">
            <v>695740</v>
          </cell>
          <cell r="C29">
            <v>1</v>
          </cell>
        </row>
        <row r="30">
          <cell r="A30">
            <v>5106296</v>
          </cell>
          <cell r="B30">
            <v>2599895</v>
          </cell>
          <cell r="C30">
            <v>52</v>
          </cell>
        </row>
        <row r="31">
          <cell r="A31">
            <v>5106308</v>
          </cell>
          <cell r="B31">
            <v>587690</v>
          </cell>
          <cell r="C31">
            <v>8</v>
          </cell>
        </row>
        <row r="32">
          <cell r="A32">
            <v>5106310</v>
          </cell>
          <cell r="B32">
            <v>393980</v>
          </cell>
          <cell r="C32">
            <v>7</v>
          </cell>
        </row>
        <row r="33">
          <cell r="A33">
            <v>5106340</v>
          </cell>
          <cell r="B33">
            <v>219080</v>
          </cell>
          <cell r="C33">
            <v>4</v>
          </cell>
        </row>
        <row r="34">
          <cell r="A34">
            <v>5106342</v>
          </cell>
          <cell r="B34">
            <v>16720</v>
          </cell>
          <cell r="C34">
            <v>1</v>
          </cell>
        </row>
        <row r="35">
          <cell r="A35">
            <v>5106344</v>
          </cell>
          <cell r="B35">
            <v>25990</v>
          </cell>
          <cell r="C35">
            <v>1</v>
          </cell>
        </row>
        <row r="36">
          <cell r="A36">
            <v>5106346</v>
          </cell>
          <cell r="B36">
            <v>548423</v>
          </cell>
          <cell r="C36">
            <v>16</v>
          </cell>
        </row>
        <row r="37">
          <cell r="A37">
            <v>5106349</v>
          </cell>
          <cell r="B37">
            <v>1488902</v>
          </cell>
          <cell r="C37">
            <v>28</v>
          </cell>
        </row>
        <row r="38">
          <cell r="A38">
            <v>5106351</v>
          </cell>
          <cell r="B38">
            <v>43360</v>
          </cell>
          <cell r="C38">
            <v>1</v>
          </cell>
        </row>
        <row r="39">
          <cell r="A39">
            <v>5106352</v>
          </cell>
          <cell r="B39">
            <v>20240</v>
          </cell>
          <cell r="C39">
            <v>1</v>
          </cell>
        </row>
        <row r="40">
          <cell r="A40">
            <v>5106357</v>
          </cell>
          <cell r="B40">
            <v>10400</v>
          </cell>
          <cell r="C40">
            <v>1</v>
          </cell>
        </row>
        <row r="41">
          <cell r="A41">
            <v>5106505</v>
          </cell>
          <cell r="B41">
            <v>119570</v>
          </cell>
          <cell r="C41">
            <v>2</v>
          </cell>
        </row>
        <row r="42">
          <cell r="A42">
            <v>5106506</v>
          </cell>
          <cell r="B42">
            <v>31960</v>
          </cell>
          <cell r="C42">
            <v>2</v>
          </cell>
        </row>
        <row r="43">
          <cell r="A43">
            <v>5109997</v>
          </cell>
          <cell r="B43">
            <v>30000</v>
          </cell>
          <cell r="C43">
            <v>1</v>
          </cell>
        </row>
        <row r="44">
          <cell r="A44">
            <v>5110020</v>
          </cell>
          <cell r="B44">
            <v>377790</v>
          </cell>
          <cell r="C44">
            <v>7</v>
          </cell>
        </row>
        <row r="45">
          <cell r="A45">
            <v>5110329</v>
          </cell>
          <cell r="B45">
            <v>1438880</v>
          </cell>
          <cell r="C45">
            <v>48</v>
          </cell>
        </row>
        <row r="46">
          <cell r="A46">
            <v>5110351</v>
          </cell>
          <cell r="B46">
            <v>1043136</v>
          </cell>
          <cell r="C46">
            <v>40</v>
          </cell>
        </row>
        <row r="47">
          <cell r="A47">
            <v>5110393</v>
          </cell>
          <cell r="B47">
            <v>16140</v>
          </cell>
          <cell r="C47">
            <v>1</v>
          </cell>
        </row>
        <row r="48">
          <cell r="A48">
            <v>5110403</v>
          </cell>
          <cell r="B48">
            <v>820870</v>
          </cell>
          <cell r="C48">
            <v>0</v>
          </cell>
        </row>
        <row r="49">
          <cell r="A49">
            <v>5110491</v>
          </cell>
          <cell r="B49">
            <v>376130</v>
          </cell>
          <cell r="C49">
            <v>1</v>
          </cell>
        </row>
        <row r="50">
          <cell r="A50">
            <v>5110574</v>
          </cell>
          <cell r="B50">
            <v>100000</v>
          </cell>
          <cell r="C50">
            <v>4</v>
          </cell>
        </row>
        <row r="51">
          <cell r="A51">
            <v>5110620</v>
          </cell>
          <cell r="B51">
            <v>103150</v>
          </cell>
          <cell r="C51">
            <v>1</v>
          </cell>
        </row>
        <row r="52">
          <cell r="A52">
            <v>5110651</v>
          </cell>
          <cell r="B52">
            <v>91830</v>
          </cell>
          <cell r="C52">
            <v>0</v>
          </cell>
        </row>
        <row r="53">
          <cell r="A53">
            <v>5110669</v>
          </cell>
          <cell r="B53">
            <v>53220</v>
          </cell>
          <cell r="C53">
            <v>9</v>
          </cell>
        </row>
        <row r="54">
          <cell r="A54">
            <v>5110786</v>
          </cell>
          <cell r="B54">
            <v>16380</v>
          </cell>
          <cell r="C54">
            <v>1</v>
          </cell>
        </row>
        <row r="55">
          <cell r="A55">
            <v>5110823</v>
          </cell>
          <cell r="B55">
            <v>6580</v>
          </cell>
          <cell r="C55">
            <v>6</v>
          </cell>
        </row>
        <row r="56">
          <cell r="A56">
            <v>5110981</v>
          </cell>
          <cell r="B56">
            <v>417880</v>
          </cell>
          <cell r="C56">
            <v>7</v>
          </cell>
        </row>
        <row r="57">
          <cell r="A57">
            <v>5111021</v>
          </cell>
          <cell r="B57">
            <v>40000</v>
          </cell>
          <cell r="C57">
            <v>1</v>
          </cell>
        </row>
        <row r="58">
          <cell r="A58">
            <v>5111085</v>
          </cell>
          <cell r="B58">
            <v>113360</v>
          </cell>
          <cell r="C58">
            <v>1</v>
          </cell>
        </row>
        <row r="59">
          <cell r="A59">
            <v>5111148</v>
          </cell>
          <cell r="B59">
            <v>15020</v>
          </cell>
          <cell r="C59">
            <v>1</v>
          </cell>
        </row>
        <row r="60">
          <cell r="A60">
            <v>5111158</v>
          </cell>
          <cell r="B60">
            <v>18090</v>
          </cell>
          <cell r="C60">
            <v>1</v>
          </cell>
        </row>
        <row r="61">
          <cell r="A61">
            <v>5111187</v>
          </cell>
          <cell r="B61">
            <v>493850</v>
          </cell>
          <cell r="C61">
            <v>16</v>
          </cell>
        </row>
        <row r="62">
          <cell r="A62">
            <v>5111261</v>
          </cell>
          <cell r="B62">
            <v>51770</v>
          </cell>
          <cell r="C62">
            <v>1</v>
          </cell>
        </row>
        <row r="63">
          <cell r="A63">
            <v>5111271</v>
          </cell>
          <cell r="B63">
            <v>2256416</v>
          </cell>
          <cell r="C63">
            <v>53</v>
          </cell>
        </row>
        <row r="64">
          <cell r="A64">
            <v>5111343</v>
          </cell>
          <cell r="B64">
            <v>35355</v>
          </cell>
          <cell r="C64">
            <v>14</v>
          </cell>
        </row>
        <row r="65">
          <cell r="A65">
            <v>5111372</v>
          </cell>
          <cell r="B65">
            <v>19700</v>
          </cell>
          <cell r="C65">
            <v>4</v>
          </cell>
        </row>
        <row r="66">
          <cell r="A66">
            <v>5111378</v>
          </cell>
          <cell r="B66">
            <v>100000</v>
          </cell>
          <cell r="C66">
            <v>1</v>
          </cell>
        </row>
        <row r="67">
          <cell r="A67">
            <v>5111389</v>
          </cell>
          <cell r="B67">
            <v>59090</v>
          </cell>
          <cell r="C67">
            <v>1</v>
          </cell>
        </row>
        <row r="68">
          <cell r="A68">
            <v>5111400</v>
          </cell>
          <cell r="B68">
            <v>23210</v>
          </cell>
          <cell r="C68">
            <v>1</v>
          </cell>
        </row>
        <row r="69">
          <cell r="A69">
            <v>5111409</v>
          </cell>
          <cell r="B69">
            <v>22160</v>
          </cell>
          <cell r="C69">
            <v>1</v>
          </cell>
        </row>
        <row r="70">
          <cell r="A70">
            <v>5111450</v>
          </cell>
          <cell r="B70">
            <v>53660</v>
          </cell>
          <cell r="C70">
            <v>0</v>
          </cell>
        </row>
        <row r="71">
          <cell r="A71">
            <v>5111458</v>
          </cell>
          <cell r="B71">
            <v>95590</v>
          </cell>
          <cell r="C71">
            <v>1</v>
          </cell>
        </row>
        <row r="72">
          <cell r="A72">
            <v>5111500</v>
          </cell>
          <cell r="B72">
            <v>516060</v>
          </cell>
          <cell r="C72">
            <v>0</v>
          </cell>
        </row>
        <row r="73">
          <cell r="A73">
            <v>5111579</v>
          </cell>
          <cell r="B73">
            <v>582100</v>
          </cell>
          <cell r="C73">
            <v>10</v>
          </cell>
        </row>
        <row r="74">
          <cell r="A74">
            <v>5111592</v>
          </cell>
          <cell r="B74">
            <v>153127</v>
          </cell>
          <cell r="C74">
            <v>53</v>
          </cell>
        </row>
        <row r="75">
          <cell r="A75">
            <v>5111861</v>
          </cell>
          <cell r="B75">
            <v>616610</v>
          </cell>
          <cell r="C75">
            <v>0</v>
          </cell>
        </row>
        <row r="76">
          <cell r="A76">
            <v>5111869</v>
          </cell>
          <cell r="B76">
            <v>316810</v>
          </cell>
          <cell r="C76">
            <v>-1</v>
          </cell>
        </row>
        <row r="77">
          <cell r="A77">
            <v>5111927</v>
          </cell>
          <cell r="B77">
            <v>58310</v>
          </cell>
          <cell r="C77">
            <v>1</v>
          </cell>
        </row>
        <row r="78">
          <cell r="A78">
            <v>5111943</v>
          </cell>
          <cell r="B78">
            <v>370830</v>
          </cell>
          <cell r="C78">
            <v>3</v>
          </cell>
        </row>
        <row r="79">
          <cell r="A79">
            <v>5111954</v>
          </cell>
          <cell r="B79">
            <v>1574426</v>
          </cell>
          <cell r="C79">
            <v>38</v>
          </cell>
        </row>
        <row r="80">
          <cell r="A80">
            <v>5111986</v>
          </cell>
          <cell r="B80">
            <v>770180</v>
          </cell>
          <cell r="C80">
            <v>0</v>
          </cell>
        </row>
        <row r="81">
          <cell r="A81">
            <v>5111997</v>
          </cell>
          <cell r="B81">
            <v>497700</v>
          </cell>
          <cell r="C81">
            <v>-1</v>
          </cell>
        </row>
        <row r="82">
          <cell r="A82">
            <v>5112197</v>
          </cell>
          <cell r="B82">
            <v>118560</v>
          </cell>
          <cell r="C82">
            <v>5</v>
          </cell>
        </row>
        <row r="83">
          <cell r="A83">
            <v>5112208</v>
          </cell>
          <cell r="B83">
            <v>217770</v>
          </cell>
          <cell r="C83">
            <v>5</v>
          </cell>
        </row>
        <row r="84">
          <cell r="A84">
            <v>5112239</v>
          </cell>
          <cell r="B84">
            <v>37190</v>
          </cell>
          <cell r="C84">
            <v>1</v>
          </cell>
        </row>
        <row r="85">
          <cell r="A85">
            <v>5112292</v>
          </cell>
          <cell r="B85">
            <v>22750</v>
          </cell>
          <cell r="C85">
            <v>1</v>
          </cell>
        </row>
        <row r="86">
          <cell r="A86">
            <v>5112356</v>
          </cell>
          <cell r="B86">
            <v>614420</v>
          </cell>
          <cell r="C86">
            <v>8</v>
          </cell>
        </row>
        <row r="87">
          <cell r="A87">
            <v>5112416</v>
          </cell>
          <cell r="B87">
            <v>2448827</v>
          </cell>
          <cell r="C87">
            <v>16</v>
          </cell>
        </row>
        <row r="88">
          <cell r="A88">
            <v>5112427</v>
          </cell>
          <cell r="B88">
            <v>9210</v>
          </cell>
          <cell r="C88">
            <v>1</v>
          </cell>
        </row>
        <row r="89">
          <cell r="A89">
            <v>5112485</v>
          </cell>
          <cell r="B89">
            <v>152710</v>
          </cell>
          <cell r="C89">
            <v>4</v>
          </cell>
        </row>
        <row r="90">
          <cell r="A90">
            <v>5112519</v>
          </cell>
          <cell r="B90">
            <v>17210</v>
          </cell>
          <cell r="C90">
            <v>1</v>
          </cell>
        </row>
        <row r="91">
          <cell r="A91">
            <v>5112530</v>
          </cell>
          <cell r="B91">
            <v>332030</v>
          </cell>
          <cell r="C91">
            <v>6</v>
          </cell>
        </row>
        <row r="92">
          <cell r="A92">
            <v>5112574</v>
          </cell>
          <cell r="B92">
            <v>3252</v>
          </cell>
          <cell r="C92">
            <v>1</v>
          </cell>
        </row>
        <row r="93">
          <cell r="A93">
            <v>5112593</v>
          </cell>
          <cell r="B93">
            <v>90</v>
          </cell>
          <cell r="C93">
            <v>1</v>
          </cell>
        </row>
        <row r="94">
          <cell r="A94">
            <v>5112652</v>
          </cell>
          <cell r="B94">
            <v>1671450</v>
          </cell>
          <cell r="C94">
            <v>9</v>
          </cell>
        </row>
        <row r="95">
          <cell r="A95">
            <v>5112674</v>
          </cell>
          <cell r="B95">
            <v>344620</v>
          </cell>
          <cell r="C95">
            <v>4</v>
          </cell>
        </row>
        <row r="96">
          <cell r="A96">
            <v>5112748</v>
          </cell>
          <cell r="B96">
            <v>483880</v>
          </cell>
          <cell r="C96">
            <v>8</v>
          </cell>
        </row>
        <row r="97">
          <cell r="A97">
            <v>5112757</v>
          </cell>
          <cell r="B97">
            <v>415960</v>
          </cell>
          <cell r="C97">
            <v>8</v>
          </cell>
        </row>
        <row r="98">
          <cell r="A98">
            <v>5112776</v>
          </cell>
          <cell r="B98">
            <v>12730</v>
          </cell>
          <cell r="C98">
            <v>1</v>
          </cell>
        </row>
        <row r="99">
          <cell r="A99">
            <v>5112797</v>
          </cell>
          <cell r="B99">
            <v>209680</v>
          </cell>
          <cell r="C99">
            <v>6</v>
          </cell>
        </row>
        <row r="100">
          <cell r="A100">
            <v>5112815</v>
          </cell>
          <cell r="B100">
            <v>500257</v>
          </cell>
          <cell r="C100">
            <v>23</v>
          </cell>
        </row>
        <row r="101">
          <cell r="A101">
            <v>5112833</v>
          </cell>
          <cell r="B101">
            <v>194820</v>
          </cell>
          <cell r="C101">
            <v>4</v>
          </cell>
        </row>
        <row r="102">
          <cell r="A102">
            <v>5112850</v>
          </cell>
          <cell r="B102">
            <v>1522445</v>
          </cell>
          <cell r="C102">
            <v>53</v>
          </cell>
        </row>
        <row r="103">
          <cell r="A103">
            <v>5112861</v>
          </cell>
          <cell r="B103">
            <v>1360504</v>
          </cell>
          <cell r="C103">
            <v>51</v>
          </cell>
        </row>
        <row r="104">
          <cell r="A104">
            <v>5112872</v>
          </cell>
          <cell r="B104">
            <v>1054530</v>
          </cell>
          <cell r="C104">
            <v>28</v>
          </cell>
        </row>
        <row r="105">
          <cell r="A105">
            <v>5113006</v>
          </cell>
          <cell r="B105">
            <v>1064618</v>
          </cell>
          <cell r="C105">
            <v>18</v>
          </cell>
        </row>
        <row r="106">
          <cell r="A106">
            <v>5113017</v>
          </cell>
          <cell r="B106">
            <v>32840</v>
          </cell>
          <cell r="C106">
            <v>1</v>
          </cell>
        </row>
        <row r="107">
          <cell r="A107">
            <v>5113057</v>
          </cell>
          <cell r="B107">
            <v>231760</v>
          </cell>
          <cell r="C107">
            <v>-1</v>
          </cell>
        </row>
        <row r="108">
          <cell r="A108">
            <v>5113086</v>
          </cell>
          <cell r="B108">
            <v>11050</v>
          </cell>
          <cell r="C108">
            <v>1</v>
          </cell>
        </row>
        <row r="109">
          <cell r="A109">
            <v>5113097</v>
          </cell>
          <cell r="B109">
            <v>390431</v>
          </cell>
          <cell r="C109">
            <v>13</v>
          </cell>
        </row>
        <row r="110">
          <cell r="A110">
            <v>5113113</v>
          </cell>
          <cell r="B110">
            <v>1376390</v>
          </cell>
          <cell r="C110">
            <v>8</v>
          </cell>
        </row>
        <row r="111">
          <cell r="A111">
            <v>5113256</v>
          </cell>
          <cell r="B111">
            <v>273779</v>
          </cell>
          <cell r="C111">
            <v>34</v>
          </cell>
        </row>
        <row r="112">
          <cell r="A112">
            <v>5113299</v>
          </cell>
          <cell r="B112">
            <v>324570</v>
          </cell>
          <cell r="C112">
            <v>-1</v>
          </cell>
        </row>
        <row r="113">
          <cell r="A113">
            <v>5113329</v>
          </cell>
          <cell r="B113">
            <v>27150</v>
          </cell>
          <cell r="C113">
            <v>2</v>
          </cell>
        </row>
        <row r="114">
          <cell r="A114">
            <v>5113447</v>
          </cell>
          <cell r="B114">
            <v>1082290</v>
          </cell>
          <cell r="C114">
            <v>-1</v>
          </cell>
        </row>
        <row r="115">
          <cell r="A115">
            <v>5113660</v>
          </cell>
          <cell r="B115">
            <v>24880</v>
          </cell>
          <cell r="C115">
            <v>1</v>
          </cell>
        </row>
        <row r="116">
          <cell r="A116">
            <v>5113704</v>
          </cell>
          <cell r="B116">
            <v>179580</v>
          </cell>
          <cell r="C116">
            <v>7</v>
          </cell>
        </row>
        <row r="117">
          <cell r="A117">
            <v>5113714</v>
          </cell>
          <cell r="B117">
            <v>31850</v>
          </cell>
          <cell r="C117">
            <v>1</v>
          </cell>
        </row>
        <row r="118">
          <cell r="A118">
            <v>5113722</v>
          </cell>
          <cell r="B118">
            <v>36890</v>
          </cell>
          <cell r="C118">
            <v>1</v>
          </cell>
        </row>
        <row r="119">
          <cell r="A119">
            <v>5113786</v>
          </cell>
          <cell r="B119">
            <v>40820</v>
          </cell>
          <cell r="C119">
            <v>1</v>
          </cell>
        </row>
        <row r="120">
          <cell r="A120">
            <v>5113790</v>
          </cell>
          <cell r="B120">
            <v>2205820</v>
          </cell>
          <cell r="C120">
            <v>53</v>
          </cell>
        </row>
        <row r="121">
          <cell r="A121">
            <v>5113870</v>
          </cell>
          <cell r="B121">
            <v>83770</v>
          </cell>
          <cell r="C121">
            <v>-1</v>
          </cell>
        </row>
        <row r="122">
          <cell r="A122">
            <v>5113941</v>
          </cell>
          <cell r="B122">
            <v>386250</v>
          </cell>
          <cell r="C122">
            <v>-1</v>
          </cell>
        </row>
        <row r="123">
          <cell r="A123">
            <v>5113951</v>
          </cell>
          <cell r="B123">
            <v>504640</v>
          </cell>
          <cell r="C123">
            <v>0</v>
          </cell>
        </row>
        <row r="124">
          <cell r="A124">
            <v>5113981</v>
          </cell>
          <cell r="B124">
            <v>41630</v>
          </cell>
          <cell r="C124">
            <v>1</v>
          </cell>
        </row>
        <row r="125">
          <cell r="A125">
            <v>5114063</v>
          </cell>
          <cell r="B125">
            <v>24810</v>
          </cell>
          <cell r="C125">
            <v>1</v>
          </cell>
        </row>
        <row r="126">
          <cell r="A126">
            <v>5114229</v>
          </cell>
          <cell r="B126">
            <v>86700</v>
          </cell>
          <cell r="C126">
            <v>2</v>
          </cell>
        </row>
        <row r="127">
          <cell r="A127">
            <v>5114257</v>
          </cell>
          <cell r="B127">
            <v>1555861</v>
          </cell>
          <cell r="C127">
            <v>29</v>
          </cell>
        </row>
        <row r="128">
          <cell r="A128">
            <v>5114299</v>
          </cell>
          <cell r="B128">
            <v>2320129</v>
          </cell>
          <cell r="C128">
            <v>52</v>
          </cell>
        </row>
        <row r="129">
          <cell r="A129">
            <v>5114532</v>
          </cell>
          <cell r="B129">
            <v>53130</v>
          </cell>
          <cell r="C129">
            <v>1</v>
          </cell>
        </row>
        <row r="130">
          <cell r="A130">
            <v>5114570</v>
          </cell>
          <cell r="B130">
            <v>26050</v>
          </cell>
          <cell r="C130">
            <v>1</v>
          </cell>
        </row>
        <row r="131">
          <cell r="A131">
            <v>5114624</v>
          </cell>
          <cell r="B131">
            <v>32740</v>
          </cell>
          <cell r="C131">
            <v>1</v>
          </cell>
        </row>
        <row r="132">
          <cell r="A132">
            <v>5114640</v>
          </cell>
          <cell r="B132">
            <v>675730</v>
          </cell>
          <cell r="C132">
            <v>0</v>
          </cell>
        </row>
        <row r="133">
          <cell r="A133">
            <v>5114645</v>
          </cell>
          <cell r="B133">
            <v>143830</v>
          </cell>
          <cell r="C133">
            <v>5</v>
          </cell>
        </row>
        <row r="134">
          <cell r="A134">
            <v>5114650</v>
          </cell>
          <cell r="B134">
            <v>223900</v>
          </cell>
          <cell r="C134">
            <v>4</v>
          </cell>
        </row>
        <row r="135">
          <cell r="A135">
            <v>5114657</v>
          </cell>
          <cell r="B135">
            <v>18270</v>
          </cell>
          <cell r="C135">
            <v>4</v>
          </cell>
        </row>
        <row r="136">
          <cell r="A136">
            <v>5114665</v>
          </cell>
          <cell r="B136">
            <v>14540</v>
          </cell>
          <cell r="C136">
            <v>1</v>
          </cell>
        </row>
        <row r="137">
          <cell r="A137">
            <v>5114667</v>
          </cell>
          <cell r="B137">
            <v>1027350</v>
          </cell>
          <cell r="C137">
            <v>1</v>
          </cell>
        </row>
        <row r="138">
          <cell r="A138">
            <v>5114669</v>
          </cell>
          <cell r="B138">
            <v>104380</v>
          </cell>
          <cell r="C138">
            <v>-1</v>
          </cell>
        </row>
        <row r="139">
          <cell r="A139">
            <v>5114672</v>
          </cell>
          <cell r="B139">
            <v>515990</v>
          </cell>
          <cell r="C139">
            <v>1</v>
          </cell>
        </row>
        <row r="140">
          <cell r="A140">
            <v>5114674</v>
          </cell>
          <cell r="B140">
            <v>1839827</v>
          </cell>
          <cell r="C140">
            <v>52</v>
          </cell>
        </row>
        <row r="141">
          <cell r="A141">
            <v>5114677</v>
          </cell>
          <cell r="B141">
            <v>367412</v>
          </cell>
          <cell r="C141">
            <v>16</v>
          </cell>
        </row>
        <row r="142">
          <cell r="A142">
            <v>5114678</v>
          </cell>
          <cell r="B142">
            <v>148560</v>
          </cell>
          <cell r="C142">
            <v>4</v>
          </cell>
        </row>
        <row r="143">
          <cell r="A143">
            <v>5114680</v>
          </cell>
          <cell r="B143">
            <v>273570</v>
          </cell>
          <cell r="C143">
            <v>4</v>
          </cell>
        </row>
        <row r="144">
          <cell r="A144">
            <v>5114681</v>
          </cell>
          <cell r="B144">
            <v>474273</v>
          </cell>
          <cell r="C144">
            <v>31</v>
          </cell>
        </row>
        <row r="145">
          <cell r="A145">
            <v>5114694</v>
          </cell>
          <cell r="B145">
            <v>19820</v>
          </cell>
          <cell r="C145">
            <v>2</v>
          </cell>
        </row>
        <row r="146">
          <cell r="A146">
            <v>5114696</v>
          </cell>
          <cell r="B146">
            <v>2560</v>
          </cell>
          <cell r="C146">
            <v>1</v>
          </cell>
        </row>
        <row r="147">
          <cell r="A147">
            <v>5114698</v>
          </cell>
          <cell r="B147">
            <v>137340</v>
          </cell>
          <cell r="C147">
            <v>0</v>
          </cell>
        </row>
        <row r="148">
          <cell r="A148">
            <v>5114703</v>
          </cell>
          <cell r="B148">
            <v>562690</v>
          </cell>
          <cell r="C148">
            <v>7</v>
          </cell>
        </row>
        <row r="149">
          <cell r="A149">
            <v>5114713</v>
          </cell>
          <cell r="B149">
            <v>61200</v>
          </cell>
          <cell r="C149">
            <v>1</v>
          </cell>
        </row>
        <row r="150">
          <cell r="A150">
            <v>5114714</v>
          </cell>
          <cell r="B150">
            <v>49500</v>
          </cell>
          <cell r="C150">
            <v>1</v>
          </cell>
        </row>
        <row r="151">
          <cell r="A151">
            <v>5114715</v>
          </cell>
          <cell r="B151">
            <v>1526088</v>
          </cell>
          <cell r="C151">
            <v>51</v>
          </cell>
        </row>
        <row r="152">
          <cell r="A152">
            <v>5114721</v>
          </cell>
          <cell r="B152">
            <v>95912</v>
          </cell>
          <cell r="C152">
            <v>27</v>
          </cell>
        </row>
        <row r="153">
          <cell r="A153">
            <v>5114723</v>
          </cell>
          <cell r="B153">
            <v>399520</v>
          </cell>
          <cell r="C153">
            <v>0</v>
          </cell>
        </row>
        <row r="154">
          <cell r="A154">
            <v>5114728</v>
          </cell>
          <cell r="B154">
            <v>218100</v>
          </cell>
          <cell r="C154">
            <v>0</v>
          </cell>
        </row>
        <row r="155">
          <cell r="A155">
            <v>5114731</v>
          </cell>
          <cell r="B155">
            <v>0</v>
          </cell>
          <cell r="C155">
            <v>1</v>
          </cell>
        </row>
        <row r="156">
          <cell r="A156">
            <v>5114734</v>
          </cell>
          <cell r="B156">
            <v>177383</v>
          </cell>
          <cell r="C156">
            <v>16</v>
          </cell>
        </row>
        <row r="157">
          <cell r="A157">
            <v>5114737</v>
          </cell>
          <cell r="B157">
            <v>530210</v>
          </cell>
          <cell r="C157">
            <v>0</v>
          </cell>
        </row>
        <row r="158">
          <cell r="A158">
            <v>5114740</v>
          </cell>
          <cell r="B158">
            <v>398220</v>
          </cell>
          <cell r="C158">
            <v>2</v>
          </cell>
        </row>
        <row r="159">
          <cell r="A159">
            <v>5114743</v>
          </cell>
          <cell r="B159">
            <v>1048849</v>
          </cell>
          <cell r="C159">
            <v>38</v>
          </cell>
        </row>
        <row r="160">
          <cell r="A160">
            <v>5114750</v>
          </cell>
          <cell r="B160">
            <v>857090</v>
          </cell>
          <cell r="C160">
            <v>8</v>
          </cell>
        </row>
        <row r="161">
          <cell r="A161">
            <v>5114761</v>
          </cell>
          <cell r="B161">
            <v>643240</v>
          </cell>
          <cell r="C161">
            <v>2</v>
          </cell>
        </row>
        <row r="162">
          <cell r="A162">
            <v>5114772</v>
          </cell>
          <cell r="B162">
            <v>833210</v>
          </cell>
          <cell r="C162">
            <v>0</v>
          </cell>
        </row>
        <row r="163">
          <cell r="A163">
            <v>5114799</v>
          </cell>
          <cell r="B163">
            <v>56930</v>
          </cell>
          <cell r="C163">
            <v>1</v>
          </cell>
        </row>
        <row r="164">
          <cell r="A164">
            <v>5114950</v>
          </cell>
          <cell r="B164">
            <v>157210</v>
          </cell>
          <cell r="C164">
            <v>-1</v>
          </cell>
        </row>
        <row r="165">
          <cell r="A165">
            <v>5115024</v>
          </cell>
          <cell r="B165">
            <v>620577</v>
          </cell>
          <cell r="C165">
            <v>27</v>
          </cell>
        </row>
        <row r="166">
          <cell r="A166">
            <v>5115184</v>
          </cell>
          <cell r="B166">
            <v>470360</v>
          </cell>
          <cell r="C166">
            <v>9</v>
          </cell>
        </row>
        <row r="167">
          <cell r="A167">
            <v>5115242</v>
          </cell>
          <cell r="B167">
            <v>56060</v>
          </cell>
          <cell r="C167">
            <v>1</v>
          </cell>
        </row>
        <row r="168">
          <cell r="A168">
            <v>5115252</v>
          </cell>
          <cell r="B168">
            <v>30990</v>
          </cell>
          <cell r="C168">
            <v>1</v>
          </cell>
        </row>
        <row r="169">
          <cell r="A169">
            <v>5115273</v>
          </cell>
          <cell r="B169">
            <v>114250</v>
          </cell>
          <cell r="C169">
            <v>7</v>
          </cell>
        </row>
        <row r="170">
          <cell r="A170">
            <v>5115298</v>
          </cell>
          <cell r="B170">
            <v>28110</v>
          </cell>
          <cell r="C170">
            <v>1</v>
          </cell>
        </row>
        <row r="171">
          <cell r="A171">
            <v>5115348</v>
          </cell>
          <cell r="B171">
            <v>139010</v>
          </cell>
          <cell r="C171">
            <v>3</v>
          </cell>
        </row>
        <row r="172">
          <cell r="A172">
            <v>5115380</v>
          </cell>
          <cell r="B172">
            <v>2060424</v>
          </cell>
          <cell r="C172">
            <v>53</v>
          </cell>
        </row>
        <row r="173">
          <cell r="A173">
            <v>5115401</v>
          </cell>
          <cell r="B173">
            <v>77640</v>
          </cell>
          <cell r="C173">
            <v>4</v>
          </cell>
        </row>
        <row r="174">
          <cell r="A174">
            <v>5115551</v>
          </cell>
          <cell r="B174">
            <v>19130</v>
          </cell>
          <cell r="C174">
            <v>1</v>
          </cell>
        </row>
        <row r="175">
          <cell r="A175">
            <v>5115561</v>
          </cell>
          <cell r="B175">
            <v>31940</v>
          </cell>
          <cell r="C175">
            <v>2</v>
          </cell>
        </row>
        <row r="176">
          <cell r="A176">
            <v>5115583</v>
          </cell>
          <cell r="B176">
            <v>38420</v>
          </cell>
          <cell r="C176">
            <v>1</v>
          </cell>
        </row>
        <row r="177">
          <cell r="A177">
            <v>5115624</v>
          </cell>
          <cell r="B177">
            <v>867190</v>
          </cell>
          <cell r="C177">
            <v>3</v>
          </cell>
        </row>
        <row r="178">
          <cell r="A178">
            <v>5115644</v>
          </cell>
          <cell r="B178">
            <v>83630</v>
          </cell>
          <cell r="C178">
            <v>2</v>
          </cell>
        </row>
        <row r="179">
          <cell r="A179">
            <v>5115661</v>
          </cell>
          <cell r="B179">
            <v>9750</v>
          </cell>
          <cell r="C179">
            <v>1</v>
          </cell>
        </row>
        <row r="180">
          <cell r="A180">
            <v>5115671</v>
          </cell>
          <cell r="B180">
            <v>547590</v>
          </cell>
          <cell r="C180">
            <v>7</v>
          </cell>
        </row>
        <row r="181">
          <cell r="A181">
            <v>5115681</v>
          </cell>
          <cell r="B181">
            <v>43240</v>
          </cell>
          <cell r="C181">
            <v>1</v>
          </cell>
        </row>
        <row r="182">
          <cell r="A182">
            <v>5115728</v>
          </cell>
          <cell r="B182">
            <v>24970</v>
          </cell>
          <cell r="C182">
            <v>1</v>
          </cell>
        </row>
        <row r="183">
          <cell r="A183">
            <v>5115738</v>
          </cell>
          <cell r="B183">
            <v>23970</v>
          </cell>
          <cell r="C183">
            <v>2</v>
          </cell>
        </row>
        <row r="184">
          <cell r="A184">
            <v>5115848</v>
          </cell>
          <cell r="B184">
            <v>49620</v>
          </cell>
          <cell r="C184">
            <v>1</v>
          </cell>
        </row>
        <row r="185">
          <cell r="A185">
            <v>5115869</v>
          </cell>
          <cell r="B185">
            <v>25580</v>
          </cell>
          <cell r="C185">
            <v>1</v>
          </cell>
        </row>
        <row r="186">
          <cell r="A186">
            <v>5115913</v>
          </cell>
          <cell r="B186">
            <v>1494143</v>
          </cell>
          <cell r="C186">
            <v>52</v>
          </cell>
        </row>
        <row r="187">
          <cell r="A187">
            <v>5115934</v>
          </cell>
          <cell r="B187">
            <v>215650</v>
          </cell>
          <cell r="C187">
            <v>3</v>
          </cell>
        </row>
        <row r="188">
          <cell r="A188">
            <v>5115955</v>
          </cell>
          <cell r="B188">
            <v>8100</v>
          </cell>
          <cell r="C188">
            <v>1</v>
          </cell>
        </row>
        <row r="189">
          <cell r="A189">
            <v>5115965</v>
          </cell>
          <cell r="B189">
            <v>41380</v>
          </cell>
          <cell r="C189">
            <v>1</v>
          </cell>
        </row>
        <row r="190">
          <cell r="A190">
            <v>5115984</v>
          </cell>
          <cell r="B190">
            <v>2136000</v>
          </cell>
          <cell r="C190">
            <v>3</v>
          </cell>
        </row>
        <row r="191">
          <cell r="A191">
            <v>5116007</v>
          </cell>
          <cell r="B191">
            <v>45840</v>
          </cell>
          <cell r="C191">
            <v>3</v>
          </cell>
        </row>
        <row r="192">
          <cell r="A192">
            <v>5116048</v>
          </cell>
          <cell r="B192">
            <v>283650</v>
          </cell>
          <cell r="C192">
            <v>-1</v>
          </cell>
        </row>
        <row r="193">
          <cell r="A193">
            <v>5116059</v>
          </cell>
          <cell r="B193">
            <v>133330</v>
          </cell>
          <cell r="C193">
            <v>2</v>
          </cell>
        </row>
        <row r="194">
          <cell r="A194">
            <v>5116181</v>
          </cell>
          <cell r="B194">
            <v>152010</v>
          </cell>
          <cell r="C194">
            <v>1</v>
          </cell>
        </row>
        <row r="195">
          <cell r="A195">
            <v>5116191</v>
          </cell>
          <cell r="B195">
            <v>36710</v>
          </cell>
          <cell r="C195">
            <v>1</v>
          </cell>
        </row>
        <row r="196">
          <cell r="A196">
            <v>5116212</v>
          </cell>
          <cell r="B196">
            <v>192870</v>
          </cell>
          <cell r="C196">
            <v>5</v>
          </cell>
        </row>
        <row r="197">
          <cell r="A197">
            <v>5116284</v>
          </cell>
          <cell r="B197">
            <v>12400</v>
          </cell>
          <cell r="C197">
            <v>2</v>
          </cell>
        </row>
        <row r="198">
          <cell r="A198">
            <v>5116316</v>
          </cell>
          <cell r="B198">
            <v>108870</v>
          </cell>
          <cell r="C198">
            <v>1</v>
          </cell>
        </row>
        <row r="199">
          <cell r="A199">
            <v>5116347</v>
          </cell>
          <cell r="B199">
            <v>143740</v>
          </cell>
          <cell r="C199">
            <v>3</v>
          </cell>
        </row>
        <row r="200">
          <cell r="A200">
            <v>5116358</v>
          </cell>
          <cell r="B200">
            <v>730125</v>
          </cell>
          <cell r="C200">
            <v>19</v>
          </cell>
        </row>
        <row r="201">
          <cell r="A201">
            <v>5116455</v>
          </cell>
          <cell r="B201">
            <v>4910</v>
          </cell>
          <cell r="C201">
            <v>1</v>
          </cell>
        </row>
        <row r="202">
          <cell r="A202">
            <v>5116459</v>
          </cell>
          <cell r="B202">
            <v>29480</v>
          </cell>
          <cell r="C202">
            <v>1</v>
          </cell>
        </row>
        <row r="203">
          <cell r="A203">
            <v>5116462</v>
          </cell>
          <cell r="B203">
            <v>31840</v>
          </cell>
          <cell r="C203">
            <v>1</v>
          </cell>
        </row>
        <row r="204">
          <cell r="A204">
            <v>5116469</v>
          </cell>
          <cell r="B204">
            <v>10280</v>
          </cell>
          <cell r="C204">
            <v>1</v>
          </cell>
        </row>
        <row r="205">
          <cell r="A205">
            <v>5116477</v>
          </cell>
          <cell r="B205">
            <v>45140</v>
          </cell>
          <cell r="C205">
            <v>1</v>
          </cell>
        </row>
        <row r="206">
          <cell r="A206">
            <v>5116478</v>
          </cell>
          <cell r="B206">
            <v>19370</v>
          </cell>
          <cell r="C206">
            <v>1</v>
          </cell>
        </row>
        <row r="207">
          <cell r="A207">
            <v>5116489</v>
          </cell>
          <cell r="B207">
            <v>67550</v>
          </cell>
          <cell r="C207">
            <v>1</v>
          </cell>
        </row>
        <row r="208">
          <cell r="A208">
            <v>5116498</v>
          </cell>
          <cell r="B208">
            <v>84140</v>
          </cell>
          <cell r="C208">
            <v>1</v>
          </cell>
        </row>
        <row r="209">
          <cell r="A209">
            <v>5116508</v>
          </cell>
          <cell r="B209">
            <v>135340</v>
          </cell>
          <cell r="C209">
            <v>3</v>
          </cell>
        </row>
        <row r="210">
          <cell r="A210">
            <v>5116522</v>
          </cell>
          <cell r="B210">
            <v>40050</v>
          </cell>
          <cell r="C210">
            <v>1</v>
          </cell>
        </row>
        <row r="211">
          <cell r="A211">
            <v>5116524</v>
          </cell>
          <cell r="B211">
            <v>109320</v>
          </cell>
          <cell r="C211">
            <v>7</v>
          </cell>
        </row>
        <row r="212">
          <cell r="A212">
            <v>5116525</v>
          </cell>
          <cell r="B212">
            <v>78360</v>
          </cell>
          <cell r="C212">
            <v>2</v>
          </cell>
        </row>
        <row r="213">
          <cell r="A213">
            <v>5116556</v>
          </cell>
          <cell r="B213">
            <v>2135023</v>
          </cell>
          <cell r="C213">
            <v>50</v>
          </cell>
        </row>
        <row r="214">
          <cell r="A214">
            <v>5116566</v>
          </cell>
          <cell r="B214">
            <v>23280</v>
          </cell>
          <cell r="C214">
            <v>1</v>
          </cell>
        </row>
        <row r="215">
          <cell r="A215">
            <v>5116595</v>
          </cell>
          <cell r="B215">
            <v>227568</v>
          </cell>
          <cell r="C215">
            <v>53</v>
          </cell>
        </row>
        <row r="216">
          <cell r="A216">
            <v>5116606</v>
          </cell>
          <cell r="B216">
            <v>36050</v>
          </cell>
          <cell r="C216">
            <v>1</v>
          </cell>
        </row>
        <row r="217">
          <cell r="A217">
            <v>5116626</v>
          </cell>
          <cell r="B217">
            <v>26820</v>
          </cell>
          <cell r="C217">
            <v>1</v>
          </cell>
        </row>
        <row r="218">
          <cell r="A218">
            <v>5116635</v>
          </cell>
          <cell r="B218">
            <v>20830</v>
          </cell>
          <cell r="C218">
            <v>1</v>
          </cell>
        </row>
        <row r="219">
          <cell r="A219">
            <v>5116646</v>
          </cell>
          <cell r="B219">
            <v>27570</v>
          </cell>
          <cell r="C219">
            <v>1</v>
          </cell>
        </row>
        <row r="220">
          <cell r="A220">
            <v>5116724</v>
          </cell>
          <cell r="B220">
            <v>2003930</v>
          </cell>
          <cell r="C220">
            <v>45</v>
          </cell>
        </row>
        <row r="221">
          <cell r="A221">
            <v>5116735</v>
          </cell>
          <cell r="B221">
            <v>9510</v>
          </cell>
          <cell r="C221">
            <v>1</v>
          </cell>
        </row>
        <row r="222">
          <cell r="A222">
            <v>5116757</v>
          </cell>
          <cell r="B222">
            <v>126960</v>
          </cell>
          <cell r="C222">
            <v>4</v>
          </cell>
        </row>
        <row r="223">
          <cell r="A223">
            <v>5116769</v>
          </cell>
          <cell r="B223">
            <v>19510</v>
          </cell>
          <cell r="C223">
            <v>1</v>
          </cell>
        </row>
        <row r="224">
          <cell r="A224">
            <v>5116780</v>
          </cell>
          <cell r="B224">
            <v>18030</v>
          </cell>
          <cell r="C224">
            <v>1</v>
          </cell>
        </row>
        <row r="225">
          <cell r="A225">
            <v>5116900</v>
          </cell>
          <cell r="B225">
            <v>24520</v>
          </cell>
          <cell r="C225">
            <v>2</v>
          </cell>
        </row>
        <row r="226">
          <cell r="A226">
            <v>5116920</v>
          </cell>
          <cell r="B226">
            <v>76840</v>
          </cell>
          <cell r="C226">
            <v>3</v>
          </cell>
        </row>
        <row r="227">
          <cell r="A227">
            <v>5116938</v>
          </cell>
          <cell r="B227">
            <v>1212182</v>
          </cell>
          <cell r="C227">
            <v>48</v>
          </cell>
        </row>
        <row r="228">
          <cell r="A228">
            <v>5116947</v>
          </cell>
          <cell r="B228">
            <v>63420</v>
          </cell>
          <cell r="C228">
            <v>0</v>
          </cell>
        </row>
        <row r="229">
          <cell r="A229">
            <v>5117079</v>
          </cell>
          <cell r="B229">
            <v>2267168</v>
          </cell>
          <cell r="C229">
            <v>53</v>
          </cell>
        </row>
        <row r="230">
          <cell r="A230">
            <v>5117089</v>
          </cell>
          <cell r="B230">
            <v>29180</v>
          </cell>
          <cell r="C230">
            <v>1</v>
          </cell>
        </row>
        <row r="231">
          <cell r="A231">
            <v>5117094</v>
          </cell>
          <cell r="B231">
            <v>37990</v>
          </cell>
          <cell r="C231">
            <v>1</v>
          </cell>
        </row>
        <row r="232">
          <cell r="A232">
            <v>5119155</v>
          </cell>
          <cell r="B232">
            <v>336900</v>
          </cell>
          <cell r="C232">
            <v>0</v>
          </cell>
        </row>
        <row r="233">
          <cell r="A233">
            <v>5366452</v>
          </cell>
          <cell r="B233">
            <v>2352810</v>
          </cell>
          <cell r="C233">
            <v>10</v>
          </cell>
        </row>
        <row r="234">
          <cell r="A234">
            <v>5880600</v>
          </cell>
          <cell r="B234">
            <v>29370</v>
          </cell>
          <cell r="C234">
            <v>5</v>
          </cell>
        </row>
        <row r="235">
          <cell r="A235">
            <v>5899703</v>
          </cell>
          <cell r="B235">
            <v>43200</v>
          </cell>
          <cell r="C235">
            <v>2</v>
          </cell>
        </row>
        <row r="236">
          <cell r="A236">
            <v>5901484</v>
          </cell>
          <cell r="B236">
            <v>374070</v>
          </cell>
          <cell r="C236">
            <v>2</v>
          </cell>
        </row>
        <row r="237">
          <cell r="A237">
            <v>5908054</v>
          </cell>
          <cell r="B237">
            <v>12790</v>
          </cell>
          <cell r="C237">
            <v>1</v>
          </cell>
        </row>
      </sheetData>
      <sheetData sheetId="2">
        <row r="1">
          <cell r="A1" t="str">
            <v>NIS_RAD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  <sheetName val="consumo1"/>
      <sheetName val="deuda"/>
    </sheetNames>
    <sheetDataSet>
      <sheetData sheetId="0" refreshError="1"/>
      <sheetData sheetId="1" refreshError="1"/>
      <sheetData sheetId="2" refreshError="1">
        <row r="5">
          <cell r="A5" t="str">
            <v>CODE</v>
          </cell>
          <cell r="B5" t="str">
            <v>DESCRIPTION</v>
          </cell>
        </row>
        <row r="6">
          <cell r="A6" t="str">
            <v>EO015EAA</v>
          </cell>
          <cell r="B6" t="str">
            <v>TRACTOR CAT D6-H   #01</v>
          </cell>
        </row>
        <row r="7">
          <cell r="A7" t="str">
            <v>EO015EAB</v>
          </cell>
          <cell r="B7" t="str">
            <v>TRACTOR CAT D6-H   #02</v>
          </cell>
        </row>
        <row r="8">
          <cell r="A8" t="str">
            <v>EO015EAC</v>
          </cell>
          <cell r="B8" t="str">
            <v>TRACTOR CAT D10-N #11</v>
          </cell>
        </row>
        <row r="9">
          <cell r="A9" t="str">
            <v>EO015EAD</v>
          </cell>
          <cell r="B9" t="str">
            <v>TRACTOR CAT D10-N #12</v>
          </cell>
        </row>
        <row r="10">
          <cell r="A10" t="str">
            <v>EO015EAE</v>
          </cell>
          <cell r="B10" t="str">
            <v>TRACTOR CAT D10-N #13</v>
          </cell>
        </row>
        <row r="11">
          <cell r="A11" t="str">
            <v>EO015EAF</v>
          </cell>
          <cell r="B11" t="str">
            <v>TRACTOR CAT D1O-N #14</v>
          </cell>
        </row>
        <row r="12">
          <cell r="A12" t="str">
            <v>EO015EAG</v>
          </cell>
          <cell r="B12" t="str">
            <v>TRACTOR CAT D10-N #15</v>
          </cell>
        </row>
        <row r="13">
          <cell r="A13" t="str">
            <v>EO015EAH</v>
          </cell>
          <cell r="B13" t="str">
            <v>TRACTOR CAT D10-R #16</v>
          </cell>
        </row>
        <row r="14">
          <cell r="A14" t="str">
            <v>EO015MAA</v>
          </cell>
          <cell r="B14" t="str">
            <v>TRACTOR CAT D6-H   #01</v>
          </cell>
        </row>
        <row r="15">
          <cell r="A15" t="str">
            <v>EO015MAB</v>
          </cell>
          <cell r="B15" t="str">
            <v>TRACTOR CAT D6-H   #02</v>
          </cell>
        </row>
        <row r="16">
          <cell r="A16" t="str">
            <v>EO015MAC</v>
          </cell>
          <cell r="B16" t="str">
            <v>TRACTOR CAT D10-N #11</v>
          </cell>
        </row>
        <row r="17">
          <cell r="A17" t="str">
            <v>EO015MAD</v>
          </cell>
          <cell r="B17" t="str">
            <v>TRACTOR CAT D10-N #12</v>
          </cell>
        </row>
        <row r="18">
          <cell r="A18" t="str">
            <v>EO015MAE</v>
          </cell>
          <cell r="B18" t="str">
            <v>TRACTOR CAT D10-N #13</v>
          </cell>
        </row>
        <row r="19">
          <cell r="A19" t="str">
            <v>EO015MAF</v>
          </cell>
          <cell r="B19" t="str">
            <v>TRACTOR CAT D1O-N #14</v>
          </cell>
        </row>
        <row r="20">
          <cell r="A20" t="str">
            <v>EO015MAG</v>
          </cell>
          <cell r="B20" t="str">
            <v>TRACTOR CAT D10-N #15</v>
          </cell>
        </row>
        <row r="21">
          <cell r="A21" t="str">
            <v>EO015MAH</v>
          </cell>
          <cell r="B21" t="str">
            <v>TRACTOR CAT D10-R #16</v>
          </cell>
        </row>
        <row r="22">
          <cell r="A22" t="str">
            <v>EO016EBB</v>
          </cell>
          <cell r="B22" t="str">
            <v>TRACTOR CAT 824-C #102</v>
          </cell>
        </row>
        <row r="23">
          <cell r="A23" t="str">
            <v>EO016EBD</v>
          </cell>
          <cell r="B23" t="str">
            <v>TRACTOR CAT.824.OREGANAL</v>
          </cell>
        </row>
        <row r="24">
          <cell r="A24" t="str">
            <v>EO016MBB</v>
          </cell>
          <cell r="B24" t="str">
            <v>TRACTOR CAT 824-C #102</v>
          </cell>
        </row>
        <row r="25">
          <cell r="A25" t="str">
            <v>EO016MBD</v>
          </cell>
          <cell r="B25" t="str">
            <v>TRACTOR CAT.824.OREGANAL</v>
          </cell>
        </row>
        <row r="26">
          <cell r="A26" t="str">
            <v>EO021ECA</v>
          </cell>
          <cell r="B26" t="str">
            <v>TALADRO IR DM50 #01</v>
          </cell>
        </row>
        <row r="27">
          <cell r="A27" t="str">
            <v>EO021ECB</v>
          </cell>
          <cell r="B27" t="str">
            <v>TALADRO IR DM50 #02</v>
          </cell>
        </row>
        <row r="28">
          <cell r="A28" t="str">
            <v>EO021ECC</v>
          </cell>
          <cell r="B28" t="str">
            <v>TALADRO IR DM50 #03</v>
          </cell>
        </row>
        <row r="29">
          <cell r="A29" t="str">
            <v>EO021ECD</v>
          </cell>
          <cell r="B29" t="str">
            <v>PLANTA MUESTREADORA</v>
          </cell>
        </row>
        <row r="30">
          <cell r="A30" t="str">
            <v>EO021MCA</v>
          </cell>
          <cell r="B30" t="str">
            <v>TALADRO IR DM50 #01</v>
          </cell>
        </row>
        <row r="31">
          <cell r="A31" t="str">
            <v>EO021MCB</v>
          </cell>
          <cell r="B31" t="str">
            <v>TALADRO IR DM50 #02</v>
          </cell>
        </row>
        <row r="32">
          <cell r="A32" t="str">
            <v>EO021MCC</v>
          </cell>
          <cell r="B32" t="str">
            <v>TALADRO IR DM50 #03</v>
          </cell>
        </row>
        <row r="33">
          <cell r="A33" t="str">
            <v>EO021MCD</v>
          </cell>
          <cell r="B33" t="str">
            <v>PLANTA MUESTREADORA</v>
          </cell>
        </row>
        <row r="34">
          <cell r="A34" t="str">
            <v>EO026EDA</v>
          </cell>
          <cell r="B34" t="str">
            <v>PALA DEMAG 285 #032</v>
          </cell>
        </row>
        <row r="35">
          <cell r="A35" t="str">
            <v>EO026EDB</v>
          </cell>
          <cell r="B35" t="str">
            <v>PALA DEMAG 285 #033</v>
          </cell>
        </row>
        <row r="36">
          <cell r="A36" t="str">
            <v>EO026EDC</v>
          </cell>
          <cell r="B36" t="str">
            <v>PALA DEMAG 285 #034</v>
          </cell>
        </row>
        <row r="37">
          <cell r="A37" t="str">
            <v>EO026EDD</v>
          </cell>
          <cell r="B37" t="str">
            <v>PALA DEMAG 285 #035</v>
          </cell>
        </row>
        <row r="38">
          <cell r="A38" t="str">
            <v>EO026EDE</v>
          </cell>
          <cell r="B38" t="str">
            <v>PALA CAT 375 #061</v>
          </cell>
        </row>
        <row r="39">
          <cell r="A39" t="str">
            <v>EO026EDF</v>
          </cell>
          <cell r="B39" t="str">
            <v>PALA DEMAG 285 #031</v>
          </cell>
        </row>
        <row r="40">
          <cell r="A40" t="str">
            <v>EO026EDG</v>
          </cell>
          <cell r="B40" t="str">
            <v>PALA O&amp;K RH-30(OREGANAL)</v>
          </cell>
        </row>
        <row r="41">
          <cell r="A41" t="str">
            <v>EO026MDA</v>
          </cell>
          <cell r="B41" t="str">
            <v>PALA DEMAG 285 #032</v>
          </cell>
        </row>
        <row r="42">
          <cell r="A42" t="str">
            <v>EO026MDB</v>
          </cell>
          <cell r="B42" t="str">
            <v>PALA DEMAG 285 #033</v>
          </cell>
        </row>
        <row r="43">
          <cell r="A43" t="str">
            <v>EO026MDC</v>
          </cell>
          <cell r="B43" t="str">
            <v>PALA DEMAG 285 #034</v>
          </cell>
        </row>
        <row r="44">
          <cell r="A44" t="str">
            <v>EO026MDD</v>
          </cell>
          <cell r="B44" t="str">
            <v>PALA DEMAG 285 #035</v>
          </cell>
        </row>
        <row r="45">
          <cell r="A45" t="str">
            <v>EO026MDE</v>
          </cell>
          <cell r="B45" t="str">
            <v>PALA CAT 375 #061</v>
          </cell>
        </row>
        <row r="46">
          <cell r="A46" t="str">
            <v>EO026MDF</v>
          </cell>
          <cell r="B46" t="str">
            <v>PALA DEMAG 285 #031</v>
          </cell>
        </row>
        <row r="47">
          <cell r="A47" t="str">
            <v>EO026MDG</v>
          </cell>
          <cell r="B47" t="str">
            <v>PALA O&amp;K RH-30(OREGANAL)</v>
          </cell>
        </row>
        <row r="48">
          <cell r="A48" t="str">
            <v>EO028EEA</v>
          </cell>
          <cell r="B48" t="str">
            <v>CARGADOR 988 F #025</v>
          </cell>
        </row>
        <row r="49">
          <cell r="A49" t="str">
            <v>EO028EEB</v>
          </cell>
          <cell r="B49" t="str">
            <v>CARGADOR 992 D #031</v>
          </cell>
        </row>
        <row r="50">
          <cell r="A50" t="str">
            <v>EO028EEC</v>
          </cell>
          <cell r="B50" t="str">
            <v>CARGADOR 992 D #032</v>
          </cell>
        </row>
        <row r="51">
          <cell r="A51" t="str">
            <v>EO028MEA</v>
          </cell>
          <cell r="B51" t="str">
            <v>CARGADOR 988 F #025</v>
          </cell>
        </row>
        <row r="52">
          <cell r="A52" t="str">
            <v>EO028MEB</v>
          </cell>
          <cell r="B52" t="str">
            <v>CARGADOR 992 D #031</v>
          </cell>
        </row>
        <row r="53">
          <cell r="A53" t="str">
            <v>EO028MEC</v>
          </cell>
          <cell r="B53" t="str">
            <v>CARGADOR 992 D #032</v>
          </cell>
        </row>
        <row r="54">
          <cell r="A54" t="str">
            <v>EO030EFA</v>
          </cell>
          <cell r="B54" t="str">
            <v>MOTONIVElADORA CAT 16 G MO030</v>
          </cell>
        </row>
        <row r="55">
          <cell r="A55" t="str">
            <v>EO030EFC</v>
          </cell>
          <cell r="B55" t="str">
            <v>MOTONIVELADORA CAT 12G #002</v>
          </cell>
        </row>
        <row r="56">
          <cell r="A56" t="str">
            <v>EO030EFD</v>
          </cell>
          <cell r="B56" t="str">
            <v>MOTONIVELADORA CAT 16G #031</v>
          </cell>
        </row>
        <row r="57">
          <cell r="A57" t="str">
            <v>EO030EFE</v>
          </cell>
          <cell r="B57" t="str">
            <v>MOTONIVELADORA CAT 16H #032</v>
          </cell>
        </row>
        <row r="58">
          <cell r="A58" t="str">
            <v>EO030EFF</v>
          </cell>
          <cell r="B58" t="str">
            <v>MOTONIVELADORA CAT 16H #033</v>
          </cell>
        </row>
        <row r="59">
          <cell r="A59" t="str">
            <v>EO030MFC</v>
          </cell>
          <cell r="B59" t="str">
            <v>MOTONIVELADORA CAT 12G #002</v>
          </cell>
        </row>
        <row r="60">
          <cell r="A60" t="str">
            <v>EO030MFD</v>
          </cell>
          <cell r="B60" t="str">
            <v>MOTONIVELADORA CAT 16G #031</v>
          </cell>
        </row>
        <row r="61">
          <cell r="A61" t="str">
            <v>EO030MFE</v>
          </cell>
          <cell r="B61" t="str">
            <v>MOTONIVELADORA CAT 16H #032</v>
          </cell>
        </row>
        <row r="62">
          <cell r="A62" t="str">
            <v>EO030MFF</v>
          </cell>
          <cell r="B62" t="str">
            <v>MOTONIVELADORA CAT 16H #033</v>
          </cell>
        </row>
        <row r="63">
          <cell r="A63" t="str">
            <v>EO041EGA</v>
          </cell>
          <cell r="B63" t="str">
            <v>MOTOBOMBA CAT 831</v>
          </cell>
        </row>
        <row r="64">
          <cell r="A64" t="str">
            <v>EO041EGB</v>
          </cell>
          <cell r="B64" t="str">
            <v>MOTOBOMBA CAT 832</v>
          </cell>
        </row>
        <row r="65">
          <cell r="A65" t="str">
            <v>EO041EGC</v>
          </cell>
          <cell r="B65" t="str">
            <v>MOTOBOMBA CAT 833</v>
          </cell>
        </row>
        <row r="66">
          <cell r="A66" t="str">
            <v>EO041EGD</v>
          </cell>
          <cell r="B66" t="str">
            <v>MOTOBOMBA HAZLETON</v>
          </cell>
        </row>
        <row r="67">
          <cell r="A67" t="str">
            <v>EO041EGE</v>
          </cell>
          <cell r="B67" t="str">
            <v>MOTOBOMBA HAZLETON MH002</v>
          </cell>
        </row>
        <row r="68">
          <cell r="A68" t="str">
            <v>EO041EGF</v>
          </cell>
          <cell r="B68" t="str">
            <v>BOMBAS LEGRA BL01/BL02</v>
          </cell>
        </row>
        <row r="69">
          <cell r="A69" t="str">
            <v>EO041EGG</v>
          </cell>
          <cell r="B69" t="str">
            <v>ELECTRO BOMBAS EB'S</v>
          </cell>
        </row>
        <row r="70">
          <cell r="A70" t="str">
            <v>EO041MGA</v>
          </cell>
          <cell r="B70" t="str">
            <v>MOTOBOMBA CAT 831</v>
          </cell>
        </row>
        <row r="71">
          <cell r="A71" t="str">
            <v>EO041MGB</v>
          </cell>
          <cell r="B71" t="str">
            <v>MOTOBOMBA CAT 832</v>
          </cell>
        </row>
        <row r="72">
          <cell r="A72" t="str">
            <v>EO041MGC</v>
          </cell>
          <cell r="B72" t="str">
            <v>MOTOBOMBA CAT 833</v>
          </cell>
        </row>
        <row r="73">
          <cell r="A73" t="str">
            <v>EO041MGD</v>
          </cell>
          <cell r="B73" t="str">
            <v>MOTOBOMBA HAZLETON</v>
          </cell>
        </row>
        <row r="74">
          <cell r="A74" t="str">
            <v>EO041MGF</v>
          </cell>
          <cell r="B74" t="str">
            <v>BOMBAS LEGRA BL01/BL02</v>
          </cell>
        </row>
        <row r="75">
          <cell r="A75" t="str">
            <v>EO041MGG</v>
          </cell>
          <cell r="B75" t="str">
            <v>ELECTRO BOMBAS EB'S</v>
          </cell>
        </row>
        <row r="76">
          <cell r="A76" t="str">
            <v>EO051EHA</v>
          </cell>
          <cell r="B76" t="str">
            <v>PALA LIEBHERR 994 #01</v>
          </cell>
        </row>
        <row r="77">
          <cell r="A77" t="str">
            <v>EO051EHC</v>
          </cell>
          <cell r="B77" t="str">
            <v>PALA LIEBHERR 994 #02</v>
          </cell>
        </row>
        <row r="78">
          <cell r="A78" t="str">
            <v>EO051EHD</v>
          </cell>
          <cell r="B78" t="str">
            <v>PALA LIEBHERR 974 #12</v>
          </cell>
        </row>
        <row r="79">
          <cell r="A79" t="str">
            <v>EO051MHA</v>
          </cell>
          <cell r="B79" t="str">
            <v>PALA LIEBHERR 994 #01</v>
          </cell>
        </row>
        <row r="80">
          <cell r="A80" t="str">
            <v>EO051MHC</v>
          </cell>
          <cell r="B80" t="str">
            <v>PALA LIEBHERR 994 #02</v>
          </cell>
        </row>
        <row r="81">
          <cell r="A81" t="str">
            <v>EO051MHD</v>
          </cell>
          <cell r="B81" t="str">
            <v>PALA LIEBHERR 974 #12</v>
          </cell>
        </row>
        <row r="82">
          <cell r="A82" t="str">
            <v>EO057EIA</v>
          </cell>
          <cell r="B82" t="str">
            <v>CAMION INTERNACIONAL #1</v>
          </cell>
        </row>
        <row r="83">
          <cell r="A83" t="str">
            <v>EO057EIB</v>
          </cell>
          <cell r="B83" t="str">
            <v>CAMION  INTERNATIONAL # 2</v>
          </cell>
        </row>
        <row r="84">
          <cell r="A84" t="str">
            <v>EO057EIC</v>
          </cell>
          <cell r="B84" t="str">
            <v>CAMION CAT 777 C #031</v>
          </cell>
        </row>
        <row r="85">
          <cell r="A85" t="str">
            <v>EO057EID</v>
          </cell>
          <cell r="B85" t="str">
            <v>CAMION CAT 777 C #032</v>
          </cell>
        </row>
        <row r="86">
          <cell r="A86" t="str">
            <v>EO057EIE</v>
          </cell>
          <cell r="B86" t="str">
            <v>CAMION CAT 777 C #033</v>
          </cell>
        </row>
        <row r="87">
          <cell r="A87" t="str">
            <v>EO057EIF</v>
          </cell>
          <cell r="B87" t="str">
            <v>CAMION INTERNATIONAL 03</v>
          </cell>
        </row>
        <row r="88">
          <cell r="A88" t="str">
            <v>EO057EIG</v>
          </cell>
          <cell r="B88" t="str">
            <v>CAMION INTERNATIONAL #4</v>
          </cell>
        </row>
        <row r="89">
          <cell r="A89" t="str">
            <v>EO057EIH</v>
          </cell>
          <cell r="B89" t="str">
            <v>CAMION INTERNATIONAL # 5</v>
          </cell>
        </row>
        <row r="90">
          <cell r="A90" t="str">
            <v>EO057EII</v>
          </cell>
          <cell r="B90" t="str">
            <v>CAMION INTERNATIONAL #6</v>
          </cell>
        </row>
        <row r="91">
          <cell r="A91" t="str">
            <v>EO057EIJ</v>
          </cell>
          <cell r="B91" t="str">
            <v>CAMION INTERNATIONAL 10</v>
          </cell>
        </row>
        <row r="92">
          <cell r="A92" t="str">
            <v>EO057MIA</v>
          </cell>
          <cell r="B92" t="str">
            <v>CAMION  INTERNATIONAL # 1</v>
          </cell>
        </row>
        <row r="93">
          <cell r="A93" t="str">
            <v>EO057MIB</v>
          </cell>
          <cell r="B93" t="str">
            <v>CAMION  INTERNATIONAL # 2</v>
          </cell>
        </row>
        <row r="94">
          <cell r="A94" t="str">
            <v>EO057MIC</v>
          </cell>
          <cell r="B94" t="str">
            <v>CAMION CAT 777 C #031</v>
          </cell>
        </row>
        <row r="95">
          <cell r="A95" t="str">
            <v>EO057MID</v>
          </cell>
          <cell r="B95" t="str">
            <v>CAMION CAT 777 C #032</v>
          </cell>
        </row>
        <row r="96">
          <cell r="A96" t="str">
            <v>EO057MIE</v>
          </cell>
          <cell r="B96" t="str">
            <v>CAMION CAT 777 C #033</v>
          </cell>
        </row>
        <row r="97">
          <cell r="A97" t="str">
            <v>EO057MIF</v>
          </cell>
          <cell r="B97" t="str">
            <v>CAMION INTERNATIONAL #3</v>
          </cell>
        </row>
        <row r="98">
          <cell r="A98" t="str">
            <v>EO057MIG</v>
          </cell>
          <cell r="B98" t="str">
            <v>CAMION INTERNATIONAL #4</v>
          </cell>
        </row>
        <row r="99">
          <cell r="A99" t="str">
            <v>EO057MIH</v>
          </cell>
          <cell r="B99" t="str">
            <v>CAMION INTERNATIONAL #5</v>
          </cell>
        </row>
        <row r="100">
          <cell r="A100" t="str">
            <v>EO057MII</v>
          </cell>
          <cell r="B100" t="str">
            <v>CAMION INTERNATIONAL #6</v>
          </cell>
        </row>
        <row r="101">
          <cell r="A101" t="str">
            <v>EO057MIJ</v>
          </cell>
          <cell r="B101" t="str">
            <v>CAMION INTERNATIONAL #7</v>
          </cell>
        </row>
        <row r="102">
          <cell r="A102" t="str">
            <v>EO058EJA</v>
          </cell>
          <cell r="B102" t="str">
            <v>CAMION CAT 793 B #101</v>
          </cell>
        </row>
        <row r="103">
          <cell r="A103" t="str">
            <v>EO058EJB</v>
          </cell>
          <cell r="B103" t="str">
            <v>CAMION CAT 793 B #102</v>
          </cell>
        </row>
        <row r="104">
          <cell r="A104" t="str">
            <v>EO058EJC</v>
          </cell>
          <cell r="B104" t="str">
            <v>CAMION CAT 793 B #103</v>
          </cell>
        </row>
        <row r="105">
          <cell r="A105" t="str">
            <v>EO058EJD</v>
          </cell>
          <cell r="B105" t="str">
            <v>CAMION CAT 793 B #104</v>
          </cell>
        </row>
        <row r="106">
          <cell r="A106" t="str">
            <v>EO058EJE</v>
          </cell>
          <cell r="B106" t="str">
            <v>CAMION CAT 793 B #105</v>
          </cell>
        </row>
        <row r="107">
          <cell r="A107" t="str">
            <v>EO058EJF</v>
          </cell>
          <cell r="B107" t="str">
            <v>CAMION CAT 793 B #106</v>
          </cell>
        </row>
        <row r="108">
          <cell r="A108" t="str">
            <v>EO058EJG</v>
          </cell>
          <cell r="B108" t="str">
            <v>CAMION CAT 793 B #107</v>
          </cell>
        </row>
        <row r="109">
          <cell r="A109" t="str">
            <v>EO058EJH</v>
          </cell>
          <cell r="B109" t="str">
            <v>CAMION CAT 793 B #108</v>
          </cell>
        </row>
        <row r="110">
          <cell r="A110" t="str">
            <v>EO058EJI</v>
          </cell>
          <cell r="B110" t="str">
            <v>CAMION CAT 793 B #109</v>
          </cell>
        </row>
        <row r="111">
          <cell r="A111" t="str">
            <v>EO058EJJ</v>
          </cell>
          <cell r="B111" t="str">
            <v>CAMION CAT 793 B #110</v>
          </cell>
        </row>
        <row r="112">
          <cell r="A112" t="str">
            <v>EO058EJK</v>
          </cell>
          <cell r="B112" t="str">
            <v>CAMION CAT 793 B #111</v>
          </cell>
        </row>
        <row r="113">
          <cell r="A113" t="str">
            <v>EO058EJL</v>
          </cell>
          <cell r="B113" t="str">
            <v>CAMION CAT 793 B #112</v>
          </cell>
        </row>
        <row r="114">
          <cell r="A114" t="str">
            <v>EO058EJM</v>
          </cell>
          <cell r="B114" t="str">
            <v>CAMION CAT 793 B #113</v>
          </cell>
        </row>
        <row r="115">
          <cell r="A115" t="str">
            <v>EO058EJN</v>
          </cell>
          <cell r="B115" t="str">
            <v>CAMION CAT 793 B #114</v>
          </cell>
        </row>
        <row r="116">
          <cell r="A116" t="str">
            <v>EO058EJO</v>
          </cell>
          <cell r="B116" t="str">
            <v>CAMION CAT 793 B #115</v>
          </cell>
        </row>
        <row r="117">
          <cell r="A117" t="str">
            <v>EO058EJP</v>
          </cell>
          <cell r="B117" t="str">
            <v>CAMION CAT 793 B #116</v>
          </cell>
        </row>
        <row r="118">
          <cell r="A118" t="str">
            <v>EO058EJQ</v>
          </cell>
          <cell r="B118" t="str">
            <v>CAMION CAT 793 B #117</v>
          </cell>
        </row>
        <row r="119">
          <cell r="A119" t="str">
            <v>EO058EJR</v>
          </cell>
          <cell r="B119" t="str">
            <v>CAMION CAT 793 B #118</v>
          </cell>
        </row>
        <row r="120">
          <cell r="A120" t="str">
            <v>EO058EJS</v>
          </cell>
          <cell r="B120" t="str">
            <v>CAMION CAT 793 B #119</v>
          </cell>
        </row>
        <row r="121">
          <cell r="A121" t="str">
            <v>EO058EJT</v>
          </cell>
          <cell r="B121" t="str">
            <v>CAMION CAT 793 B #120</v>
          </cell>
        </row>
        <row r="122">
          <cell r="A122" t="str">
            <v>EO058MJA</v>
          </cell>
          <cell r="B122" t="str">
            <v>CAMION CAT 793 B #101</v>
          </cell>
        </row>
        <row r="123">
          <cell r="A123" t="str">
            <v>EO058MJB</v>
          </cell>
          <cell r="B123" t="str">
            <v>CAMION CAT 793 B #102</v>
          </cell>
        </row>
        <row r="124">
          <cell r="A124" t="str">
            <v>EO058MJC</v>
          </cell>
          <cell r="B124" t="str">
            <v>CAMION CAT 793 B #103</v>
          </cell>
        </row>
        <row r="125">
          <cell r="A125" t="str">
            <v>EO058MJD</v>
          </cell>
          <cell r="B125" t="str">
            <v>CAMION CAT 793 B #104</v>
          </cell>
        </row>
        <row r="126">
          <cell r="A126" t="str">
            <v>EO058MJE</v>
          </cell>
          <cell r="B126" t="str">
            <v>CAMION CAT 793 B #105</v>
          </cell>
        </row>
        <row r="127">
          <cell r="A127" t="str">
            <v>EO058MJF</v>
          </cell>
          <cell r="B127" t="str">
            <v>CAMION CAT 793 B #106</v>
          </cell>
        </row>
        <row r="128">
          <cell r="A128" t="str">
            <v>EO058MJG</v>
          </cell>
          <cell r="B128" t="str">
            <v>CAMION CAT 793 B #107</v>
          </cell>
        </row>
        <row r="129">
          <cell r="A129" t="str">
            <v>EO058MJH</v>
          </cell>
          <cell r="B129" t="str">
            <v>CAMION CAT 793 B #108</v>
          </cell>
        </row>
        <row r="130">
          <cell r="A130" t="str">
            <v>EO058MJI</v>
          </cell>
          <cell r="B130" t="str">
            <v>CAMION CAT 793 B #109</v>
          </cell>
        </row>
        <row r="131">
          <cell r="A131" t="str">
            <v>EO058MJJ</v>
          </cell>
          <cell r="B131" t="str">
            <v>CAMION CAT 793 B #110</v>
          </cell>
        </row>
        <row r="132">
          <cell r="A132" t="str">
            <v>EO058MJK</v>
          </cell>
          <cell r="B132" t="str">
            <v>CAMION CAT 793 B #111</v>
          </cell>
        </row>
        <row r="133">
          <cell r="A133" t="str">
            <v>EO058MJL</v>
          </cell>
          <cell r="B133" t="str">
            <v>CAMION CAT 793 B #112</v>
          </cell>
        </row>
        <row r="134">
          <cell r="A134" t="str">
            <v>EO058MJM</v>
          </cell>
          <cell r="B134" t="str">
            <v>CAMION CAT 793 B #113</v>
          </cell>
        </row>
        <row r="135">
          <cell r="A135" t="str">
            <v>EO058MJN</v>
          </cell>
          <cell r="B135" t="str">
            <v>CAMION CAT 793 B #114</v>
          </cell>
        </row>
        <row r="136">
          <cell r="A136" t="str">
            <v>EO058MJO</v>
          </cell>
          <cell r="B136" t="str">
            <v>CAMION CAT 793 B #115</v>
          </cell>
        </row>
        <row r="137">
          <cell r="A137" t="str">
            <v>EO058MJP</v>
          </cell>
          <cell r="B137" t="str">
            <v>CAMION CAT 793 B #116</v>
          </cell>
        </row>
        <row r="138">
          <cell r="A138" t="str">
            <v>EO058MJQ</v>
          </cell>
          <cell r="B138" t="str">
            <v>CAMION CAT 793 B #117</v>
          </cell>
        </row>
        <row r="139">
          <cell r="A139" t="str">
            <v>EO058MJR</v>
          </cell>
          <cell r="B139" t="str">
            <v>CAMION CAT 793 B #118</v>
          </cell>
        </row>
        <row r="140">
          <cell r="A140" t="str">
            <v>EO058MJS</v>
          </cell>
          <cell r="B140" t="str">
            <v>CAMION CAT 793 B #119</v>
          </cell>
        </row>
        <row r="141">
          <cell r="A141" t="str">
            <v>EO058MJT</v>
          </cell>
          <cell r="B141" t="str">
            <v>CAMION CAT 793 B #120</v>
          </cell>
        </row>
        <row r="142">
          <cell r="A142" t="str">
            <v>EO060EKB</v>
          </cell>
          <cell r="B142" t="str">
            <v>BALLENA 777C 4XJ01090</v>
          </cell>
        </row>
        <row r="143">
          <cell r="A143" t="str">
            <v>EO060EKC</v>
          </cell>
          <cell r="B143" t="str">
            <v>BALLENA 777C 4X01084</v>
          </cell>
        </row>
        <row r="144">
          <cell r="A144" t="str">
            <v>EO060EKD</v>
          </cell>
          <cell r="B144" t="str">
            <v>BALLENA 777C 4XNUEVA</v>
          </cell>
        </row>
        <row r="145">
          <cell r="A145" t="str">
            <v>EO060MKB</v>
          </cell>
          <cell r="B145" t="str">
            <v>BALLENA 777C 4XJ01090</v>
          </cell>
        </row>
        <row r="146">
          <cell r="A146" t="str">
            <v>EO060MKC</v>
          </cell>
          <cell r="B146" t="str">
            <v>BALLENA 777C 4X01084</v>
          </cell>
        </row>
        <row r="147">
          <cell r="A147" t="str">
            <v>EO060MKD</v>
          </cell>
          <cell r="B147" t="str">
            <v>BALLENA 777C 4XNUEVA</v>
          </cell>
        </row>
        <row r="148">
          <cell r="A148" t="str">
            <v>EO090E90</v>
          </cell>
          <cell r="B148" t="str">
            <v>MARC DISCOUNT</v>
          </cell>
        </row>
        <row r="149">
          <cell r="A149" t="str">
            <v>EO200ETA</v>
          </cell>
          <cell r="B149" t="str">
            <v>MANTENIMIENTO EQ. PESADO</v>
          </cell>
        </row>
        <row r="150">
          <cell r="A150" t="str">
            <v>EO200ETC</v>
          </cell>
          <cell r="B150" t="str">
            <v>MANTENIMIENTO PLANTAS Y ELECTR</v>
          </cell>
        </row>
        <row r="151">
          <cell r="A151" t="str">
            <v>EO200MQA</v>
          </cell>
          <cell r="B151" t="str">
            <v>GERENCIA DE PRODUCCION</v>
          </cell>
        </row>
        <row r="152">
          <cell r="A152" t="str">
            <v>EO200MQB</v>
          </cell>
          <cell r="B152" t="str">
            <v>OPERACIONES MINERAS</v>
          </cell>
        </row>
        <row r="153">
          <cell r="A153" t="str">
            <v>EO200MQD</v>
          </cell>
          <cell r="B153" t="str">
            <v>PERFORACION VOLADURA</v>
          </cell>
        </row>
        <row r="154">
          <cell r="A154" t="str">
            <v>EO200MQT</v>
          </cell>
          <cell r="B154" t="str">
            <v>SERVICIOS  MINA</v>
          </cell>
        </row>
        <row r="155">
          <cell r="A155" t="str">
            <v>EO233ELA</v>
          </cell>
          <cell r="B155" t="str">
            <v>PLANTA ILUMINACION #1</v>
          </cell>
        </row>
        <row r="156">
          <cell r="A156" t="str">
            <v>EO233ELB</v>
          </cell>
          <cell r="B156" t="str">
            <v>PLANTA ILUMINACION #2</v>
          </cell>
        </row>
        <row r="157">
          <cell r="A157" t="str">
            <v>EO233ELC</v>
          </cell>
          <cell r="B157" t="str">
            <v>PLANTA ILUMINACION #3</v>
          </cell>
        </row>
        <row r="158">
          <cell r="A158" t="str">
            <v>EO233ELD</v>
          </cell>
          <cell r="B158" t="str">
            <v>PLANTA ILUMINACION #4</v>
          </cell>
        </row>
        <row r="159">
          <cell r="A159" t="str">
            <v>EO233ELE</v>
          </cell>
          <cell r="B159" t="str">
            <v>PLANTA ILUMINACION #5</v>
          </cell>
        </row>
        <row r="160">
          <cell r="A160" t="str">
            <v>EO233ELF</v>
          </cell>
          <cell r="B160" t="str">
            <v>PLANTA ILUMINACION #6</v>
          </cell>
        </row>
        <row r="161">
          <cell r="A161" t="str">
            <v>EO233ELG</v>
          </cell>
          <cell r="B161" t="str">
            <v>PLANTA ILUMINACION #7</v>
          </cell>
        </row>
        <row r="162">
          <cell r="A162" t="str">
            <v>EO233ELH</v>
          </cell>
          <cell r="B162" t="str">
            <v>PLANTA ILUMINACION #8</v>
          </cell>
        </row>
        <row r="163">
          <cell r="A163" t="str">
            <v>EO233ELI</v>
          </cell>
          <cell r="B163" t="str">
            <v>PLANTA ELECTRICA 3512</v>
          </cell>
        </row>
        <row r="164">
          <cell r="A164" t="str">
            <v>EO233ELJ</v>
          </cell>
          <cell r="B164" t="str">
            <v>PLANTA ELECTRICA 3306</v>
          </cell>
        </row>
        <row r="165">
          <cell r="A165" t="str">
            <v>EO233ELK</v>
          </cell>
          <cell r="B165" t="str">
            <v>PLANTA GENERADORA CIUDADELA PG</v>
          </cell>
        </row>
        <row r="166">
          <cell r="A166" t="str">
            <v>EO233ELL</v>
          </cell>
          <cell r="B166" t="str">
            <v>PLANTA GENERADORA OREGANAL</v>
          </cell>
        </row>
        <row r="167">
          <cell r="A167" t="str">
            <v>EO233ELN</v>
          </cell>
          <cell r="B167" t="str">
            <v>COMPRESOR INGERS.RAND(TALLER)</v>
          </cell>
        </row>
        <row r="168">
          <cell r="A168" t="str">
            <v>EO248EMA</v>
          </cell>
          <cell r="B168" t="str">
            <v>GRUA GROVE 47019</v>
          </cell>
        </row>
        <row r="169">
          <cell r="A169" t="str">
            <v>EO248EMB</v>
          </cell>
          <cell r="B169" t="str">
            <v>VEHICULO COMBUSTIBLE  #01</v>
          </cell>
        </row>
        <row r="170">
          <cell r="A170" t="str">
            <v>EO248EMC</v>
          </cell>
          <cell r="B170" t="str">
            <v>VEHICULO COMBUSTIBLE  #02</v>
          </cell>
        </row>
        <row r="171">
          <cell r="A171" t="str">
            <v>EO248EMD</v>
          </cell>
          <cell r="B171" t="str">
            <v>VEHICULO LUBRICANTES   #11</v>
          </cell>
        </row>
        <row r="172">
          <cell r="A172" t="str">
            <v>EO248EME</v>
          </cell>
          <cell r="B172" t="str">
            <v>VEHICULO LUBRICANTES   #12</v>
          </cell>
        </row>
        <row r="173">
          <cell r="A173" t="str">
            <v>EO248EMF</v>
          </cell>
          <cell r="B173" t="str">
            <v>VEHICULO DE LAVADO #21</v>
          </cell>
        </row>
        <row r="174">
          <cell r="A174" t="str">
            <v>EO248EMG</v>
          </cell>
          <cell r="B174" t="str">
            <v>MOTOSOLDADOR 8401 #01</v>
          </cell>
        </row>
        <row r="175">
          <cell r="A175" t="str">
            <v>EO248EMH</v>
          </cell>
          <cell r="B175" t="str">
            <v>MOTOSOLDADOR 8402 #02</v>
          </cell>
        </row>
        <row r="176">
          <cell r="A176" t="str">
            <v>EO248EMI</v>
          </cell>
          <cell r="B176" t="str">
            <v>MOTOSOLDADOR  #03</v>
          </cell>
        </row>
        <row r="177">
          <cell r="A177" t="str">
            <v>EO248EMJ</v>
          </cell>
          <cell r="B177" t="str">
            <v>MOTOSOLDADOR  #04</v>
          </cell>
        </row>
        <row r="178">
          <cell r="A178" t="str">
            <v>EO248EMK</v>
          </cell>
          <cell r="B178" t="str">
            <v>MONTACARGAS CAT 980 C</v>
          </cell>
        </row>
        <row r="179">
          <cell r="A179" t="str">
            <v>EO248EML</v>
          </cell>
          <cell r="B179" t="str">
            <v>LLANTERO  CAT 980 C</v>
          </cell>
        </row>
        <row r="180">
          <cell r="A180" t="str">
            <v>EO248EMM</v>
          </cell>
          <cell r="B180" t="str">
            <v>COMPRESOR INGERSOLL RAND</v>
          </cell>
        </row>
        <row r="181">
          <cell r="A181" t="str">
            <v>EO248EMN</v>
          </cell>
          <cell r="B181" t="str">
            <v>COMPRESOR INGERSOLL RAND</v>
          </cell>
        </row>
        <row r="182">
          <cell r="A182" t="str">
            <v>EO248EMO</v>
          </cell>
          <cell r="B182" t="str">
            <v>VEHICULO GRUA KODIAK MT041</v>
          </cell>
        </row>
        <row r="183">
          <cell r="A183" t="str">
            <v>EO248EMP</v>
          </cell>
          <cell r="B183" t="str">
            <v>MOTOSOLDADOR MS05</v>
          </cell>
        </row>
        <row r="184">
          <cell r="A184" t="str">
            <v>EO248EMQ</v>
          </cell>
          <cell r="B184" t="str">
            <v>HERRAMIENTAS TALLER</v>
          </cell>
        </row>
        <row r="185">
          <cell r="A185" t="str">
            <v>EO248EMR</v>
          </cell>
          <cell r="B185" t="str">
            <v>CAMION DE LUBRICACION CAT 769</v>
          </cell>
        </row>
        <row r="186">
          <cell r="A186" t="str">
            <v>EP061CNA</v>
          </cell>
          <cell r="B186" t="str">
            <v>EUCLID # 1</v>
          </cell>
        </row>
        <row r="187">
          <cell r="A187" t="str">
            <v>EP061CNB</v>
          </cell>
          <cell r="B187" t="str">
            <v>EUCLID # 2</v>
          </cell>
        </row>
        <row r="188">
          <cell r="A188" t="str">
            <v>EP061CNC</v>
          </cell>
          <cell r="B188" t="str">
            <v>EUCLID # 3</v>
          </cell>
        </row>
        <row r="189">
          <cell r="A189" t="str">
            <v>EP061ENA</v>
          </cell>
          <cell r="B189" t="str">
            <v>EUCLID # 1</v>
          </cell>
        </row>
        <row r="190">
          <cell r="A190" t="str">
            <v>EP061ENB</v>
          </cell>
          <cell r="B190" t="str">
            <v>EUCLID # 2</v>
          </cell>
        </row>
        <row r="191">
          <cell r="A191" t="str">
            <v>EP061ENC</v>
          </cell>
          <cell r="B191" t="str">
            <v>EUCLID # 3</v>
          </cell>
        </row>
        <row r="192">
          <cell r="A192" t="str">
            <v>EP460COA</v>
          </cell>
          <cell r="B192" t="str">
            <v>PLANTA MOVIL #01</v>
          </cell>
        </row>
        <row r="193">
          <cell r="A193" t="str">
            <v>EP460COB</v>
          </cell>
          <cell r="B193" t="str">
            <v>PLANTA MOVIL #02</v>
          </cell>
        </row>
        <row r="194">
          <cell r="A194" t="str">
            <v>EP460COC</v>
          </cell>
          <cell r="B194" t="str">
            <v>PLANTA MOVIL #04</v>
          </cell>
        </row>
        <row r="195">
          <cell r="A195" t="str">
            <v>EP460EOA</v>
          </cell>
          <cell r="B195" t="str">
            <v>PLANTA MOVIL #01</v>
          </cell>
        </row>
        <row r="196">
          <cell r="A196" t="str">
            <v>EP460EOB</v>
          </cell>
          <cell r="B196" t="str">
            <v>PLANTA MOVIL #02</v>
          </cell>
        </row>
        <row r="197">
          <cell r="A197" t="str">
            <v>EP460EOC</v>
          </cell>
          <cell r="B197" t="str">
            <v>PLANTA MOVIL #04</v>
          </cell>
        </row>
        <row r="198">
          <cell r="A198" t="str">
            <v>EP489CPA</v>
          </cell>
          <cell r="B198" t="str">
            <v>CARCADOR 988 F #021</v>
          </cell>
        </row>
        <row r="199">
          <cell r="A199" t="str">
            <v>EP489CPB</v>
          </cell>
          <cell r="B199" t="str">
            <v>CARGADOR 988 F #022</v>
          </cell>
        </row>
        <row r="200">
          <cell r="A200" t="str">
            <v>EP489CPC</v>
          </cell>
          <cell r="B200" t="str">
            <v>CARGADOR 988 F #023</v>
          </cell>
        </row>
        <row r="201">
          <cell r="A201" t="str">
            <v>EP489CPD</v>
          </cell>
          <cell r="B201" t="str">
            <v>CARGADOR 988 F #024</v>
          </cell>
        </row>
        <row r="202">
          <cell r="A202" t="str">
            <v>EP489EPA</v>
          </cell>
          <cell r="B202" t="str">
            <v>CARGADOR 988 F #021</v>
          </cell>
        </row>
        <row r="203">
          <cell r="A203" t="str">
            <v>EP489EPB</v>
          </cell>
          <cell r="B203" t="str">
            <v>CARGADOR 988 F #022</v>
          </cell>
        </row>
        <row r="204">
          <cell r="A204" t="str">
            <v>EP489EPC</v>
          </cell>
          <cell r="B204" t="str">
            <v>CARGADOR 988 F #023</v>
          </cell>
        </row>
        <row r="205">
          <cell r="A205" t="str">
            <v>EP489EPD</v>
          </cell>
          <cell r="B205" t="str">
            <v>CARGADOR 988 F #024</v>
          </cell>
        </row>
        <row r="206">
          <cell r="A206" t="str">
            <v>ER900X20</v>
          </cell>
          <cell r="B206" t="str">
            <v>EXPORTACION  DE  CARBON</v>
          </cell>
        </row>
        <row r="207">
          <cell r="A207" t="str">
            <v>ES500SUC</v>
          </cell>
          <cell r="B207" t="str">
            <v>SERVICIOS GENERALES</v>
          </cell>
        </row>
        <row r="208">
          <cell r="A208" t="str">
            <v>ES800AUB</v>
          </cell>
          <cell r="B208" t="str">
            <v>GERENCIA ADMINISTRATIVA</v>
          </cell>
        </row>
        <row r="209">
          <cell r="A209" t="str">
            <v>ES800AUP</v>
          </cell>
          <cell r="B209" t="str">
            <v>STATIONARY</v>
          </cell>
        </row>
        <row r="210">
          <cell r="A210" t="str">
            <v>ES800AZA</v>
          </cell>
          <cell r="B210" t="str">
            <v>SISTEMAS Y TELECOMUNICACIONES</v>
          </cell>
        </row>
        <row r="211">
          <cell r="A211" t="str">
            <v>ES800PUX</v>
          </cell>
          <cell r="B211" t="str">
            <v>RECURSOS HUMANOS</v>
          </cell>
        </row>
        <row r="212">
          <cell r="A212" t="str">
            <v>ES822AVA</v>
          </cell>
          <cell r="B212" t="str">
            <v>CONTABILIDAD MINA</v>
          </cell>
        </row>
        <row r="213">
          <cell r="A213" t="str">
            <v>ES826S30</v>
          </cell>
          <cell r="B213" t="str">
            <v>SALUD OCUPACIONAL</v>
          </cell>
        </row>
        <row r="214">
          <cell r="A214" t="str">
            <v>ES826S31</v>
          </cell>
          <cell r="B214" t="str">
            <v>PROGRAMA AMIGOS / NOSA</v>
          </cell>
        </row>
        <row r="215">
          <cell r="A215" t="str">
            <v>ES828U36</v>
          </cell>
          <cell r="B215" t="str">
            <v>INGENIERIA AMBIENTAL</v>
          </cell>
        </row>
        <row r="216">
          <cell r="A216" t="str">
            <v>ES828U37</v>
          </cell>
          <cell r="B216" t="str">
            <v>ENVIRONMENTAL MONITORING</v>
          </cell>
        </row>
        <row r="217">
          <cell r="A217" t="str">
            <v>ES828U38</v>
          </cell>
          <cell r="B217" t="str">
            <v>REHABILITATION</v>
          </cell>
        </row>
        <row r="218">
          <cell r="A218" t="str">
            <v>ES828U39</v>
          </cell>
          <cell r="B218" t="str">
            <v>GESTION AMBIENTAL</v>
          </cell>
        </row>
        <row r="219">
          <cell r="A219" t="str">
            <v>ES832USA</v>
          </cell>
          <cell r="B219" t="str">
            <v>GEOLOGIA</v>
          </cell>
        </row>
        <row r="220">
          <cell r="A220" t="str">
            <v>ES833U10</v>
          </cell>
          <cell r="B220" t="str">
            <v>CONTROL DE CALIDAD</v>
          </cell>
        </row>
        <row r="221">
          <cell r="A221" t="str">
            <v>ES851A25</v>
          </cell>
          <cell r="B221" t="str">
            <v>GERENCIA GENERAL</v>
          </cell>
        </row>
        <row r="222">
          <cell r="A222" t="str">
            <v>ES854URA</v>
          </cell>
          <cell r="B222" t="str">
            <v>GERENCIA DE SERVICIOS TECNICOS</v>
          </cell>
        </row>
        <row r="223">
          <cell r="A223" t="str">
            <v>ES854URC</v>
          </cell>
          <cell r="B223" t="str">
            <v>PLANEACION A CORTO PLAZO</v>
          </cell>
        </row>
        <row r="224">
          <cell r="A224" t="str">
            <v>ES859U07</v>
          </cell>
          <cell r="B224" t="str">
            <v>TOPOGRAFIA</v>
          </cell>
        </row>
        <row r="225">
          <cell r="A225" t="str">
            <v>ES861U35</v>
          </cell>
          <cell r="B225" t="str">
            <v>SEGURIDAD INDUSTRIAL</v>
          </cell>
        </row>
        <row r="226">
          <cell r="A226" t="str">
            <v>ES861ZYA</v>
          </cell>
          <cell r="B226" t="str">
            <v>PROTECCION INDUSTRIAL MINA</v>
          </cell>
        </row>
        <row r="227">
          <cell r="A227" t="str">
            <v>ES861ZYC</v>
          </cell>
          <cell r="B227" t="str">
            <v>PROTECCION INDUSTRIAL PROYECTO SUR</v>
          </cell>
        </row>
        <row r="228">
          <cell r="A228" t="str">
            <v>ES863A05</v>
          </cell>
          <cell r="B228" t="str">
            <v>PLANTA Y CONTROL INVENTARIOS</v>
          </cell>
        </row>
        <row r="229">
          <cell r="A229" t="str">
            <v>ES863A40</v>
          </cell>
          <cell r="B229" t="str">
            <v>ALMACEN Y COMPRAS</v>
          </cell>
        </row>
        <row r="230">
          <cell r="A230" t="str">
            <v>ET501SWB</v>
          </cell>
          <cell r="B230" t="str">
            <v>PERFORACION</v>
          </cell>
        </row>
        <row r="231">
          <cell r="A231" t="str">
            <v>ET510SXB</v>
          </cell>
          <cell r="B231" t="str">
            <v>GEOLOGIA BARRANQUILLA</v>
          </cell>
        </row>
        <row r="232">
          <cell r="A232" t="str">
            <v>ET510SXE</v>
          </cell>
          <cell r="B232" t="str">
            <v>PLANEACION A LARGO PLAZO</v>
          </cell>
        </row>
        <row r="233">
          <cell r="A233" t="str">
            <v>ET515S17</v>
          </cell>
          <cell r="B233" t="str">
            <v>CONTROL DE PROYECTO</v>
          </cell>
        </row>
        <row r="234">
          <cell r="A234" t="str">
            <v>ET800AUA</v>
          </cell>
          <cell r="B234" t="str">
            <v>GERENCIA  BARRANQUILLA</v>
          </cell>
        </row>
        <row r="235">
          <cell r="A235" t="str">
            <v>ET800AUC</v>
          </cell>
          <cell r="B235" t="str">
            <v>SERVICIOS GENERALES BARRANQUIL</v>
          </cell>
        </row>
        <row r="236">
          <cell r="A236" t="str">
            <v>ET800AUD</v>
          </cell>
          <cell r="B236" t="str">
            <v>OFICINA BOGOTA</v>
          </cell>
        </row>
        <row r="237">
          <cell r="A237" t="str">
            <v>ET800AUE</v>
          </cell>
          <cell r="B237" t="str">
            <v>LEGAL ( JURIDICA )</v>
          </cell>
        </row>
        <row r="238">
          <cell r="A238" t="str">
            <v>ET800AUL</v>
          </cell>
          <cell r="B238" t="str">
            <v>TRAINING</v>
          </cell>
        </row>
        <row r="239">
          <cell r="A239" t="str">
            <v>ET800AUP</v>
          </cell>
          <cell r="B239" t="str">
            <v>STATIONERY</v>
          </cell>
        </row>
        <row r="240">
          <cell r="A240" t="str">
            <v>ET800AUZ</v>
          </cell>
          <cell r="B240" t="str">
            <v>GERENCIA COMERCIAL CZN</v>
          </cell>
        </row>
        <row r="241">
          <cell r="A241" t="str">
            <v>ET800PUW</v>
          </cell>
          <cell r="B241" t="str">
            <v>RELACIONES PUBLICAS</v>
          </cell>
        </row>
        <row r="242">
          <cell r="A242" t="str">
            <v>ET800XUY</v>
          </cell>
          <cell r="B242" t="str">
            <v>COMISION UTILIZACION PUERTO</v>
          </cell>
        </row>
        <row r="243">
          <cell r="A243" t="str">
            <v>ET800XUZ</v>
          </cell>
          <cell r="B243" t="str">
            <v>GERENCIA COMERCIAL</v>
          </cell>
        </row>
        <row r="244">
          <cell r="A244" t="str">
            <v>ET822AVB</v>
          </cell>
          <cell r="B244" t="str">
            <v>FINANCIERA/CONTABILIDAD</v>
          </cell>
        </row>
        <row r="245">
          <cell r="A245" t="str">
            <v>ET861ZYB</v>
          </cell>
          <cell r="B245" t="str">
            <v>PROTECCION INDUSTRIAL BARRANQ.</v>
          </cell>
        </row>
        <row r="246">
          <cell r="A246" t="str">
            <v>ET863A40</v>
          </cell>
          <cell r="B246" t="str">
            <v>COMPRAS Y SUMINISTROS</v>
          </cell>
        </row>
        <row r="247">
          <cell r="A247" t="str">
            <v>ET876AZB</v>
          </cell>
          <cell r="B247" t="str">
            <v>SISTEMAS BARRANQUILLA</v>
          </cell>
        </row>
        <row r="248">
          <cell r="A248" t="str">
            <v>EY800A50</v>
          </cell>
          <cell r="B248" t="str">
            <v>TRANSPORTE DE CARBON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EquipData"/>
      <sheetName val="Title"/>
      <sheetName val="C - CENTROS DE COSTO Y GASTOS"/>
      <sheetName val="Project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3"/>
      <sheetName val="Ppto_total3"/>
      <sheetName val="Resumen_tubería3"/>
      <sheetName val="Tabla_4_1_Distrito_Nº13"/>
      <sheetName val="Tabla_4_2_Distrito_Nº23"/>
      <sheetName val="Tabal_4_3_Resumén_distritos3"/>
      <sheetName val="Tabla_4_4_Sistemas3"/>
      <sheetName val="Ppto_alcantarillado3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ase_de_Diseño2"/>
      <sheetName val="Ppto_total2"/>
      <sheetName val="Resumen_tubería2"/>
      <sheetName val="Tabla_4_1_Distrito_Nº12"/>
      <sheetName val="Tabla_4_2_Distrito_Nº22"/>
      <sheetName val="Tabal_4_3_Resumén_distritos2"/>
      <sheetName val="Tabla_4_4_Sistemas2"/>
      <sheetName val="Ppto_alcantarillado2"/>
      <sheetName val="Base_de_Diseño1"/>
      <sheetName val="Ppto_total1"/>
      <sheetName val="Resumen_tubería1"/>
      <sheetName val="Tabla_4_1_Distrito_Nº11"/>
      <sheetName val="Tabla_4_2_Distrito_Nº21"/>
      <sheetName val="Tabal_4_3_Resumén_distritos1"/>
      <sheetName val="Tabla_4_4_Sistemas1"/>
      <sheetName val="Ppto_alcantarillado1"/>
      <sheetName val="Base_de_Diseño4"/>
      <sheetName val="Ppto_total4"/>
      <sheetName val="Resumen_tubería4"/>
      <sheetName val="Tabla_4_1_Distrito_Nº14"/>
      <sheetName val="Tabla_4_2_Distrito_Nº24"/>
      <sheetName val="Tabal_4_3_Resumén_distritos4"/>
      <sheetName val="Tabla_4_4_Sistemas4"/>
      <sheetName val="Ppto_alcantarillado4"/>
      <sheetName val="Base_de_Diseño5"/>
      <sheetName val="Ppto_total5"/>
      <sheetName val="Resumen_tubería5"/>
      <sheetName val="Tabla_4_1_Distrito_Nº15"/>
      <sheetName val="Tabla_4_2_Distrito_Nº25"/>
      <sheetName val="Tabal_4_3_Resumén_distritos5"/>
      <sheetName val="Tabla_4_4_Sistemas5"/>
      <sheetName val="Ppto_alcantarillado5"/>
      <sheetName val="Base_de_Diseño6"/>
      <sheetName val="Ppto_total6"/>
      <sheetName val="Resumen_tubería6"/>
      <sheetName val="Tabla_4_1_Distrito_Nº16"/>
      <sheetName val="Tabla_4_2_Distrito_Nº26"/>
      <sheetName val="Tabal_4_3_Resumén_distritos6"/>
      <sheetName val="Tabla_4_4_Sistemas6"/>
      <sheetName val="Ppto_alcantarillado6"/>
      <sheetName val="Base_de_Diseño7"/>
      <sheetName val="Ppto_total7"/>
      <sheetName val="Resumen_tubería7"/>
      <sheetName val="Tabla_4_1_Distrito_Nº17"/>
      <sheetName val="Tabla_4_2_Distrito_Nº27"/>
      <sheetName val="Tabal_4_3_Resumén_distritos7"/>
      <sheetName val="Tabla_4_4_Sistemas7"/>
      <sheetName val="Ppto_alcantarillado7"/>
      <sheetName val="Base_de_Diseño8"/>
      <sheetName val="Ppto_total8"/>
      <sheetName val="Resumen_tubería8"/>
      <sheetName val="Tabla_4_1_Distrito_Nº18"/>
      <sheetName val="Tabla_4_2_Distrito_Nº28"/>
      <sheetName val="Tabal_4_3_Resumén_distritos8"/>
      <sheetName val="Tabla_4_4_Sistemas8"/>
      <sheetName val="Ppto_alcantarillado8"/>
      <sheetName val="Base_de_Diseño10"/>
      <sheetName val="Ppto_total10"/>
      <sheetName val="Resumen_tubería10"/>
      <sheetName val="Tabla_4_1_Distrito_Nº110"/>
      <sheetName val="Tabla_4_2_Distrito_Nº210"/>
      <sheetName val="Tabal_4_3_Resumén_distritos10"/>
      <sheetName val="Tabla_4_4_Sistemas10"/>
      <sheetName val="Ppto_alcantarillado10"/>
      <sheetName val="Base_de_Diseño9"/>
      <sheetName val="Ppto_total9"/>
      <sheetName val="Resumen_tubería9"/>
      <sheetName val="Tabla_4_1_Distrito_Nº19"/>
      <sheetName val="Tabla_4_2_Distrito_Nº29"/>
      <sheetName val="Tabal_4_3_Resumén_distritos9"/>
      <sheetName val="Tabla_4_4_Sistemas9"/>
      <sheetName val="Ppto_alcantarillado9"/>
      <sheetName val="Base_de_Diseño15"/>
      <sheetName val="Ppto_total15"/>
      <sheetName val="Resumen_tubería15"/>
      <sheetName val="Tabla_4_1_Distrito_Nº115"/>
      <sheetName val="Tabla_4_2_Distrito_Nº215"/>
      <sheetName val="Tabal_4_3_Resumén_distritos15"/>
      <sheetName val="Tabla_4_4_Sistemas15"/>
      <sheetName val="Ppto_alcantarillado15"/>
      <sheetName val="Base_de_Diseño11"/>
      <sheetName val="Ppto_total11"/>
      <sheetName val="Resumen_tubería11"/>
      <sheetName val="Tabla_4_1_Distrito_Nº111"/>
      <sheetName val="Tabla_4_2_Distrito_Nº211"/>
      <sheetName val="Tabal_4_3_Resumén_distritos11"/>
      <sheetName val="Tabla_4_4_Sistemas11"/>
      <sheetName val="Ppto_alcantarillado11"/>
      <sheetName val="Base_de_Diseño12"/>
      <sheetName val="Ppto_total12"/>
      <sheetName val="Resumen_tubería12"/>
      <sheetName val="Tabla_4_1_Distrito_Nº112"/>
      <sheetName val="Tabla_4_2_Distrito_Nº212"/>
      <sheetName val="Tabal_4_3_Resumén_distritos12"/>
      <sheetName val="Tabla_4_4_Sistemas12"/>
      <sheetName val="Ppto_alcantarillado12"/>
      <sheetName val="Base_de_Diseño13"/>
      <sheetName val="Ppto_total13"/>
      <sheetName val="Resumen_tubería13"/>
      <sheetName val="Tabla_4_1_Distrito_Nº113"/>
      <sheetName val="Tabla_4_2_Distrito_Nº213"/>
      <sheetName val="Tabal_4_3_Resumén_distritos13"/>
      <sheetName val="Tabla_4_4_Sistemas13"/>
      <sheetName val="Ppto_alcantarillado13"/>
      <sheetName val="Base_de_Diseño14"/>
      <sheetName val="Ppto_total14"/>
      <sheetName val="Resumen_tubería14"/>
      <sheetName val="Tabla_4_1_Distrito_Nº114"/>
      <sheetName val="Tabla_4_2_Distrito_Nº214"/>
      <sheetName val="Tabal_4_3_Resumén_distritos14"/>
      <sheetName val="Tabla_4_4_Sistemas14"/>
      <sheetName val="Ppto_alcantarillado14"/>
      <sheetName val="Base_de_Diseño16"/>
      <sheetName val="Ppto_total16"/>
      <sheetName val="Resumen_tubería16"/>
      <sheetName val="Tabla_4_1_Distrito_Nº116"/>
      <sheetName val="Tabla_4_2_Distrito_Nº216"/>
      <sheetName val="Tabal_4_3_Resumén_distritos16"/>
      <sheetName val="Tabla_4_4_Sistemas16"/>
      <sheetName val="Ppto_alcantarillado16"/>
      <sheetName val="Base_de_Diseño17"/>
      <sheetName val="Ppto_total17"/>
      <sheetName val="Resumen_tubería17"/>
      <sheetName val="Tabla_4_1_Distrito_Nº117"/>
      <sheetName val="Tabla_4_2_Distrito_Nº217"/>
      <sheetName val="Tabal_4_3_Resumén_distritos17"/>
      <sheetName val="Tabla_4_4_Sistemas17"/>
      <sheetName val="Ppto_alcantarillado17"/>
      <sheetName val="Base_de_Diseño18"/>
      <sheetName val="Ppto_total18"/>
      <sheetName val="Resumen_tubería18"/>
      <sheetName val="Tabla_4_1_Distrito_Nº118"/>
      <sheetName val="Tabla_4_2_Distrito_Nº218"/>
      <sheetName val="Tabal_4_3_Resumén_distritos18"/>
      <sheetName val="Tabla_4_4_Sistemas18"/>
      <sheetName val="Ppto_alcantarillado18"/>
      <sheetName val="Base_de_Diseño19"/>
      <sheetName val="Ppto_total19"/>
      <sheetName val="Resumen_tubería19"/>
      <sheetName val="Tabla_4_1_Distrito_Nº119"/>
      <sheetName val="Tabla_4_2_Distrito_Nº219"/>
      <sheetName val="Tabal_4_3_Resumén_distritos19"/>
      <sheetName val="Tabla_4_4_Sistemas19"/>
      <sheetName val="Ppto_alcantarillado19"/>
      <sheetName val="Base_de_Diseño20"/>
      <sheetName val="Ppto_total20"/>
      <sheetName val="Resumen_tubería20"/>
      <sheetName val="Tabla_4_1_Distrito_Nº120"/>
      <sheetName val="Tabla_4_2_Distrito_Nº220"/>
      <sheetName val="Tabal_4_3_Resumén_distritos20"/>
      <sheetName val="Tabla_4_4_Sistemas20"/>
      <sheetName val="Ppto_alcantarillado20"/>
      <sheetName val="Base_de_Diseño21"/>
      <sheetName val="Ppto_total21"/>
      <sheetName val="Resumen_tubería21"/>
      <sheetName val="Tabla_4_1_Distrito_Nº121"/>
      <sheetName val="Tabla_4_2_Distrito_Nº221"/>
      <sheetName val="Tabal_4_3_Resumén_distritos21"/>
      <sheetName val="Tabla_4_4_Sistemas21"/>
      <sheetName val="Ppto_alcantarillado21"/>
      <sheetName val="Base_de_Diseño22"/>
      <sheetName val="Ppto_total22"/>
      <sheetName val="Resumen_tubería22"/>
      <sheetName val="Tabla_4_1_Distrito_Nº122"/>
      <sheetName val="Tabla_4_2_Distrito_Nº222"/>
      <sheetName val="Tabal_4_3_Resumén_distritos22"/>
      <sheetName val="Tabla_4_4_Sistemas22"/>
      <sheetName val="Ppto_alcantarillado22"/>
      <sheetName val="Cab"/>
      <sheetName val="AMPACITY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  <sheetName val="PPTO_AREA_URBANA3"/>
      <sheetName val="PPTO_AREA_URBANA"/>
      <sheetName val="PPTO_AREA_URBANA2"/>
      <sheetName val="PPTO_AREA_URBANA1"/>
      <sheetName val="PPTO_AREA_URBANA4"/>
      <sheetName val="PPTO_AREA_URBANA5"/>
      <sheetName val="PPTO_AREA_URBANA6"/>
      <sheetName val="PPTO_AREA_URBANA7"/>
      <sheetName val="PPTO_AREA_URBANA8"/>
      <sheetName val="PPTO_AREA_URBANA10"/>
      <sheetName val="PPTO_AREA_URBANA9"/>
      <sheetName val="PPTO_AREA_URBANA15"/>
      <sheetName val="PPTO_AREA_URBANA11"/>
      <sheetName val="PPTO_AREA_URBANA12"/>
      <sheetName val="PPTO_AREA_URBANA13"/>
      <sheetName val="PPTO_AREA_URBANA14"/>
      <sheetName val="PPTO_AREA_URBANA16"/>
      <sheetName val="PPTO_AREA_URBANA17"/>
      <sheetName val="PPTO_AREA_URBANA18"/>
      <sheetName val="PPTO_AREA_URBANA19"/>
      <sheetName val="PPTO_AREA_URBANA20"/>
      <sheetName val="Base de Diseño"/>
      <sheetName val="Base_de_Diseño"/>
    </sheetNames>
    <sheetDataSet>
      <sheetData sheetId="0"/>
      <sheetData sheetId="1"/>
      <sheetData sheetId="2" refreshError="1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PRECIOS"/>
    </sheetNames>
    <sheetDataSet>
      <sheetData sheetId="0" refreshError="1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</sheetNames>
    <sheetDataSet>
      <sheetData sheetId="0" refreshError="1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1" refreshError="1">
        <row r="12">
          <cell r="D12">
            <v>12000</v>
          </cell>
        </row>
        <row r="35">
          <cell r="D35">
            <v>30000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P"/>
      <sheetName val="201.2P ciclopeo"/>
      <sheetName val="201.2.1P reforzado"/>
      <sheetName val="201.3P"/>
      <sheetName val="201.4"/>
      <sheetName val="201.5"/>
      <sheetName val="201.7"/>
      <sheetName val="201.8"/>
      <sheetName val="201.9"/>
      <sheetName val="201.9P"/>
      <sheetName val="201.10"/>
      <sheetName val="201.11"/>
      <sheetName val="201.12"/>
      <sheetName val="201.13 Y 201.17"/>
      <sheetName val="REMOCION SERVICIOS EX."/>
      <sheetName val="201.14"/>
      <sheetName val="201.15"/>
      <sheetName val="201.16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 OTRA"/>
      <sheetName val="210.2 .3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1P1"/>
      <sheetName val="320.1P2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2.1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P"/>
      <sheetName val="450.P1 COMPRADA"/>
      <sheetName val="450.1"/>
      <sheetName val="450.1P COMPRADA"/>
      <sheetName val="450.2"/>
      <sheetName val="450.2P COMPRADA"/>
      <sheetName val="450.3"/>
      <sheetName val="450.3P COMPRADA"/>
      <sheetName val="450.4"/>
      <sheetName val="450.5"/>
      <sheetName val="450.6"/>
      <sheetName val="450.7"/>
      <sheetName val="450.8"/>
      <sheetName val="450.9"/>
      <sheetName val="451.1"/>
      <sheetName val="451.1P COMPRADA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0.1P"/>
      <sheetName val="461.1"/>
      <sheetName val="461.2"/>
      <sheetName val="462.1P"/>
      <sheetName val="462.1"/>
      <sheetName val="462.1.1"/>
      <sheetName val="462.4P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1 P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.1"/>
      <sheetName val="632P"/>
      <sheetName val="640.1"/>
      <sheetName val="640.2"/>
      <sheetName val="640.3"/>
      <sheetName val="641.1"/>
      <sheetName val="641.2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.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.1"/>
      <sheetName val="673.2"/>
      <sheetName val="673.1"/>
      <sheetName val="673.3"/>
      <sheetName val="674.1"/>
      <sheetName val="674.2"/>
      <sheetName val="680.1"/>
      <sheetName val="680.2"/>
      <sheetName val="680.3"/>
      <sheetName val="680P"/>
      <sheetName val="681.1"/>
      <sheetName val="682"/>
      <sheetName val="682.1"/>
      <sheetName val="690.1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1P"/>
      <sheetName val="810.2"/>
      <sheetName val="815P"/>
      <sheetName val="900.1"/>
      <sheetName val="900.2"/>
      <sheetName val="900.3"/>
      <sheetName val="Afirmado"/>
      <sheetName val="Hoja1"/>
    </sheetNames>
    <sheetDataSet>
      <sheetData sheetId="0"/>
      <sheetData sheetId="1">
        <row r="1">
          <cell r="A1" t="str">
            <v>GRUPO</v>
          </cell>
          <cell r="D1">
            <v>2</v>
          </cell>
        </row>
        <row r="2">
          <cell r="A2" t="str">
            <v>Administrador</v>
          </cell>
          <cell r="D2" t="str">
            <v>CONSORCIO INCIVIAS 2010</v>
          </cell>
        </row>
        <row r="3">
          <cell r="A3">
            <v>4305</v>
          </cell>
          <cell r="D3" t="str">
            <v>Via Ibague - Mariquita (PR 0+0000 - PR 105+0193)</v>
          </cell>
        </row>
        <row r="4">
          <cell r="A4">
            <v>5007</v>
          </cell>
        </row>
        <row r="7">
          <cell r="A7" t="str">
            <v>ITEM DE PAGO</v>
          </cell>
          <cell r="B7" t="str">
            <v>ESP. GRAL.</v>
          </cell>
          <cell r="C7" t="str">
            <v>ESP. PART.</v>
          </cell>
          <cell r="D7" t="str">
            <v>DESCRIPCION</v>
          </cell>
          <cell r="E7" t="str">
            <v xml:space="preserve">UNIDAD </v>
          </cell>
          <cell r="F7" t="str">
            <v>COSTO TOTAL</v>
          </cell>
          <cell r="G7" t="str">
            <v>CODIGO CUBS</v>
          </cell>
          <cell r="H7" t="str">
            <v>CODIGO CUBS</v>
          </cell>
          <cell r="I7" t="str">
            <v>NOTAS</v>
          </cell>
        </row>
        <row r="8">
          <cell r="A8" t="str">
            <v>200P1</v>
          </cell>
          <cell r="B8" t="str">
            <v>200-07</v>
          </cell>
          <cell r="D8" t="str">
            <v>LOCALIZACION ESTRUCTURAS</v>
          </cell>
          <cell r="E8" t="str">
            <v>M²</v>
          </cell>
          <cell r="F8">
            <v>1600</v>
          </cell>
          <cell r="H8" t="str">
            <v>3.6.1.1.1 </v>
          </cell>
        </row>
        <row r="9">
          <cell r="A9" t="str">
            <v>200P2</v>
          </cell>
          <cell r="B9" t="str">
            <v>200-07</v>
          </cell>
          <cell r="D9" t="str">
            <v>LOCALIZACION CARRETERAS</v>
          </cell>
          <cell r="E9" t="str">
            <v>ML</v>
          </cell>
          <cell r="F9">
            <v>1738</v>
          </cell>
          <cell r="H9" t="str">
            <v> 3.6.1.1.2 </v>
          </cell>
        </row>
        <row r="10">
          <cell r="A10" t="str">
            <v>200.1</v>
          </cell>
          <cell r="B10" t="str">
            <v>200-07</v>
          </cell>
          <cell r="D10" t="str">
            <v xml:space="preserve"> DESMONTE Y LIMPIEZA EN BOSQUE           </v>
          </cell>
          <cell r="E10" t="str">
            <v xml:space="preserve"> HA</v>
          </cell>
          <cell r="F10">
            <v>2060387</v>
          </cell>
          <cell r="G10" t="str">
            <v>3.6.1.2.2</v>
          </cell>
          <cell r="H10" t="str">
            <v>3.6.1.2.1</v>
          </cell>
        </row>
        <row r="11">
          <cell r="A11" t="str">
            <v>200.2</v>
          </cell>
          <cell r="B11" t="str">
            <v>200-07</v>
          </cell>
          <cell r="D11" t="str">
            <v xml:space="preserve">DESMONTE Y LIMPIEZA EN ZONAS NO BOSCOSAS           </v>
          </cell>
          <cell r="E11" t="str">
            <v xml:space="preserve"> HA</v>
          </cell>
          <cell r="F11">
            <v>1072816.5391666668</v>
          </cell>
          <cell r="G11" t="str">
            <v>3.6.1.2.4</v>
          </cell>
          <cell r="H11" t="str">
            <v>3.6.1.2.3</v>
          </cell>
        </row>
        <row r="12">
          <cell r="A12" t="str">
            <v>201.1P Y 201.5P</v>
          </cell>
          <cell r="B12" t="str">
            <v>201-07</v>
          </cell>
          <cell r="C12" t="str">
            <v>201-07P</v>
          </cell>
          <cell r="D12" t="str">
            <v>DEMOLICIÓN DE EDIFICACIONES.</v>
          </cell>
          <cell r="E12" t="str">
            <v>M²</v>
          </cell>
          <cell r="F12">
            <v>7034</v>
          </cell>
          <cell r="H12" t="e">
            <v>#N/A</v>
          </cell>
          <cell r="I12" t="str">
            <v>ITEMS DE DEMOLICION EN DIFERENTES UNIDADES</v>
          </cell>
        </row>
        <row r="13">
          <cell r="A13" t="str">
            <v>201.7</v>
          </cell>
          <cell r="B13" t="str">
            <v>201-07</v>
          </cell>
          <cell r="D13" t="str">
            <v>DEMOLICION DE ESTRUCTURAS</v>
          </cell>
          <cell r="E13" t="str">
            <v>M³</v>
          </cell>
          <cell r="F13">
            <v>68654</v>
          </cell>
          <cell r="G13" t="str">
            <v>3.2.1.3.5</v>
          </cell>
          <cell r="H13" t="str">
            <v xml:space="preserve">3.6.1.3.13  </v>
          </cell>
          <cell r="I13" t="str">
            <v>POR LO CUAL SE REGISTRAN COMO PARTICULARES</v>
          </cell>
        </row>
        <row r="14">
          <cell r="A14" t="str">
            <v>201.2P</v>
          </cell>
          <cell r="B14" t="str">
            <v>201-07</v>
          </cell>
          <cell r="C14" t="str">
            <v>201-07P</v>
          </cell>
          <cell r="D14" t="str">
            <v>DEMOLICION DE ESTRUCTURAS (CONCRETO CICLOPEO)</v>
          </cell>
          <cell r="E14" t="str">
            <v>M³</v>
          </cell>
          <cell r="F14">
            <v>70578</v>
          </cell>
          <cell r="G14" t="str">
            <v>3.6.1.3.14</v>
          </cell>
          <cell r="H14" t="str">
            <v>3.6.1.3.11</v>
          </cell>
        </row>
        <row r="15">
          <cell r="A15" t="str">
            <v>201.2.1P</v>
          </cell>
          <cell r="B15" t="str">
            <v>201-07</v>
          </cell>
          <cell r="C15" t="str">
            <v>201-07P</v>
          </cell>
          <cell r="D15" t="str">
            <v>DEMOLICION DE ESTRUCTURAS (CONCRETO REFORZADO)</v>
          </cell>
          <cell r="E15" t="str">
            <v>M³</v>
          </cell>
          <cell r="F15">
            <v>90718</v>
          </cell>
          <cell r="G15" t="str">
            <v>3.6.1.3.14</v>
          </cell>
          <cell r="H15" t="e">
            <v>#N/A</v>
          </cell>
        </row>
        <row r="16">
          <cell r="A16" t="str">
            <v>201.9P</v>
          </cell>
          <cell r="B16" t="str">
            <v>201-07</v>
          </cell>
          <cell r="C16" t="str">
            <v>201-07P</v>
          </cell>
          <cell r="D16" t="str">
            <v xml:space="preserve">DEMOLICION PISOS, ANDENES Y BORDILLOS DE CONCRETO.  </v>
          </cell>
          <cell r="E16" t="str">
            <v>M³</v>
          </cell>
          <cell r="F16">
            <v>37559</v>
          </cell>
          <cell r="G16" t="str">
            <v>3.6.1.3.38</v>
          </cell>
          <cell r="H16" t="e">
            <v>#N/A</v>
          </cell>
        </row>
        <row r="17">
          <cell r="A17" t="str">
            <v>201.3P</v>
          </cell>
          <cell r="B17" t="str">
            <v>201-07</v>
          </cell>
          <cell r="C17" t="str">
            <v>201-07P</v>
          </cell>
          <cell r="D17" t="str">
            <v>DEMOLICION DE PAVIMENTOS RIGIDOS</v>
          </cell>
          <cell r="E17" t="str">
            <v>M³</v>
          </cell>
          <cell r="F17">
            <v>57494</v>
          </cell>
          <cell r="H17" t="str">
            <v>3.6.1.3.15</v>
          </cell>
        </row>
        <row r="18">
          <cell r="A18" t="str">
            <v>201.4</v>
          </cell>
          <cell r="B18" t="str">
            <v>201-07</v>
          </cell>
          <cell r="C18" t="str">
            <v>201-07P</v>
          </cell>
          <cell r="D18" t="str">
            <v xml:space="preserve">DEMOLICION DE OBSTACULOS.   </v>
          </cell>
          <cell r="E18" t="str">
            <v>M³</v>
          </cell>
          <cell r="F18">
            <v>16619</v>
          </cell>
          <cell r="H18" t="str">
            <v>3.6.1.3.14</v>
          </cell>
        </row>
        <row r="19">
          <cell r="A19" t="str">
            <v>201.5</v>
          </cell>
          <cell r="D19" t="str">
            <v>DEMOLICIÓN DE EDIFICACIONES.</v>
          </cell>
          <cell r="E19" t="str">
            <v>U</v>
          </cell>
          <cell r="F19">
            <v>7034</v>
          </cell>
          <cell r="H19" t="str">
            <v>3.3.1.1</v>
          </cell>
        </row>
        <row r="20">
          <cell r="A20" t="str">
            <v>201.8</v>
          </cell>
          <cell r="D20" t="str">
            <v>DEMOLICION DE PAVIMENTOS RIGIDOS.</v>
          </cell>
          <cell r="E20" t="str">
            <v>M²</v>
          </cell>
          <cell r="F20">
            <v>16018</v>
          </cell>
          <cell r="H20" t="str">
            <v>3.6.1.3.15</v>
          </cell>
        </row>
        <row r="21">
          <cell r="A21" t="str">
            <v>201.9</v>
          </cell>
          <cell r="D21" t="str">
            <v xml:space="preserve">DEMOLICION PISOS Y ANDENES DE CONCRETO.  </v>
          </cell>
          <cell r="E21" t="str">
            <v>M²</v>
          </cell>
          <cell r="F21">
            <v>13921</v>
          </cell>
          <cell r="H21" t="str">
            <v>3.6.1.3.33</v>
          </cell>
        </row>
        <row r="22">
          <cell r="A22" t="str">
            <v>201.10</v>
          </cell>
          <cell r="D22" t="str">
            <v>DEMOLICION DE BORDILLOS DE CONCRETO</v>
          </cell>
          <cell r="E22" t="str">
            <v>ML</v>
          </cell>
          <cell r="F22">
            <v>8865</v>
          </cell>
          <cell r="H22" t="str">
            <v>3.6.1.3.35</v>
          </cell>
        </row>
        <row r="23">
          <cell r="A23" t="str">
            <v>201.11</v>
          </cell>
          <cell r="B23" t="str">
            <v>201-07</v>
          </cell>
          <cell r="C23" t="str">
            <v>201-07P</v>
          </cell>
          <cell r="D23" t="str">
            <v xml:space="preserve">DESMONTAJE Y TRASLADO DE ESTRUCTURAS METALICAS. </v>
          </cell>
          <cell r="E23" t="str">
            <v>KG</v>
          </cell>
          <cell r="F23">
            <v>4881</v>
          </cell>
          <cell r="H23" t="str">
            <v>3.6.1.3</v>
          </cell>
        </row>
        <row r="24">
          <cell r="A24" t="str">
            <v>201.12</v>
          </cell>
          <cell r="B24" t="str">
            <v>201-07</v>
          </cell>
          <cell r="C24" t="str">
            <v>201-07P</v>
          </cell>
          <cell r="D24" t="str">
            <v xml:space="preserve">REMOCION DE ESPECIES VEGETALES    </v>
          </cell>
          <cell r="E24" t="str">
            <v>U</v>
          </cell>
          <cell r="F24">
            <v>347417</v>
          </cell>
          <cell r="G24" t="str">
            <v>3.6.1.3.47</v>
          </cell>
          <cell r="H24" t="str">
            <v>3.6.1.3.47</v>
          </cell>
        </row>
        <row r="25">
          <cell r="A25" t="str">
            <v>201.13 Y 201.17</v>
          </cell>
          <cell r="B25" t="str">
            <v>201-07</v>
          </cell>
          <cell r="D25" t="str">
            <v>REMOCION DE OBSTACULOS</v>
          </cell>
          <cell r="E25" t="str">
            <v>U Y ML</v>
          </cell>
          <cell r="F25">
            <v>55620</v>
          </cell>
          <cell r="H25" t="e">
            <v>#N/A</v>
          </cell>
        </row>
        <row r="26">
          <cell r="B26" t="str">
            <v>201-07</v>
          </cell>
          <cell r="D26" t="str">
            <v xml:space="preserve">REMOCION SERVICIOS EXISTENTES    </v>
          </cell>
          <cell r="E26" t="str">
            <v>U</v>
          </cell>
          <cell r="F26">
            <v>0</v>
          </cell>
          <cell r="H26" t="e">
            <v>#N/A</v>
          </cell>
          <cell r="I26" t="str">
            <v>NO INCLUIDO EN ESPECIFICACIONES 2007</v>
          </cell>
        </row>
        <row r="27">
          <cell r="A27" t="str">
            <v>201.14</v>
          </cell>
          <cell r="B27" t="str">
            <v>201-07</v>
          </cell>
          <cell r="D27" t="str">
            <v xml:space="preserve">REMOCION DUCTOS DE SERVICIOS EXISTENTES </v>
          </cell>
          <cell r="E27" t="str">
            <v>ML</v>
          </cell>
          <cell r="F27">
            <v>0</v>
          </cell>
          <cell r="G27" t="str">
            <v>3.6.1.3.10</v>
          </cell>
          <cell r="H27" t="str">
            <v>3.6.1.3.9</v>
          </cell>
        </row>
        <row r="28">
          <cell r="A28" t="str">
            <v>201.15</v>
          </cell>
          <cell r="B28" t="str">
            <v>201-07</v>
          </cell>
          <cell r="D28" t="str">
            <v>REMOCION DE ALCANTARILLAS</v>
          </cell>
          <cell r="E28" t="str">
            <v>ML</v>
          </cell>
          <cell r="F28">
            <v>46848</v>
          </cell>
          <cell r="G28" t="str">
            <v>3.2.1.9.38</v>
          </cell>
          <cell r="H28" t="str">
            <v>3.6.1.3</v>
          </cell>
        </row>
        <row r="29">
          <cell r="A29" t="str">
            <v>201.16</v>
          </cell>
          <cell r="B29" t="str">
            <v>201-07</v>
          </cell>
          <cell r="D29" t="str">
            <v xml:space="preserve">REMOCION DE CERCAS DE ALAMBRE       </v>
          </cell>
          <cell r="E29" t="str">
            <v>ML</v>
          </cell>
          <cell r="F29">
            <v>12206</v>
          </cell>
          <cell r="H29" t="str">
            <v>3.6.1.3</v>
          </cell>
        </row>
        <row r="30">
          <cell r="A30" t="str">
            <v>201.18</v>
          </cell>
          <cell r="B30" t="str">
            <v>201-07</v>
          </cell>
          <cell r="D30" t="str">
            <v xml:space="preserve">TRASLADO DE POSTES. </v>
          </cell>
          <cell r="E30" t="str">
            <v>UN</v>
          </cell>
          <cell r="F30">
            <v>4881</v>
          </cell>
          <cell r="H30" t="str">
            <v>3.6.1.3.1</v>
          </cell>
        </row>
        <row r="31">
          <cell r="A31" t="str">
            <v>201.19</v>
          </cell>
          <cell r="B31" t="str">
            <v>201-07</v>
          </cell>
          <cell r="D31" t="str">
            <v xml:space="preserve">TRASLADO DE TORRES. </v>
          </cell>
          <cell r="E31" t="str">
            <v>UN</v>
          </cell>
          <cell r="F31">
            <v>4881</v>
          </cell>
          <cell r="H31" t="str">
            <v>3.6.1.3</v>
          </cell>
        </row>
        <row r="32">
          <cell r="A32" t="str">
            <v>201.2</v>
          </cell>
          <cell r="B32" t="str">
            <v>201-07</v>
          </cell>
          <cell r="D32" t="str">
            <v>REMOCION DE RIELES</v>
          </cell>
          <cell r="E32" t="str">
            <v>ML</v>
          </cell>
          <cell r="F32">
            <v>46848</v>
          </cell>
          <cell r="H32" t="str">
            <v>3.6.1.3.11</v>
          </cell>
        </row>
        <row r="33">
          <cell r="A33" t="str">
            <v>201.21</v>
          </cell>
          <cell r="B33" t="str">
            <v>201-07</v>
          </cell>
          <cell r="D33" t="str">
            <v>REMOCION DE DEFENSAS METALICAS</v>
          </cell>
          <cell r="E33" t="str">
            <v>ML</v>
          </cell>
          <cell r="F33">
            <v>46848</v>
          </cell>
          <cell r="H33" t="str">
            <v>3.6.1.3</v>
          </cell>
        </row>
        <row r="34">
          <cell r="A34" t="str">
            <v>201.22</v>
          </cell>
          <cell r="B34" t="str">
            <v>201-07</v>
          </cell>
          <cell r="D34" t="str">
            <v>REMOCION DE BARRERAS DE SEGURIDAD</v>
          </cell>
          <cell r="E34" t="str">
            <v>ML</v>
          </cell>
          <cell r="F34">
            <v>46848</v>
          </cell>
          <cell r="H34" t="str">
            <v>3.6.1.3.13</v>
          </cell>
        </row>
        <row r="35">
          <cell r="A35" t="str">
            <v>210.1.1</v>
          </cell>
          <cell r="B35" t="str">
            <v>210-07</v>
          </cell>
          <cell r="D35" t="str">
            <v>EXCAVACIÓN EN MATERIAL COMÚN DE LA EXPLANACIÓN Y CANALES</v>
          </cell>
          <cell r="E35" t="str">
            <v>M³</v>
          </cell>
          <cell r="F35">
            <v>4165</v>
          </cell>
          <cell r="G35" t="str">
            <v>3.6.2.1.1</v>
          </cell>
          <cell r="H35" t="str">
            <v xml:space="preserve">3.6.2.1.1 </v>
          </cell>
          <cell r="I35" t="str">
            <v>EXCAVACIÓN EN MATERIAL COMÚN DE LA EXPLANACIÓN Y CANALES</v>
          </cell>
        </row>
        <row r="36">
          <cell r="A36" t="str">
            <v>210.1.2</v>
          </cell>
          <cell r="B36" t="str">
            <v>210-07</v>
          </cell>
          <cell r="D36" t="str">
            <v>EXCAVACION SIN CLASIFICAR DE PRESTAMOS</v>
          </cell>
          <cell r="E36" t="str">
            <v>M³</v>
          </cell>
          <cell r="F36">
            <v>3408</v>
          </cell>
          <cell r="H36" t="str">
            <v>3.6.2.1.3 </v>
          </cell>
        </row>
        <row r="37">
          <cell r="A37" t="str">
            <v>210.2.1</v>
          </cell>
          <cell r="B37" t="str">
            <v>210-07</v>
          </cell>
          <cell r="D37" t="str">
            <v>EXCAVACION EN ROCA DE LA EXPLANACION Y CANALES</v>
          </cell>
          <cell r="E37" t="str">
            <v>M³</v>
          </cell>
          <cell r="F37">
            <v>12426</v>
          </cell>
          <cell r="G37" t="str">
            <v>3.6.2.1.3</v>
          </cell>
          <cell r="H37" t="str">
            <v>3.6.2.1.3</v>
          </cell>
        </row>
        <row r="38">
          <cell r="A38" t="str">
            <v>210.2.2</v>
          </cell>
          <cell r="B38" t="str">
            <v>210-07</v>
          </cell>
          <cell r="D38" t="str">
            <v xml:space="preserve">EXCAVACION EN MATERIAL COMUN DE LA EXPLANACION Y CANALES </v>
          </cell>
          <cell r="E38" t="str">
            <v>M³</v>
          </cell>
          <cell r="F38">
            <v>3748</v>
          </cell>
          <cell r="G38" t="str">
            <v>3.6.2.1.5</v>
          </cell>
          <cell r="H38" t="str">
            <v>3.6.2.1.5</v>
          </cell>
        </row>
        <row r="39">
          <cell r="A39" t="str">
            <v>210.2.3</v>
          </cell>
          <cell r="B39" t="str">
            <v>210-07</v>
          </cell>
          <cell r="D39" t="str">
            <v>EXCAVACION EN ROCA DE PRESTAMOS</v>
          </cell>
          <cell r="E39" t="str">
            <v>M³</v>
          </cell>
          <cell r="F39">
            <v>9874</v>
          </cell>
          <cell r="H39" t="str">
            <v>3.6.2.1.5</v>
          </cell>
        </row>
        <row r="40">
          <cell r="A40" t="str">
            <v>210.2.4</v>
          </cell>
          <cell r="B40" t="str">
            <v>210-07</v>
          </cell>
          <cell r="D40" t="str">
            <v>EXCAVACION EN MATERIAL COMUN DE PRESTAMOS</v>
          </cell>
          <cell r="E40" t="str">
            <v>M³</v>
          </cell>
          <cell r="F40">
            <v>3124</v>
          </cell>
          <cell r="H40" t="str">
            <v>3.6.2.1.5</v>
          </cell>
        </row>
        <row r="41">
          <cell r="A41" t="str">
            <v>210.2 OTRA</v>
          </cell>
          <cell r="B41" t="str">
            <v>210-07</v>
          </cell>
          <cell r="D41" t="str">
            <v xml:space="preserve"> EXCAVACION EN ROCA DE LA EXPLANACION Y CANALES (sin explosivos)        </v>
          </cell>
          <cell r="E41" t="str">
            <v>M³</v>
          </cell>
          <cell r="F41">
            <v>12342</v>
          </cell>
          <cell r="G41" t="str">
            <v>3.6.2.1.3</v>
          </cell>
          <cell r="H41" t="str">
            <v>3.6.1.3.11</v>
          </cell>
        </row>
        <row r="42">
          <cell r="A42" t="str">
            <v>211.1</v>
          </cell>
          <cell r="B42" t="str">
            <v>211-07</v>
          </cell>
          <cell r="D42" t="str">
            <v>REMOCION DE DERRUMBES</v>
          </cell>
          <cell r="E42" t="str">
            <v>M³</v>
          </cell>
          <cell r="F42">
            <v>4990</v>
          </cell>
          <cell r="G42" t="str">
            <v>3.6.2.2.1</v>
          </cell>
          <cell r="H42" t="str">
            <v xml:space="preserve">3.6.2.2.1  </v>
          </cell>
        </row>
        <row r="43">
          <cell r="A43" t="str">
            <v>220.1</v>
          </cell>
          <cell r="B43" t="str">
            <v>220-07</v>
          </cell>
          <cell r="D43" t="str">
            <v>TERRAPLEN</v>
          </cell>
          <cell r="E43" t="str">
            <v>M³</v>
          </cell>
          <cell r="F43">
            <v>7138</v>
          </cell>
          <cell r="G43" t="str">
            <v>3.6.2.3.1</v>
          </cell>
          <cell r="H43" t="str">
            <v>3.6.2.3.1</v>
          </cell>
        </row>
        <row r="44">
          <cell r="A44" t="str">
            <v>221.1</v>
          </cell>
          <cell r="B44" t="str">
            <v>221-07</v>
          </cell>
          <cell r="D44" t="str">
            <v>PEDRAPLEN COMPACTO</v>
          </cell>
          <cell r="E44" t="str">
            <v>M³</v>
          </cell>
          <cell r="F44">
            <v>72233</v>
          </cell>
          <cell r="G44" t="str">
            <v>3.6.2.4.2</v>
          </cell>
          <cell r="H44" t="str">
            <v>3.6.2.4.2</v>
          </cell>
        </row>
        <row r="45">
          <cell r="A45" t="str">
            <v>221.2</v>
          </cell>
          <cell r="B45" t="str">
            <v>221-07</v>
          </cell>
          <cell r="D45" t="str">
            <v>PEDRAPLEN SUELTO</v>
          </cell>
          <cell r="E45" t="str">
            <v>M³</v>
          </cell>
          <cell r="F45">
            <v>69548</v>
          </cell>
          <cell r="G45" t="str">
            <v>3.6.2.4.1</v>
          </cell>
          <cell r="H45" t="str">
            <v>3.6.2.4.1</v>
          </cell>
        </row>
        <row r="46">
          <cell r="A46" t="str">
            <v>225P</v>
          </cell>
          <cell r="B46" t="str">
            <v>225-07</v>
          </cell>
          <cell r="D46" t="str">
            <v xml:space="preserve">CONFORMACION DE BOTADERO O ESCOMBRERAS </v>
          </cell>
          <cell r="E46" t="str">
            <v>M³</v>
          </cell>
          <cell r="F46">
            <v>3357</v>
          </cell>
          <cell r="H46" t="str">
            <v>3.2.8.1.1 </v>
          </cell>
        </row>
        <row r="47">
          <cell r="A47" t="str">
            <v>230.1</v>
          </cell>
          <cell r="B47" t="str">
            <v>230-07</v>
          </cell>
          <cell r="D47" t="str">
            <v>MEJORAMIENTO DE LA SUBRASANTE INVOLUCRA SUELO EXISTENTE</v>
          </cell>
          <cell r="E47" t="str">
            <v>M²</v>
          </cell>
          <cell r="F47">
            <v>362</v>
          </cell>
          <cell r="G47" t="str">
            <v>3.6.2.5.1</v>
          </cell>
          <cell r="H47" t="str">
            <v>3.6.2.5.1</v>
          </cell>
        </row>
        <row r="48">
          <cell r="A48" t="str">
            <v>230.2</v>
          </cell>
          <cell r="B48" t="str">
            <v>230-07</v>
          </cell>
          <cell r="D48" t="str">
            <v>MEJORAMIENTO DE LA SUBRASANTE EMPLEANDO UNICAMENTE MATERIAL ADICIONADO</v>
          </cell>
          <cell r="E48" t="str">
            <v>M³</v>
          </cell>
          <cell r="F48">
            <v>14490</v>
          </cell>
          <cell r="G48" t="str">
            <v>3.6.2.5.2</v>
          </cell>
          <cell r="H48" t="str">
            <v>3.6.2.5.2</v>
          </cell>
        </row>
        <row r="49">
          <cell r="A49" t="str">
            <v>231.1</v>
          </cell>
          <cell r="B49" t="str">
            <v>231-07</v>
          </cell>
          <cell r="D49" t="str">
            <v>GEOTEXTIL PARA SEPARACION DE SUELOS DE SUBRASANTE Y CAPAS GRANULARES</v>
          </cell>
          <cell r="E49" t="str">
            <v>M²</v>
          </cell>
          <cell r="F49">
            <v>6465</v>
          </cell>
          <cell r="G49" t="str">
            <v>3.6.8.2.6</v>
          </cell>
          <cell r="H49" t="str">
            <v>3.6.8.2 </v>
          </cell>
        </row>
        <row r="50">
          <cell r="A50" t="str">
            <v>232.1</v>
          </cell>
          <cell r="B50" t="str">
            <v>232-07</v>
          </cell>
          <cell r="D50" t="str">
            <v>GEOTEXTIL PARA ESTABILIZACION DE SUELOS DE SUBRASANTE Y CAPAS GRANULARES</v>
          </cell>
          <cell r="E50" t="str">
            <v>M²</v>
          </cell>
          <cell r="F50">
            <v>6465</v>
          </cell>
          <cell r="G50" t="str">
            <v>3.6.8.2.6</v>
          </cell>
          <cell r="H50" t="str">
            <v>3.6.8.2 </v>
          </cell>
        </row>
        <row r="51">
          <cell r="A51" t="str">
            <v>234.1</v>
          </cell>
          <cell r="B51" t="str">
            <v>234-07</v>
          </cell>
          <cell r="D51" t="str">
            <v>AFINAMIENTO DE TALUDES</v>
          </cell>
          <cell r="E51" t="str">
            <v>M²</v>
          </cell>
          <cell r="F51">
            <v>6391</v>
          </cell>
          <cell r="H51" t="str">
            <v>3.6.8.2 </v>
          </cell>
        </row>
        <row r="52">
          <cell r="A52" t="str">
            <v>310.1</v>
          </cell>
          <cell r="B52" t="str">
            <v>310-07</v>
          </cell>
          <cell r="D52" t="str">
            <v>CONFORMACION DE LA CALZADA EXISTENTE</v>
          </cell>
          <cell r="E52" t="str">
            <v>M²</v>
          </cell>
          <cell r="F52">
            <v>483</v>
          </cell>
          <cell r="G52" t="str">
            <v>3.6.3.1.1</v>
          </cell>
          <cell r="H52" t="str">
            <v>3.6.3.1.1</v>
          </cell>
        </row>
        <row r="53">
          <cell r="A53" t="str">
            <v>311.1</v>
          </cell>
          <cell r="B53" t="str">
            <v>311-07</v>
          </cell>
          <cell r="D53" t="str">
            <v>AFIRMADO</v>
          </cell>
          <cell r="E53" t="str">
            <v>M³</v>
          </cell>
          <cell r="F53">
            <v>102262</v>
          </cell>
          <cell r="G53" t="str">
            <v>3.6.3.2.1</v>
          </cell>
          <cell r="H53" t="str">
            <v>3.6.3.2.1</v>
          </cell>
        </row>
        <row r="54">
          <cell r="A54" t="str">
            <v>311.1P1</v>
          </cell>
          <cell r="B54" t="str">
            <v>311-07</v>
          </cell>
          <cell r="D54" t="str">
            <v>AFIRMADO ESTABILIZADO CON CEMENTO</v>
          </cell>
          <cell r="E54" t="str">
            <v>M³</v>
          </cell>
          <cell r="F54">
            <v>70116</v>
          </cell>
          <cell r="G54" t="str">
            <v>3.6.3.3.23</v>
          </cell>
          <cell r="H54" t="str">
            <v>3.6.3.2</v>
          </cell>
        </row>
        <row r="55">
          <cell r="A55" t="str">
            <v>311.1P2</v>
          </cell>
          <cell r="B55" t="str">
            <v>311-07</v>
          </cell>
          <cell r="D55" t="str">
            <v>AFIRMADO ESTABILIZADO CON CAL</v>
          </cell>
          <cell r="E55" t="str">
            <v>M³</v>
          </cell>
          <cell r="F55">
            <v>116916</v>
          </cell>
          <cell r="G55" t="str">
            <v>3.6.3.3.17</v>
          </cell>
          <cell r="H55" t="str">
            <v>3.6.3.2</v>
          </cell>
        </row>
        <row r="56">
          <cell r="A56" t="str">
            <v>311.1P3</v>
          </cell>
          <cell r="B56" t="str">
            <v>311-07</v>
          </cell>
          <cell r="D56" t="str">
            <v>BACHEO DE CARRETERAS EN AFIRMADO</v>
          </cell>
          <cell r="E56" t="str">
            <v>M³</v>
          </cell>
          <cell r="F56">
            <v>93618</v>
          </cell>
          <cell r="H56" t="str">
            <v>3.6.3.2</v>
          </cell>
        </row>
        <row r="57">
          <cell r="A57" t="str">
            <v>312.1</v>
          </cell>
          <cell r="B57" t="str">
            <v>312-07</v>
          </cell>
          <cell r="D57" t="str">
            <v>TRATAMIENTO PALIATIVO DE POLVO APLICADO EN FORMA SOLIDA EN HOJUELAS</v>
          </cell>
          <cell r="E57" t="str">
            <v>KG</v>
          </cell>
          <cell r="F57">
            <v>671</v>
          </cell>
          <cell r="H57" t="str">
            <v>3.6.3.2</v>
          </cell>
        </row>
        <row r="58">
          <cell r="A58" t="str">
            <v>312.2</v>
          </cell>
          <cell r="B58" t="str">
            <v>312-07</v>
          </cell>
          <cell r="D58" t="str">
            <v>TRATAMIENTO PALIATIVO DE POLVO APLICADO EN FORMA SOLIDA EN ESFERAS</v>
          </cell>
          <cell r="E58" t="str">
            <v>KG</v>
          </cell>
          <cell r="F58">
            <v>671</v>
          </cell>
          <cell r="H58" t="str">
            <v>3.6.3.2</v>
          </cell>
        </row>
        <row r="59">
          <cell r="A59" t="str">
            <v>312.3</v>
          </cell>
          <cell r="B59" t="str">
            <v>312-07</v>
          </cell>
          <cell r="D59" t="str">
            <v>TRATAMIENTO PALIATIVO DE POLVO APLICADO EN FORMA LIQUIDA</v>
          </cell>
          <cell r="E59" t="str">
            <v>LT</v>
          </cell>
          <cell r="F59">
            <v>670</v>
          </cell>
          <cell r="H59" t="str">
            <v>3.6.3.2</v>
          </cell>
        </row>
        <row r="60">
          <cell r="A60" t="str">
            <v>312.4</v>
          </cell>
          <cell r="B60" t="str">
            <v>312-07</v>
          </cell>
          <cell r="D60" t="str">
            <v>MATERIAL GRANULAR DE ADICION</v>
          </cell>
          <cell r="E60" t="str">
            <v>M³</v>
          </cell>
          <cell r="F60">
            <v>46102</v>
          </cell>
          <cell r="H60" t="str">
            <v>3.6.3.3</v>
          </cell>
        </row>
        <row r="61">
          <cell r="A61" t="str">
            <v>320.1</v>
          </cell>
          <cell r="B61" t="str">
            <v>320-07</v>
          </cell>
          <cell r="D61" t="str">
            <v>SUBBASE GRANULAR</v>
          </cell>
          <cell r="E61" t="str">
            <v>M³</v>
          </cell>
          <cell r="F61">
            <v>130375</v>
          </cell>
          <cell r="G61" t="str">
            <v>3.6.3.4.2</v>
          </cell>
          <cell r="H61" t="str">
            <v xml:space="preserve"> 3.6.3.4.2</v>
          </cell>
        </row>
        <row r="62">
          <cell r="A62" t="str">
            <v>320.1P1</v>
          </cell>
          <cell r="B62" t="str">
            <v>320-07</v>
          </cell>
          <cell r="D62" t="str">
            <v>SUBBASE GRANULAR CBR&gt;30%</v>
          </cell>
          <cell r="E62" t="str">
            <v>M³</v>
          </cell>
          <cell r="F62">
            <v>133332</v>
          </cell>
          <cell r="G62" t="str">
            <v>3.6.3.4.3</v>
          </cell>
          <cell r="H62" t="e">
            <v>#N/A</v>
          </cell>
          <cell r="I62" t="str">
            <v>NO INCLUIDO EN ESPECIFICACIONES 2007</v>
          </cell>
        </row>
        <row r="63">
          <cell r="A63" t="str">
            <v>320.1P2</v>
          </cell>
          <cell r="B63" t="str">
            <v>320-07</v>
          </cell>
          <cell r="D63" t="str">
            <v>SUBBASE GRANULAR CBR&gt;40%</v>
          </cell>
          <cell r="E63" t="str">
            <v>M³</v>
          </cell>
          <cell r="F63">
            <v>134600</v>
          </cell>
          <cell r="G63" t="str">
            <v>3.6.3.4.4</v>
          </cell>
          <cell r="H63" t="e">
            <v>#N/A</v>
          </cell>
          <cell r="I63" t="str">
            <v>NO INCLUIDO EN ESPECIFICACIONES 2007</v>
          </cell>
        </row>
        <row r="64">
          <cell r="A64" t="str">
            <v>320.2</v>
          </cell>
          <cell r="B64" t="str">
            <v>320-07</v>
          </cell>
          <cell r="D64" t="str">
            <v>SUBBASE GRANULAR PARA BACHEO</v>
          </cell>
          <cell r="E64" t="str">
            <v>M³</v>
          </cell>
          <cell r="F64">
            <v>192872</v>
          </cell>
          <cell r="G64" t="str">
            <v>3.6.3.4.7</v>
          </cell>
          <cell r="H64" t="str">
            <v>3.6.3.4.4</v>
          </cell>
        </row>
        <row r="65">
          <cell r="A65" t="str">
            <v>330.1</v>
          </cell>
          <cell r="B65" t="str">
            <v>330-07</v>
          </cell>
          <cell r="D65" t="str">
            <v>BASE GRANULAR</v>
          </cell>
          <cell r="E65" t="str">
            <v>M³</v>
          </cell>
          <cell r="F65">
            <v>156587</v>
          </cell>
          <cell r="G65" t="str">
            <v>3.6.3.6.1</v>
          </cell>
          <cell r="H65" t="str">
            <v>3.6.3.6.2</v>
          </cell>
        </row>
        <row r="66">
          <cell r="A66" t="str">
            <v>330.2</v>
          </cell>
          <cell r="B66" t="str">
            <v>330-07</v>
          </cell>
          <cell r="D66" t="str">
            <v>BASE GRANULAR PARA BACHEO</v>
          </cell>
          <cell r="E66" t="str">
            <v>M³</v>
          </cell>
          <cell r="F66">
            <v>173223</v>
          </cell>
          <cell r="G66" t="str">
            <v>3.6.3.6.3</v>
          </cell>
          <cell r="H66" t="str">
            <v>3.6.3.6.3</v>
          </cell>
        </row>
        <row r="67">
          <cell r="A67" t="str">
            <v>340.1</v>
          </cell>
          <cell r="B67" t="str">
            <v>340-07</v>
          </cell>
          <cell r="D67" t="str">
            <v>BASE ESTABILIZADA CON EMULSION ASFALTICA BEE-1</v>
          </cell>
          <cell r="E67" t="str">
            <v>M³</v>
          </cell>
          <cell r="F67">
            <v>188974</v>
          </cell>
          <cell r="G67" t="str">
            <v>3.6.3.7.2</v>
          </cell>
          <cell r="H67" t="str">
            <v>3.6.3.7.1</v>
          </cell>
        </row>
        <row r="68">
          <cell r="A68" t="str">
            <v>340.2</v>
          </cell>
          <cell r="B68" t="str">
            <v>340-07</v>
          </cell>
          <cell r="D68" t="str">
            <v>BASE ESTABILIZADA CON EMULSION ASFALTICA BEE-2</v>
          </cell>
          <cell r="E68" t="str">
            <v>M³</v>
          </cell>
          <cell r="F68">
            <v>192729</v>
          </cell>
          <cell r="H68" t="str">
            <v>3.6.3.7.3</v>
          </cell>
        </row>
        <row r="69">
          <cell r="A69" t="str">
            <v>340.3</v>
          </cell>
          <cell r="B69" t="str">
            <v>340-07</v>
          </cell>
          <cell r="D69" t="str">
            <v>BASE ESTABILIZADA CON EMULSION ASFALTICA BEE-3</v>
          </cell>
          <cell r="E69" t="str">
            <v>M³</v>
          </cell>
          <cell r="F69">
            <v>177246</v>
          </cell>
          <cell r="H69" t="str">
            <v>3.6.3.7.5</v>
          </cell>
        </row>
        <row r="70">
          <cell r="A70" t="str">
            <v>341.1</v>
          </cell>
          <cell r="B70" t="str">
            <v>341-07</v>
          </cell>
          <cell r="D70" t="str">
            <v>BASE ESTABILIZADA CON CEMENTO PORTLAND</v>
          </cell>
          <cell r="E70" t="str">
            <v>M³</v>
          </cell>
          <cell r="F70">
            <v>72856</v>
          </cell>
          <cell r="H70" t="str">
            <v>3.6.3.7</v>
          </cell>
        </row>
        <row r="71">
          <cell r="A71" t="str">
            <v>341.2</v>
          </cell>
          <cell r="B71" t="str">
            <v>341-07</v>
          </cell>
          <cell r="D71" t="str">
            <v>CEMENTO PORTLAND</v>
          </cell>
          <cell r="E71" t="str">
            <v>KG</v>
          </cell>
          <cell r="F71">
            <v>520</v>
          </cell>
          <cell r="H71" t="str">
            <v>3.6.4.1.8</v>
          </cell>
        </row>
        <row r="72">
          <cell r="A72" t="str">
            <v>342.1</v>
          </cell>
          <cell r="B72" t="str">
            <v>342-07</v>
          </cell>
          <cell r="D72" t="str">
            <v>BASE DE CONCRETO HIDRAULICO</v>
          </cell>
          <cell r="E72" t="str">
            <v>M³</v>
          </cell>
          <cell r="F72">
            <v>542844</v>
          </cell>
          <cell r="H72" t="str">
            <v>3.6.4.1</v>
          </cell>
        </row>
        <row r="73">
          <cell r="A73" t="str">
            <v>342.1P</v>
          </cell>
          <cell r="B73" t="str">
            <v>342-07</v>
          </cell>
          <cell r="D73" t="str">
            <v>BASE GRANULAR ESTABILIZADA CON CAL</v>
          </cell>
          <cell r="E73" t="str">
            <v>M³</v>
          </cell>
          <cell r="F73">
            <v>157152</v>
          </cell>
          <cell r="H73" t="e">
            <v>#N/A</v>
          </cell>
        </row>
        <row r="74">
          <cell r="A74" t="str">
            <v>410.1</v>
          </cell>
          <cell r="B74" t="str">
            <v>410-07</v>
          </cell>
          <cell r="D74" t="str">
            <v>CEMENTO ASFALTICO DE PENETRACION 60-70</v>
          </cell>
          <cell r="E74" t="str">
            <v>KG</v>
          </cell>
          <cell r="F74">
            <v>1365</v>
          </cell>
          <cell r="H74" t="str">
            <v>3.6.4.1.1</v>
          </cell>
        </row>
        <row r="75">
          <cell r="A75" t="str">
            <v>410.2</v>
          </cell>
          <cell r="B75" t="str">
            <v>410-07</v>
          </cell>
          <cell r="D75" t="str">
            <v>CEMENTO ASFALTICO DE PENETRACION 80-100</v>
          </cell>
          <cell r="E75" t="str">
            <v>KG</v>
          </cell>
          <cell r="F75">
            <v>1362</v>
          </cell>
          <cell r="H75" t="str">
            <v>3.6.4.1.2</v>
          </cell>
        </row>
        <row r="76">
          <cell r="A76" t="str">
            <v>411.1</v>
          </cell>
          <cell r="B76" t="str">
            <v>411-07</v>
          </cell>
          <cell r="D76" t="str">
            <v>EMULSION ASFALTICA DE ROTURA MEDIA CRM</v>
          </cell>
          <cell r="E76" t="str">
            <v>LT</v>
          </cell>
          <cell r="F76">
            <v>1570</v>
          </cell>
          <cell r="H76" t="str">
            <v>3.6.4.2.1</v>
          </cell>
        </row>
        <row r="77">
          <cell r="A77" t="str">
            <v>411.2</v>
          </cell>
          <cell r="B77" t="str">
            <v>411-07</v>
          </cell>
          <cell r="D77" t="str">
            <v>EMULSION ASFALTICA DE ROTURA LENTA CRL-1</v>
          </cell>
          <cell r="E77" t="str">
            <v>LT</v>
          </cell>
          <cell r="F77">
            <v>1638</v>
          </cell>
          <cell r="H77" t="str">
            <v>3.6.4.2.2</v>
          </cell>
        </row>
        <row r="78">
          <cell r="A78" t="str">
            <v>411.3</v>
          </cell>
          <cell r="B78" t="str">
            <v>411-07</v>
          </cell>
          <cell r="D78" t="str">
            <v>EMULSION ASFALTICA DE ROTURA LENTA CRL-1H</v>
          </cell>
          <cell r="E78" t="str">
            <v>LT</v>
          </cell>
          <cell r="F78">
            <v>1802</v>
          </cell>
          <cell r="H78" t="str">
            <v>3.6.4.2.3</v>
          </cell>
        </row>
        <row r="79">
          <cell r="A79" t="str">
            <v>414.1</v>
          </cell>
          <cell r="B79" t="str">
            <v>414-07</v>
          </cell>
          <cell r="D79" t="str">
            <v>CEMENTO ASFALTICO MODIFICADO CON POLIMEROS TIPO 1</v>
          </cell>
          <cell r="E79" t="str">
            <v>KG</v>
          </cell>
          <cell r="F79">
            <v>2241</v>
          </cell>
          <cell r="H79" t="str">
            <v>3.6.4.1.3</v>
          </cell>
        </row>
        <row r="80">
          <cell r="A80" t="str">
            <v>414.2</v>
          </cell>
          <cell r="B80" t="str">
            <v>414-07</v>
          </cell>
          <cell r="D80" t="str">
            <v>CEMENTO ASFALTICO MODIFICADO CON POLIMEROS TIPO 2</v>
          </cell>
          <cell r="E80" t="str">
            <v>KG</v>
          </cell>
          <cell r="F80">
            <v>2254</v>
          </cell>
          <cell r="H80" t="str">
            <v>3.6.4.1.4</v>
          </cell>
        </row>
        <row r="81">
          <cell r="A81" t="str">
            <v>414.3</v>
          </cell>
          <cell r="B81" t="str">
            <v>414-07</v>
          </cell>
          <cell r="D81" t="str">
            <v>CEMENTO ASFALTICO MODIFICADO CON POLIMEROS TIPO 3</v>
          </cell>
          <cell r="E81" t="str">
            <v>KG</v>
          </cell>
          <cell r="F81">
            <v>2321</v>
          </cell>
          <cell r="H81" t="str">
            <v>3.6.4.1.5</v>
          </cell>
        </row>
        <row r="82">
          <cell r="A82" t="str">
            <v>414.4</v>
          </cell>
          <cell r="B82" t="str">
            <v>414-07</v>
          </cell>
          <cell r="D82" t="str">
            <v>CEMENTO ASFALTICO MODIFICADO CON POLIMEROS TIPO 4</v>
          </cell>
          <cell r="E82" t="str">
            <v>KG</v>
          </cell>
          <cell r="F82">
            <v>2387</v>
          </cell>
          <cell r="H82" t="str">
            <v>3.6.4.1.6</v>
          </cell>
        </row>
        <row r="83">
          <cell r="A83" t="str">
            <v>414.5</v>
          </cell>
          <cell r="B83" t="str">
            <v>414-07</v>
          </cell>
          <cell r="D83" t="str">
            <v>CEMENTO ASFALTICO MODIFICADO CON POLIMEROS TIPO 5</v>
          </cell>
          <cell r="E83" t="str">
            <v>KG</v>
          </cell>
          <cell r="F83">
            <v>2387</v>
          </cell>
          <cell r="H83" t="str">
            <v>3.6.4.1</v>
          </cell>
        </row>
        <row r="84">
          <cell r="A84" t="str">
            <v>415.1</v>
          </cell>
          <cell r="B84" t="str">
            <v>415-07</v>
          </cell>
          <cell r="D84" t="str">
            <v>EMULSION ASFALTICA DE ROTURA MEDIA MODIFICADA CON POLIMEROS CRMm</v>
          </cell>
          <cell r="E84" t="str">
            <v>LT</v>
          </cell>
          <cell r="F84">
            <v>2188</v>
          </cell>
          <cell r="H84" t="str">
            <v>3.6.4.2.5</v>
          </cell>
        </row>
        <row r="85">
          <cell r="A85" t="str">
            <v>420.1</v>
          </cell>
          <cell r="B85" t="str">
            <v>420-07</v>
          </cell>
          <cell r="D85" t="str">
            <v>RIEGO DE IMPRIMACION CON EMULSION ASFALTICA</v>
          </cell>
          <cell r="E85" t="str">
            <v>M²</v>
          </cell>
          <cell r="F85">
            <v>2026</v>
          </cell>
          <cell r="G85" t="str">
            <v>3.6.4.3.1</v>
          </cell>
          <cell r="H85" t="str">
            <v xml:space="preserve">3.6.4.3.1 </v>
          </cell>
        </row>
        <row r="86">
          <cell r="A86" t="str">
            <v>420.2</v>
          </cell>
          <cell r="B86" t="str">
            <v>420-07</v>
          </cell>
          <cell r="D86" t="str">
            <v>RIEGO DE IMPRIMACION CON ASFALTO LIQUIDO</v>
          </cell>
          <cell r="E86" t="str">
            <v>M²</v>
          </cell>
          <cell r="F86">
            <v>2416</v>
          </cell>
          <cell r="H86" t="str">
            <v>3.6.4.3.2</v>
          </cell>
        </row>
        <row r="87">
          <cell r="A87" t="str">
            <v>421.1</v>
          </cell>
          <cell r="B87" t="str">
            <v>421-07</v>
          </cell>
          <cell r="D87" t="str">
            <v>RIEGO DE LIGA CON EMULSION ASFALTICA CRR-1</v>
          </cell>
          <cell r="E87" t="str">
            <v>M²</v>
          </cell>
          <cell r="F87">
            <v>1158</v>
          </cell>
          <cell r="G87" t="str">
            <v>3.6.4.4.2</v>
          </cell>
          <cell r="H87" t="str">
            <v>3.6.4.4.2</v>
          </cell>
        </row>
        <row r="88">
          <cell r="A88" t="str">
            <v>421.2</v>
          </cell>
          <cell r="B88" t="str">
            <v>421-07</v>
          </cell>
          <cell r="D88" t="str">
            <v>RIEGO DE LIGA CON EMULSION ASFALTICA CRR-2</v>
          </cell>
          <cell r="E88" t="str">
            <v>M²</v>
          </cell>
          <cell r="F88">
            <v>1158</v>
          </cell>
          <cell r="G88" t="str">
            <v>3.6.4.4.3</v>
          </cell>
          <cell r="H88" t="str">
            <v>3.6.4.4.3</v>
          </cell>
        </row>
        <row r="89">
          <cell r="A89" t="str">
            <v>421.3</v>
          </cell>
          <cell r="B89" t="str">
            <v>421-07</v>
          </cell>
          <cell r="D89" t="str">
            <v>RIEGO DE LIGA CON EMULSION MODIFICADA CON POLIMEROS CRR-1M</v>
          </cell>
          <cell r="E89" t="str">
            <v>M²</v>
          </cell>
          <cell r="F89">
            <v>1301</v>
          </cell>
          <cell r="G89" t="str">
            <v>3.6.4.4.4</v>
          </cell>
          <cell r="H89" t="str">
            <v>3.6.4.4.4</v>
          </cell>
        </row>
        <row r="90">
          <cell r="A90" t="str">
            <v>421.4</v>
          </cell>
          <cell r="B90" t="str">
            <v>421-07</v>
          </cell>
          <cell r="D90" t="str">
            <v>RIEGO DE LIGA CON EMULSION MODIFICADA CON POLIMEROS CRR-2M</v>
          </cell>
          <cell r="E90" t="str">
            <v>M²</v>
          </cell>
          <cell r="F90">
            <v>1301</v>
          </cell>
          <cell r="G90" t="str">
            <v>3.6.4.4.5</v>
          </cell>
          <cell r="H90" t="str">
            <v>3.6.4.4.5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CON EMULSION CRR-2</v>
          </cell>
          <cell r="E91" t="str">
            <v>M²</v>
          </cell>
          <cell r="F91">
            <v>5912</v>
          </cell>
          <cell r="G91" t="str">
            <v>3.6.4.5.1</v>
          </cell>
          <cell r="H91" t="str">
            <v>3.6.4.5.1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CON EMULSION CRR-2M</v>
          </cell>
          <cell r="E92" t="str">
            <v>M²</v>
          </cell>
          <cell r="F92">
            <v>6536</v>
          </cell>
          <cell r="G92" t="str">
            <v>3.6.4.5.2</v>
          </cell>
          <cell r="H92" t="str">
            <v>3.6.4.5.2</v>
          </cell>
        </row>
        <row r="93">
          <cell r="A93" t="str">
            <v>431.1</v>
          </cell>
          <cell r="B93" t="str">
            <v>431-07</v>
          </cell>
          <cell r="D93" t="str">
            <v>TRATAMIENTO SUPERFICIAL DOBLE CON EMULSION CRR-2</v>
          </cell>
          <cell r="E93" t="str">
            <v>M²</v>
          </cell>
          <cell r="F93">
            <v>12155</v>
          </cell>
          <cell r="G93" t="str">
            <v>3.6.4.6.1</v>
          </cell>
          <cell r="H93" t="str">
            <v>3.6.4.6.1</v>
          </cell>
        </row>
        <row r="94">
          <cell r="A94" t="str">
            <v>431.2</v>
          </cell>
          <cell r="B94" t="str">
            <v>431-07</v>
          </cell>
          <cell r="D94" t="str">
            <v>TRATAMIENTO SUPERFICIAL DOBLE CON EMULSION CRR-2M</v>
          </cell>
          <cell r="E94" t="str">
            <v>M²</v>
          </cell>
          <cell r="F94">
            <v>13585</v>
          </cell>
          <cell r="G94" t="str">
            <v>3.6.4.6.2</v>
          </cell>
          <cell r="H94" t="str">
            <v>3.6.4.6.2</v>
          </cell>
        </row>
        <row r="95">
          <cell r="A95" t="str">
            <v>432.1</v>
          </cell>
          <cell r="B95" t="str">
            <v>432-07</v>
          </cell>
          <cell r="D95" t="str">
            <v>SELLO DE ARENA-ASFALTO CON EMULSION CRR-2</v>
          </cell>
          <cell r="E95" t="str">
            <v>M²</v>
          </cell>
          <cell r="F95">
            <v>4359</v>
          </cell>
          <cell r="H95" t="str">
            <v>3.6.4.7.1</v>
          </cell>
        </row>
        <row r="96">
          <cell r="A96" t="str">
            <v>432.2</v>
          </cell>
          <cell r="B96" t="str">
            <v>432-07</v>
          </cell>
          <cell r="D96" t="str">
            <v>SELLO DE ARENA-ASFALTO CON EMULSION CRR-2m</v>
          </cell>
          <cell r="E96" t="str">
            <v>M²</v>
          </cell>
          <cell r="F96">
            <v>4836</v>
          </cell>
          <cell r="H96" t="str">
            <v>3.6.4.7.1</v>
          </cell>
        </row>
        <row r="97">
          <cell r="A97" t="str">
            <v>433.1</v>
          </cell>
          <cell r="B97" t="str">
            <v>433-07</v>
          </cell>
          <cell r="D97" t="str">
            <v>LECHADA ASFALTICA CON EMULSION CRL-1H TIPO LA-1</v>
          </cell>
          <cell r="E97" t="str">
            <v>M²</v>
          </cell>
          <cell r="F97">
            <v>5022</v>
          </cell>
          <cell r="G97" t="str">
            <v>3.6.4.8.1</v>
          </cell>
          <cell r="H97" t="str">
            <v>3.6.4.8.1</v>
          </cell>
        </row>
        <row r="98">
          <cell r="A98" t="str">
            <v>433.2</v>
          </cell>
          <cell r="B98" t="str">
            <v>433-07</v>
          </cell>
          <cell r="D98" t="str">
            <v>LECHADA ASFALTICA CON EMULSION CRL-1H TIPO LA-2</v>
          </cell>
          <cell r="E98" t="str">
            <v>M²</v>
          </cell>
          <cell r="F98">
            <v>6553</v>
          </cell>
          <cell r="G98" t="str">
            <v>3.6.4.8.2</v>
          </cell>
          <cell r="H98" t="str">
            <v>3.6.4.8.2</v>
          </cell>
        </row>
        <row r="99">
          <cell r="A99" t="str">
            <v>433.3</v>
          </cell>
          <cell r="B99" t="str">
            <v>433-07</v>
          </cell>
          <cell r="D99" t="str">
            <v>LECHADA ASFALTICA CON EMULSION CRL-1H TIPO LA-3</v>
          </cell>
          <cell r="E99" t="str">
            <v>M²</v>
          </cell>
          <cell r="F99">
            <v>6806</v>
          </cell>
          <cell r="G99" t="str">
            <v>3.6.4.8.3</v>
          </cell>
          <cell r="H99" t="str">
            <v>3.6.4.8.3</v>
          </cell>
        </row>
        <row r="100">
          <cell r="A100" t="str">
            <v>433.4</v>
          </cell>
          <cell r="B100" t="str">
            <v>433-07</v>
          </cell>
          <cell r="D100" t="str">
            <v>LECHADA ASFALTICA CON EMULSION CRL-1H TIPO LA-4</v>
          </cell>
          <cell r="E100" t="str">
            <v>M²</v>
          </cell>
          <cell r="F100">
            <v>8085</v>
          </cell>
          <cell r="G100" t="str">
            <v>3.6.4.8.4</v>
          </cell>
          <cell r="H100" t="str">
            <v>3.6.4.8.4</v>
          </cell>
        </row>
        <row r="101">
          <cell r="A101" t="str">
            <v>433.5</v>
          </cell>
          <cell r="B101" t="str">
            <v>433-07</v>
          </cell>
          <cell r="D101" t="str">
            <v>LECHADA ASFALTICA CON EMULSION CRL-1HM TIPO LA-1</v>
          </cell>
          <cell r="E101" t="str">
            <v>M²</v>
          </cell>
          <cell r="F101">
            <v>5414</v>
          </cell>
          <cell r="G101" t="str">
            <v>3.6.4.8.5</v>
          </cell>
          <cell r="H101" t="str">
            <v>3.6.4.8.5</v>
          </cell>
        </row>
        <row r="102">
          <cell r="A102" t="str">
            <v>433.6</v>
          </cell>
          <cell r="B102" t="str">
            <v>433-07</v>
          </cell>
          <cell r="D102" t="str">
            <v>LECHADA ASFALTICA CON EMULSION CRL-1HM TIPO LA-2</v>
          </cell>
          <cell r="E102" t="str">
            <v>M²</v>
          </cell>
          <cell r="F102">
            <v>7127</v>
          </cell>
          <cell r="G102" t="str">
            <v>3.6.4.8.6</v>
          </cell>
          <cell r="H102" t="str">
            <v>3.6.4.8.6</v>
          </cell>
        </row>
        <row r="103">
          <cell r="A103" t="str">
            <v>433.7</v>
          </cell>
          <cell r="B103" t="str">
            <v>433-07</v>
          </cell>
          <cell r="D103" t="str">
            <v>LECHADA ASFALTICA CON EMULSION CRL-1HM TIPO LA-3</v>
          </cell>
          <cell r="E103" t="str">
            <v>M²</v>
          </cell>
          <cell r="F103">
            <v>7409</v>
          </cell>
          <cell r="G103" t="str">
            <v>3.6.4.8.7</v>
          </cell>
          <cell r="H103" t="str">
            <v>3.6.4.8.7</v>
          </cell>
        </row>
        <row r="104">
          <cell r="A104" t="str">
            <v>433.8</v>
          </cell>
          <cell r="B104" t="str">
            <v>433-07</v>
          </cell>
          <cell r="D104" t="str">
            <v>LECHADA ASFALTICA CON EMULSION CRL-1HM TIPO LA-4</v>
          </cell>
          <cell r="E104" t="str">
            <v>M²</v>
          </cell>
          <cell r="F104">
            <v>8840</v>
          </cell>
          <cell r="G104" t="str">
            <v>3.6.4.8.8</v>
          </cell>
          <cell r="H104" t="str">
            <v>3.6.4.8.8</v>
          </cell>
        </row>
        <row r="105">
          <cell r="A105" t="str">
            <v>440.1</v>
          </cell>
          <cell r="B105" t="str">
            <v>440-07</v>
          </cell>
          <cell r="D105" t="str">
            <v>MEZCLA DENSA EN FRIO MDF-1</v>
          </cell>
          <cell r="E105" t="str">
            <v>M³</v>
          </cell>
          <cell r="F105">
            <v>202527</v>
          </cell>
          <cell r="G105" t="str">
            <v>3.6.4.9.1</v>
          </cell>
          <cell r="H105" t="str">
            <v>3.6.4.9.1</v>
          </cell>
        </row>
        <row r="106">
          <cell r="A106" t="str">
            <v>440.1P</v>
          </cell>
          <cell r="B106" t="str">
            <v>440-07</v>
          </cell>
          <cell r="D106" t="str">
            <v>MEZCLA DENSA EN FRIO MDF-1</v>
          </cell>
          <cell r="E106" t="str">
            <v>M³</v>
          </cell>
          <cell r="F106">
            <v>509486</v>
          </cell>
          <cell r="G106" t="str">
            <v>3.6.4.9.5</v>
          </cell>
          <cell r="H106" t="str">
            <v>3.6.4.9</v>
          </cell>
        </row>
        <row r="107">
          <cell r="A107" t="str">
            <v>440.2</v>
          </cell>
          <cell r="B107" t="str">
            <v>440-07</v>
          </cell>
          <cell r="D107" t="str">
            <v>MEZCLA DENSA EN FRIO MDF-2</v>
          </cell>
          <cell r="E107" t="str">
            <v>M³</v>
          </cell>
          <cell r="F107">
            <v>202527</v>
          </cell>
          <cell r="G107" t="str">
            <v>3.6.4.9.2</v>
          </cell>
          <cell r="H107" t="str">
            <v>3.6.4.9.2</v>
          </cell>
        </row>
        <row r="108">
          <cell r="A108" t="str">
            <v xml:space="preserve">440.2P </v>
          </cell>
          <cell r="B108" t="str">
            <v>440-07</v>
          </cell>
          <cell r="D108" t="str">
            <v>MEZCLA DENSA EN FRIO MDF-2</v>
          </cell>
          <cell r="E108" t="str">
            <v>M³</v>
          </cell>
          <cell r="F108">
            <v>501361</v>
          </cell>
          <cell r="G108" t="str">
            <v>3.6.4.9.6</v>
          </cell>
          <cell r="H108" t="e">
            <v>#N/A</v>
          </cell>
        </row>
        <row r="109">
          <cell r="A109" t="str">
            <v>440.3</v>
          </cell>
          <cell r="B109" t="str">
            <v>440-07</v>
          </cell>
          <cell r="D109" t="str">
            <v>MEZCLA DENSA EN FRIO MDF-3</v>
          </cell>
          <cell r="E109" t="str">
            <v>M³</v>
          </cell>
          <cell r="F109">
            <v>202527</v>
          </cell>
          <cell r="G109" t="str">
            <v>3.6.4.9.3</v>
          </cell>
          <cell r="H109" t="str">
            <v>3.6.4.9.3</v>
          </cell>
        </row>
        <row r="110">
          <cell r="A110" t="str">
            <v>440.3P</v>
          </cell>
          <cell r="B110" t="str">
            <v>440-07</v>
          </cell>
          <cell r="D110" t="str">
            <v>MEZCLA DENSA EN FRIO MDF-3</v>
          </cell>
          <cell r="E110" t="str">
            <v>M³</v>
          </cell>
          <cell r="F110">
            <v>496008</v>
          </cell>
          <cell r="G110" t="str">
            <v>3.6.4.9.7</v>
          </cell>
          <cell r="H110" t="str">
            <v>3.6.4.9</v>
          </cell>
        </row>
        <row r="111">
          <cell r="A111" t="str">
            <v>440.4</v>
          </cell>
          <cell r="B111" t="str">
            <v>440-07</v>
          </cell>
          <cell r="D111" t="str">
            <v>MEZCLA DENSA EN FRIO PARA BACHEO</v>
          </cell>
          <cell r="E111" t="str">
            <v>M³</v>
          </cell>
          <cell r="F111">
            <v>593536</v>
          </cell>
          <cell r="H111" t="str">
            <v>3.6.4.9.4</v>
          </cell>
        </row>
        <row r="112">
          <cell r="A112" t="str">
            <v>441.1</v>
          </cell>
          <cell r="B112" t="str">
            <v>441-07</v>
          </cell>
          <cell r="D112" t="str">
            <v>MEZCLA ABIERTA EN FRIO TIPO MAF-1</v>
          </cell>
          <cell r="E112" t="str">
            <v>M³</v>
          </cell>
          <cell r="F112">
            <v>202527</v>
          </cell>
          <cell r="G112" t="str">
            <v>3.6.4.10.1</v>
          </cell>
          <cell r="H112" t="str">
            <v>3.6.4.10.1</v>
          </cell>
        </row>
        <row r="113">
          <cell r="A113" t="str">
            <v>441.1P</v>
          </cell>
          <cell r="B113" t="str">
            <v>441-07</v>
          </cell>
          <cell r="D113" t="str">
            <v>MEZCLA ABIERTA EN FRIO TIPO MAF-1</v>
          </cell>
          <cell r="E113" t="str">
            <v>M³</v>
          </cell>
          <cell r="F113">
            <v>460736</v>
          </cell>
          <cell r="G113" t="str">
            <v>3.6.4.10.5</v>
          </cell>
          <cell r="H113" t="str">
            <v>3.6.4.10</v>
          </cell>
        </row>
        <row r="114">
          <cell r="A114" t="str">
            <v>441.2</v>
          </cell>
          <cell r="B114" t="str">
            <v>441-07</v>
          </cell>
          <cell r="D114" t="str">
            <v>MEZCLA ABIERTA EN FRIO TIPO MAF-2</v>
          </cell>
          <cell r="E114" t="str">
            <v>M³</v>
          </cell>
          <cell r="F114">
            <v>202527</v>
          </cell>
          <cell r="G114" t="str">
            <v>3.6.4.10.2</v>
          </cell>
          <cell r="H114" t="str">
            <v>3.6.4.10.2</v>
          </cell>
        </row>
        <row r="115">
          <cell r="A115" t="str">
            <v>441.2P</v>
          </cell>
          <cell r="B115" t="str">
            <v>441-07</v>
          </cell>
          <cell r="D115" t="str">
            <v>MEZCLA ABIERTA EN FRIO TIPO MAF-2</v>
          </cell>
          <cell r="E115" t="str">
            <v>M³</v>
          </cell>
          <cell r="F115">
            <v>452611</v>
          </cell>
          <cell r="G115" t="str">
            <v>3.6.4.10.6</v>
          </cell>
          <cell r="H115" t="str">
            <v>3.6.4.10</v>
          </cell>
        </row>
        <row r="116">
          <cell r="A116" t="str">
            <v>441.3</v>
          </cell>
          <cell r="B116" t="str">
            <v>441-07</v>
          </cell>
          <cell r="D116" t="str">
            <v>MEZCLA ABIERTA EN FRIO TIPO MAF-3</v>
          </cell>
          <cell r="E116" t="str">
            <v>M³</v>
          </cell>
          <cell r="F116">
            <v>202527</v>
          </cell>
          <cell r="G116" t="str">
            <v>3.6.4.10.3</v>
          </cell>
          <cell r="H116" t="str">
            <v>3.6.4.10.3</v>
          </cell>
        </row>
        <row r="117">
          <cell r="A117" t="str">
            <v>441.3P</v>
          </cell>
          <cell r="B117" t="str">
            <v>441-07</v>
          </cell>
          <cell r="D117" t="str">
            <v>MEZCLA ABIERTA EN FRIO TIPO MAF-3</v>
          </cell>
          <cell r="E117" t="str">
            <v>M³</v>
          </cell>
          <cell r="F117">
            <v>444486</v>
          </cell>
          <cell r="G117" t="str">
            <v>3.6.4.10.7</v>
          </cell>
          <cell r="H117" t="str">
            <v>3.6.4.10</v>
          </cell>
        </row>
        <row r="118">
          <cell r="A118" t="str">
            <v>441.4</v>
          </cell>
          <cell r="B118" t="str">
            <v>441-07</v>
          </cell>
          <cell r="D118" t="str">
            <v>MEZCLA ABIERTA EN FRIO PARA BACHEO</v>
          </cell>
          <cell r="E118" t="str">
            <v>M³</v>
          </cell>
          <cell r="F118">
            <v>542836</v>
          </cell>
          <cell r="H118" t="str">
            <v>3.6.4.10.4</v>
          </cell>
        </row>
        <row r="119">
          <cell r="A119" t="str">
            <v>450.P</v>
          </cell>
          <cell r="B119" t="str">
            <v>450-07</v>
          </cell>
          <cell r="D119" t="str">
            <v>MEZCLA DENSA EN CALIENTE MDC-0</v>
          </cell>
          <cell r="E119" t="str">
            <v>M³</v>
          </cell>
          <cell r="F119">
            <v>191704</v>
          </cell>
          <cell r="G119" t="str">
            <v>3.6.4.11.11</v>
          </cell>
          <cell r="H119" t="e">
            <v>#N/A</v>
          </cell>
          <cell r="I119" t="str">
            <v>NO INCLUIDO EN ESPECIFICACIONES 2007</v>
          </cell>
        </row>
        <row r="120">
          <cell r="A120" t="str">
            <v>450.P1</v>
          </cell>
          <cell r="B120" t="str">
            <v>450-07</v>
          </cell>
          <cell r="D120" t="str">
            <v>MEZCLA DENSA EN CALIENTE MDC-0</v>
          </cell>
          <cell r="E120" t="str">
            <v>M³</v>
          </cell>
          <cell r="F120">
            <v>578197</v>
          </cell>
          <cell r="G120" t="str">
            <v>3.6.4.11.15</v>
          </cell>
          <cell r="H120" t="e">
            <v>#N/A</v>
          </cell>
          <cell r="I120" t="str">
            <v>NO INCLUIDO EN ESPECIFICACIONES 2007</v>
          </cell>
        </row>
        <row r="121">
          <cell r="A121" t="str">
            <v>450.1</v>
          </cell>
          <cell r="B121" t="str">
            <v>450-07</v>
          </cell>
          <cell r="D121" t="str">
            <v>MEZCLA DENSA EN CALIENTE TIPO MDC-1</v>
          </cell>
          <cell r="E121" t="str">
            <v>M³</v>
          </cell>
          <cell r="F121">
            <v>191704</v>
          </cell>
          <cell r="G121" t="str">
            <v>3.6.4.11.12</v>
          </cell>
          <cell r="H121" t="str">
            <v>3.6.4.11.2</v>
          </cell>
        </row>
        <row r="122">
          <cell r="A122" t="str">
            <v>450.1P</v>
          </cell>
          <cell r="B122" t="str">
            <v>450-07</v>
          </cell>
          <cell r="C122" t="str">
            <v>450-07P</v>
          </cell>
          <cell r="D122" t="str">
            <v>MEZCLA DENSA EN CALIENTE TIPO MDC-1</v>
          </cell>
          <cell r="E122" t="str">
            <v>M³</v>
          </cell>
          <cell r="F122">
            <v>578197</v>
          </cell>
          <cell r="G122" t="str">
            <v>3.6.4.11.16</v>
          </cell>
          <cell r="H122" t="str">
            <v>3.6.4.11</v>
          </cell>
        </row>
        <row r="123">
          <cell r="A123" t="str">
            <v>450.2</v>
          </cell>
          <cell r="B123" t="str">
            <v>450-07</v>
          </cell>
          <cell r="D123" t="str">
            <v>MEZCLA DENSA EN CALIENTE TIPO MDC-2</v>
          </cell>
          <cell r="E123" t="str">
            <v>M³</v>
          </cell>
          <cell r="F123">
            <v>191704</v>
          </cell>
          <cell r="G123" t="str">
            <v>3.6.4.11.13</v>
          </cell>
          <cell r="H123" t="str">
            <v>3.6.4.11.3</v>
          </cell>
        </row>
        <row r="124">
          <cell r="A124" t="str">
            <v>450.2P</v>
          </cell>
          <cell r="B124" t="str">
            <v>450-07</v>
          </cell>
          <cell r="C124" t="str">
            <v>450-07P</v>
          </cell>
          <cell r="D124" t="str">
            <v>MEZCLA DENSA EN CALIENTE TIPO MDC-2</v>
          </cell>
          <cell r="E124" t="str">
            <v>M³</v>
          </cell>
          <cell r="F124">
            <v>595097</v>
          </cell>
          <cell r="G124" t="str">
            <v>3.6.4.11.19</v>
          </cell>
          <cell r="H124" t="str">
            <v>3.6.4.11</v>
          </cell>
        </row>
        <row r="125">
          <cell r="A125" t="str">
            <v>450.3</v>
          </cell>
          <cell r="B125" t="str">
            <v>450-07</v>
          </cell>
          <cell r="D125" t="str">
            <v>MEZCLA DENSA EN CALIENTE TIPO MDC-3</v>
          </cell>
          <cell r="E125" t="str">
            <v>M³</v>
          </cell>
          <cell r="F125">
            <v>191704</v>
          </cell>
          <cell r="G125" t="str">
            <v>3.6.4.11.14</v>
          </cell>
          <cell r="H125" t="str">
            <v>3.6.4.11.4</v>
          </cell>
        </row>
        <row r="126">
          <cell r="A126" t="str">
            <v>450.3P</v>
          </cell>
          <cell r="B126" t="str">
            <v>450-07</v>
          </cell>
          <cell r="C126" t="str">
            <v>450-07P</v>
          </cell>
          <cell r="D126" t="str">
            <v>MEZCLA DENSA EN CALIENTE TIPO MDC-3</v>
          </cell>
          <cell r="E126" t="str">
            <v>M³</v>
          </cell>
          <cell r="F126">
            <v>586647</v>
          </cell>
          <cell r="G126" t="str">
            <v>3.6.4.11.18</v>
          </cell>
          <cell r="H126" t="str">
            <v>3.6.4.11</v>
          </cell>
        </row>
        <row r="127">
          <cell r="A127" t="str">
            <v>450.4</v>
          </cell>
          <cell r="B127" t="str">
            <v>450-07</v>
          </cell>
          <cell r="C127" t="str">
            <v>450-07P</v>
          </cell>
          <cell r="D127" t="str">
            <v>MEZCLA SEMIDENSA EN CALIENTE TIPO MSC-1</v>
          </cell>
          <cell r="E127" t="str">
            <v>M³</v>
          </cell>
          <cell r="F127">
            <v>191704</v>
          </cell>
          <cell r="H127" t="str">
            <v>3.6.4</v>
          </cell>
        </row>
        <row r="128">
          <cell r="A128" t="str">
            <v>450.5</v>
          </cell>
          <cell r="B128" t="str">
            <v>450-07</v>
          </cell>
          <cell r="C128" t="str">
            <v>450-07P</v>
          </cell>
          <cell r="D128" t="str">
            <v>MEZCLA SEMIDENSA EN CALIENTE TIPO MSC-2</v>
          </cell>
          <cell r="E128" t="str">
            <v>M³</v>
          </cell>
          <cell r="F128">
            <v>191704</v>
          </cell>
          <cell r="H128" t="str">
            <v>3.6.4</v>
          </cell>
        </row>
        <row r="129">
          <cell r="A129" t="str">
            <v>450.6</v>
          </cell>
          <cell r="B129" t="str">
            <v>450-07</v>
          </cell>
          <cell r="C129" t="str">
            <v>450-07P</v>
          </cell>
          <cell r="D129" t="str">
            <v>MEZCLA GRUESA EN CALIENTE TIPO MGC-0</v>
          </cell>
          <cell r="E129" t="str">
            <v>M³</v>
          </cell>
          <cell r="F129">
            <v>191704</v>
          </cell>
          <cell r="H129" t="str">
            <v>3.6.4</v>
          </cell>
        </row>
        <row r="130">
          <cell r="A130" t="str">
            <v>450.7</v>
          </cell>
          <cell r="B130" t="str">
            <v>450-07</v>
          </cell>
          <cell r="C130" t="str">
            <v>450-07P</v>
          </cell>
          <cell r="D130" t="str">
            <v>MEZCLA GRUESA EN CALIENTE TIPO MGC-1</v>
          </cell>
          <cell r="E130" t="str">
            <v>M³</v>
          </cell>
          <cell r="F130">
            <v>191704</v>
          </cell>
          <cell r="H130" t="str">
            <v>3.6.4</v>
          </cell>
        </row>
        <row r="131">
          <cell r="A131" t="str">
            <v>450.8</v>
          </cell>
          <cell r="B131" t="str">
            <v>450-07</v>
          </cell>
          <cell r="C131" t="str">
            <v>450-07P</v>
          </cell>
          <cell r="D131" t="str">
            <v>MEZCLA DE ALTO MODULO</v>
          </cell>
          <cell r="E131" t="str">
            <v>M³</v>
          </cell>
          <cell r="F131">
            <v>191704</v>
          </cell>
          <cell r="H131" t="str">
            <v>3.6.4</v>
          </cell>
        </row>
        <row r="132">
          <cell r="A132" t="str">
            <v>450.9</v>
          </cell>
          <cell r="B132" t="str">
            <v>450-07</v>
          </cell>
          <cell r="C132" t="str">
            <v>450-07P</v>
          </cell>
          <cell r="D132" t="str">
            <v>MEZCLA EN CALIENTE PARA BACHEO</v>
          </cell>
          <cell r="E132" t="str">
            <v>M³</v>
          </cell>
          <cell r="F132">
            <v>590992</v>
          </cell>
          <cell r="G132" t="str">
            <v>3.6.4.11.10</v>
          </cell>
          <cell r="H132" t="str">
            <v>3.6.4.11.5</v>
          </cell>
        </row>
        <row r="133">
          <cell r="A133" t="str">
            <v>451.1</v>
          </cell>
          <cell r="B133" t="str">
            <v>451-07</v>
          </cell>
          <cell r="D133" t="str">
            <v>MEZCLA ABIERTA EN CALIENTE TIPO MAC-1</v>
          </cell>
          <cell r="E133" t="str">
            <v>M³</v>
          </cell>
          <cell r="F133">
            <v>191704</v>
          </cell>
          <cell r="G133" t="str">
            <v>3.6.4.12.1</v>
          </cell>
          <cell r="H133" t="str">
            <v>3.6.4.12.1</v>
          </cell>
        </row>
        <row r="134">
          <cell r="A134" t="str">
            <v>451.1P</v>
          </cell>
          <cell r="B134" t="str">
            <v>451-07</v>
          </cell>
          <cell r="D134" t="str">
            <v>MEZCLA ABIERTA EN CALIENTE TIPO MAC-1</v>
          </cell>
          <cell r="E134" t="str">
            <v>M³</v>
          </cell>
          <cell r="F134">
            <v>485247</v>
          </cell>
          <cell r="G134" t="str">
            <v>3.6.4.12.1</v>
          </cell>
          <cell r="H134" t="str">
            <v>3.6.4.12</v>
          </cell>
        </row>
        <row r="135">
          <cell r="A135" t="str">
            <v>451.2</v>
          </cell>
          <cell r="B135" t="str">
            <v>451-07</v>
          </cell>
          <cell r="D135" t="str">
            <v>MEZCLA ABIERTA EN CALIENTE TIPO MAC-2</v>
          </cell>
          <cell r="E135" t="str">
            <v>M³</v>
          </cell>
          <cell r="F135">
            <v>191704</v>
          </cell>
          <cell r="G135" t="str">
            <v>3.6.4.12.2</v>
          </cell>
          <cell r="H135" t="str">
            <v>3.6.4.12.2</v>
          </cell>
        </row>
        <row r="136">
          <cell r="A136" t="str">
            <v>451.2P</v>
          </cell>
          <cell r="B136" t="str">
            <v>451-07</v>
          </cell>
          <cell r="D136" t="str">
            <v>MEZCLA ABIERTA EN CALIENTE TIPO MAC-2</v>
          </cell>
          <cell r="E136" t="str">
            <v>M³</v>
          </cell>
          <cell r="F136">
            <v>502147</v>
          </cell>
          <cell r="G136" t="str">
            <v>3.6.4.13.6</v>
          </cell>
          <cell r="H136" t="str">
            <v>3.6.4.12</v>
          </cell>
        </row>
        <row r="137">
          <cell r="A137" t="str">
            <v>451.3</v>
          </cell>
          <cell r="B137" t="str">
            <v>451-07</v>
          </cell>
          <cell r="D137" t="str">
            <v>MEZCLA ABIERTA EN CALIENTE TIPO MAC-3</v>
          </cell>
          <cell r="E137" t="str">
            <v>M³</v>
          </cell>
          <cell r="F137">
            <v>191704</v>
          </cell>
          <cell r="G137" t="str">
            <v>3.6.4.12.3</v>
          </cell>
          <cell r="H137" t="str">
            <v>3.6.4.12.3</v>
          </cell>
        </row>
        <row r="138">
          <cell r="A138" t="str">
            <v>451.3P</v>
          </cell>
          <cell r="B138" t="str">
            <v>451-07</v>
          </cell>
          <cell r="D138" t="str">
            <v>MEZCLA ABIERTA EN CALIENTE TIPO MAC-3</v>
          </cell>
          <cell r="E138" t="str">
            <v>M³</v>
          </cell>
          <cell r="F138">
            <v>510597</v>
          </cell>
          <cell r="G138" t="str">
            <v>3.6.4.12.6</v>
          </cell>
          <cell r="H138" t="str">
            <v>3.6.4.12</v>
          </cell>
        </row>
        <row r="139">
          <cell r="A139" t="str">
            <v>451.4</v>
          </cell>
          <cell r="B139" t="str">
            <v>451-07</v>
          </cell>
          <cell r="D139" t="str">
            <v>MEZCLA ABIERTA EN CALIENTE TIPO MAC-3 PARA BACHEO</v>
          </cell>
          <cell r="E139" t="str">
            <v>M³</v>
          </cell>
          <cell r="F139">
            <v>548612</v>
          </cell>
          <cell r="H139" t="str">
            <v>3.6.4.12</v>
          </cell>
        </row>
        <row r="140">
          <cell r="A140" t="str">
            <v>452.1</v>
          </cell>
          <cell r="B140" t="str">
            <v>452-07</v>
          </cell>
          <cell r="D140" t="str">
            <v>MEZCLA DISCONTINUA EN CALIENTE TIPO M-1</v>
          </cell>
          <cell r="E140" t="str">
            <v>M³</v>
          </cell>
          <cell r="F140">
            <v>191704</v>
          </cell>
          <cell r="G140" t="str">
            <v>3.6.4.13.1</v>
          </cell>
          <cell r="H140" t="str">
            <v>3.6.4.13.1</v>
          </cell>
        </row>
        <row r="141">
          <cell r="A141" t="str">
            <v>452.1P</v>
          </cell>
          <cell r="B141" t="str">
            <v>452-07</v>
          </cell>
          <cell r="D141" t="str">
            <v>MEZCLA DISCONTINUA EN CALIENTE TIPO M-1</v>
          </cell>
          <cell r="E141" t="str">
            <v>M³</v>
          </cell>
          <cell r="F141">
            <v>306361</v>
          </cell>
          <cell r="G141" t="str">
            <v>3.6.4.13.5</v>
          </cell>
          <cell r="H141" t="str">
            <v>3.6.4.13.1 </v>
          </cell>
        </row>
        <row r="142">
          <cell r="A142" t="str">
            <v>452.2</v>
          </cell>
          <cell r="B142" t="str">
            <v>452-07</v>
          </cell>
          <cell r="D142" t="str">
            <v>MEZCLA DISCONTINUA EN CALIENTE TIPO M-2</v>
          </cell>
          <cell r="E142" t="str">
            <v>M³</v>
          </cell>
          <cell r="F142">
            <v>191704</v>
          </cell>
          <cell r="G142" t="str">
            <v>3.6.4.13.2</v>
          </cell>
          <cell r="H142" t="str">
            <v>3.6.4.13.2</v>
          </cell>
        </row>
        <row r="143">
          <cell r="A143" t="str">
            <v>452.2P</v>
          </cell>
          <cell r="B143" t="str">
            <v>452-07</v>
          </cell>
          <cell r="D143" t="str">
            <v>MEZCLA DISCONTINUA EN CALIENTE TIPO M-2</v>
          </cell>
          <cell r="E143" t="str">
            <v>M³</v>
          </cell>
          <cell r="F143">
            <v>306361</v>
          </cell>
          <cell r="G143" t="str">
            <v>3.6.4.13.6</v>
          </cell>
          <cell r="H143" t="str">
            <v>3.6.4.13.2</v>
          </cell>
        </row>
        <row r="144">
          <cell r="A144" t="str">
            <v>452.3</v>
          </cell>
          <cell r="B144" t="str">
            <v>452-07</v>
          </cell>
          <cell r="D144" t="str">
            <v>MEZCLA DISCONTINUA EN CALIENTE TIPO F-1</v>
          </cell>
          <cell r="E144" t="str">
            <v>M³</v>
          </cell>
          <cell r="F144">
            <v>191704</v>
          </cell>
          <cell r="G144" t="str">
            <v>3.6.4.13.3</v>
          </cell>
          <cell r="H144" t="str">
            <v>3.6.4.13.7</v>
          </cell>
        </row>
        <row r="145">
          <cell r="A145" t="str">
            <v>452.3P</v>
          </cell>
          <cell r="B145" t="str">
            <v>452-07</v>
          </cell>
          <cell r="D145" t="str">
            <v>MEZCLA DISCONTINUA EN CALIENTE TIPO F-1</v>
          </cell>
          <cell r="E145" t="str">
            <v>M³</v>
          </cell>
          <cell r="F145">
            <v>309133</v>
          </cell>
          <cell r="G145" t="str">
            <v>3.6.4.13.7</v>
          </cell>
          <cell r="H145" t="str">
            <v>3.6.4.13.7</v>
          </cell>
        </row>
        <row r="146">
          <cell r="A146" t="str">
            <v>452.4</v>
          </cell>
          <cell r="B146" t="str">
            <v>452-07</v>
          </cell>
          <cell r="D146" t="str">
            <v>MEZCLA DISCONTINUA EN CALIENTE TIPO F-2</v>
          </cell>
          <cell r="E146" t="str">
            <v>M³</v>
          </cell>
          <cell r="F146">
            <v>191704</v>
          </cell>
          <cell r="G146" t="str">
            <v>3.6.4.13.4</v>
          </cell>
          <cell r="H146" t="str">
            <v>3.6.4.13.8</v>
          </cell>
        </row>
        <row r="147">
          <cell r="A147" t="str">
            <v>452.4P</v>
          </cell>
          <cell r="B147" t="str">
            <v>452-07</v>
          </cell>
          <cell r="D147" t="str">
            <v>MEZCLA DISCONTINUA EN CALIENTE TIPO F-2</v>
          </cell>
          <cell r="E147" t="str">
            <v>M³</v>
          </cell>
          <cell r="F147">
            <v>306361</v>
          </cell>
          <cell r="G147" t="str">
            <v>3.6.4.13.8</v>
          </cell>
          <cell r="H147" t="str">
            <v>3.6.4.13.8 </v>
          </cell>
        </row>
        <row r="148">
          <cell r="A148" t="str">
            <v>453.1</v>
          </cell>
          <cell r="B148" t="str">
            <v>453-07</v>
          </cell>
          <cell r="D148" t="str">
            <v>MEZCLA DRENANTE</v>
          </cell>
          <cell r="E148" t="str">
            <v>M³</v>
          </cell>
          <cell r="F148">
            <v>194239</v>
          </cell>
          <cell r="G148" t="str">
            <v>3.6.4.14.2</v>
          </cell>
          <cell r="H148" t="str">
            <v>3.6.4.13.7</v>
          </cell>
        </row>
        <row r="149">
          <cell r="A149" t="str">
            <v>460.1</v>
          </cell>
          <cell r="B149" t="str">
            <v>460-07</v>
          </cell>
          <cell r="D149" t="str">
            <v>FRESADO DE UN PAVIMENTO ASFALTICO EN ESPESOR E 5 CM</v>
          </cell>
          <cell r="E149" t="str">
            <v>M²</v>
          </cell>
          <cell r="F149">
            <v>2902</v>
          </cell>
          <cell r="G149" t="str">
            <v>3.6.4.15.1</v>
          </cell>
          <cell r="H149" t="str">
            <v>3.6.4.15.2</v>
          </cell>
        </row>
        <row r="150">
          <cell r="A150" t="str">
            <v>460.1P</v>
          </cell>
          <cell r="B150" t="str">
            <v>460-07</v>
          </cell>
          <cell r="C150" t="str">
            <v>460-07P</v>
          </cell>
          <cell r="D150" t="str">
            <v>FRESADO DE UN PAVIMENTO ASFALTICO</v>
          </cell>
          <cell r="E150" t="str">
            <v>M³</v>
          </cell>
          <cell r="F150">
            <v>54119</v>
          </cell>
          <cell r="G150" t="str">
            <v>3.6.4.15.4</v>
          </cell>
          <cell r="H150" t="e">
            <v>#N/A</v>
          </cell>
        </row>
        <row r="151">
          <cell r="A151" t="str">
            <v>461.1</v>
          </cell>
          <cell r="B151" t="str">
            <v>461-07</v>
          </cell>
          <cell r="D151" t="str">
            <v>PAVIMENTO RECICLADO EN FRIO EN EL LUGAR CON EMULSION ASFALTICA</v>
          </cell>
          <cell r="E151" t="str">
            <v>M³</v>
          </cell>
          <cell r="F151">
            <v>95060</v>
          </cell>
          <cell r="G151" t="str">
            <v>3.6.4.16.1</v>
          </cell>
          <cell r="H151" t="str">
            <v>3.6.4.16.1</v>
          </cell>
        </row>
        <row r="152">
          <cell r="A152" t="str">
            <v>461.2</v>
          </cell>
          <cell r="B152" t="str">
            <v>461-07</v>
          </cell>
          <cell r="D152" t="str">
            <v>PAVIMENTO RECICLADO EN FRIO EN EL LUGAR CON CEMENTO ASFALTICO ESPUMADO</v>
          </cell>
          <cell r="E152" t="str">
            <v>M³</v>
          </cell>
          <cell r="F152">
            <v>97836</v>
          </cell>
          <cell r="G152" t="str">
            <v>3.6.4.16.2</v>
          </cell>
          <cell r="H152" t="str">
            <v>3.6.4.16.2</v>
          </cell>
        </row>
        <row r="153">
          <cell r="A153" t="str">
            <v>462.1P</v>
          </cell>
          <cell r="B153" t="str">
            <v>462-07</v>
          </cell>
          <cell r="D153" t="str">
            <v>PAVIMENTO ASFALTICO RECICLADO EN CALIENTE MDC-0</v>
          </cell>
          <cell r="E153" t="str">
            <v>M³</v>
          </cell>
          <cell r="F153">
            <v>95363</v>
          </cell>
          <cell r="G153" t="str">
            <v>3.6.4.17.1</v>
          </cell>
          <cell r="H153" t="str">
            <v>3.6.4.17</v>
          </cell>
        </row>
        <row r="154">
          <cell r="A154" t="str">
            <v>462.1</v>
          </cell>
          <cell r="B154" t="str">
            <v>462-07</v>
          </cell>
          <cell r="D154" t="str">
            <v>PAVIMENTO ASFALTICO RECICLADO EN CALIENTE MDC-1</v>
          </cell>
          <cell r="E154" t="str">
            <v>M³</v>
          </cell>
          <cell r="F154">
            <v>95363</v>
          </cell>
          <cell r="G154" t="str">
            <v>3.6.4.17.2</v>
          </cell>
          <cell r="H154" t="str">
            <v>3.6.4.17.1 </v>
          </cell>
        </row>
        <row r="155">
          <cell r="A155" t="str">
            <v>462.1.1</v>
          </cell>
          <cell r="B155" t="str">
            <v>462-07</v>
          </cell>
          <cell r="D155" t="str">
            <v>MEZCLA ASFALTICA RECICLADA EN CALIENTE DEL TIPO MDC-2</v>
          </cell>
          <cell r="E155" t="str">
            <v>M³</v>
          </cell>
          <cell r="F155">
            <v>98621</v>
          </cell>
          <cell r="G155" t="str">
            <v>3.6.4.17.3</v>
          </cell>
          <cell r="H155" t="str">
            <v>3.6.4.17.3</v>
          </cell>
        </row>
        <row r="156">
          <cell r="A156" t="str">
            <v>462.4P</v>
          </cell>
          <cell r="B156" t="str">
            <v>462-07</v>
          </cell>
          <cell r="D156" t="str">
            <v>PAVIMENTO ASFALTICO RECICLADO EN CALIENTE MDC-3</v>
          </cell>
          <cell r="E156" t="str">
            <v>M³</v>
          </cell>
          <cell r="F156">
            <v>96893</v>
          </cell>
          <cell r="G156" t="str">
            <v>3.6.4.17.4</v>
          </cell>
          <cell r="H156" t="str">
            <v>3.6.4.17</v>
          </cell>
        </row>
        <row r="157">
          <cell r="A157" t="str">
            <v>462.2</v>
          </cell>
          <cell r="B157" t="str">
            <v>462-07</v>
          </cell>
          <cell r="D157" t="str">
            <v>PAVIMENTO ASFALTICO RECICLADO EN CALIENTE PARA BACHEO</v>
          </cell>
          <cell r="E157" t="str">
            <v>M³</v>
          </cell>
          <cell r="F157">
            <v>237466</v>
          </cell>
          <cell r="G157" t="str">
            <v>3.6.4.17.5</v>
          </cell>
          <cell r="H157" t="str">
            <v>3.6.4.17</v>
          </cell>
          <cell r="I157" t="str">
            <v>************************************</v>
          </cell>
        </row>
        <row r="158">
          <cell r="A158" t="str">
            <v>464.1</v>
          </cell>
          <cell r="B158" t="str">
            <v>464-07</v>
          </cell>
          <cell r="D158" t="str">
            <v>GEOTEXTIL PARA REHABILITACION DE PAVIMENTOS ASFALTICOS</v>
          </cell>
          <cell r="E158" t="str">
            <v>M²</v>
          </cell>
          <cell r="F158">
            <v>5906</v>
          </cell>
          <cell r="H158" t="str">
            <v>3.6.8</v>
          </cell>
        </row>
        <row r="159">
          <cell r="A159" t="str">
            <v>464.2</v>
          </cell>
          <cell r="B159" t="str">
            <v>464-07</v>
          </cell>
          <cell r="D159" t="str">
            <v>SUMINISTRO DE CEMENTO ASFALTICO</v>
          </cell>
          <cell r="E159" t="str">
            <v>KG</v>
          </cell>
          <cell r="F159">
            <v>2613</v>
          </cell>
          <cell r="H159" t="str">
            <v>3.6.4.8 </v>
          </cell>
        </row>
        <row r="160">
          <cell r="A160" t="str">
            <v>464.3</v>
          </cell>
          <cell r="B160" t="str">
            <v>464-07</v>
          </cell>
          <cell r="D160" t="str">
            <v>SUMINISTRO DE EMULSION ASFALTICA CONVENCIONAL</v>
          </cell>
          <cell r="E160" t="str">
            <v>LT</v>
          </cell>
          <cell r="F160">
            <v>2864</v>
          </cell>
          <cell r="H160" t="str">
            <v>3.6.4.2</v>
          </cell>
        </row>
        <row r="161">
          <cell r="A161" t="str">
            <v>464.4</v>
          </cell>
          <cell r="B161" t="str">
            <v>464-07</v>
          </cell>
          <cell r="D161" t="str">
            <v>SUMINISTRO DE EMULSION ASFALTICA MODIFICADA CON POLIMEROS</v>
          </cell>
          <cell r="E161" t="str">
            <v>LT</v>
          </cell>
          <cell r="F161">
            <v>3967</v>
          </cell>
          <cell r="H161" t="str">
            <v> 3.6.4.2.5 </v>
          </cell>
        </row>
        <row r="162">
          <cell r="A162" t="str">
            <v>465.1</v>
          </cell>
          <cell r="B162" t="str">
            <v>465-07</v>
          </cell>
          <cell r="D162" t="str">
            <v>EXCAVACIONES PARA REPARACION DE PAVIMENTO ASFALTICO EXISTENTE</v>
          </cell>
          <cell r="E162" t="str">
            <v>M³</v>
          </cell>
          <cell r="F162">
            <v>54391</v>
          </cell>
          <cell r="G162" t="str">
            <v>3.6.1.3.32</v>
          </cell>
          <cell r="H162" t="str">
            <v>3.6.2.1</v>
          </cell>
        </row>
        <row r="163">
          <cell r="A163" t="str">
            <v>466.1</v>
          </cell>
          <cell r="D163" t="str">
            <v>SELLO DE GRIETAS EN PAVIMENTO ASFALTICO SIN RUTEO</v>
          </cell>
          <cell r="E163" t="str">
            <v>ML</v>
          </cell>
          <cell r="F163">
            <v>3892</v>
          </cell>
          <cell r="H163" t="str">
            <v>3.6.4.7</v>
          </cell>
        </row>
        <row r="164">
          <cell r="A164" t="str">
            <v>466.2</v>
          </cell>
          <cell r="D164" t="str">
            <v>SELLO DE GRIETAS EN PAVIMENTO ASFALTICO CON RUTEO</v>
          </cell>
          <cell r="E164" t="str">
            <v>ML</v>
          </cell>
          <cell r="F164">
            <v>3892</v>
          </cell>
          <cell r="H164" t="str">
            <v>3.6.4.7</v>
          </cell>
        </row>
        <row r="165">
          <cell r="A165" t="str">
            <v>500.1</v>
          </cell>
          <cell r="B165" t="str">
            <v>500-07</v>
          </cell>
          <cell r="D165" t="str">
            <v>PAVIMENTO DE CONCRETO HIDRAULICO</v>
          </cell>
          <cell r="E165" t="str">
            <v>M³</v>
          </cell>
          <cell r="F165">
            <v>638004</v>
          </cell>
          <cell r="G165" t="str">
            <v>3,6,5,1,10</v>
          </cell>
          <cell r="H165" t="str">
            <v>3.6.5.1</v>
          </cell>
        </row>
        <row r="166">
          <cell r="A166" t="str">
            <v>500.1P</v>
          </cell>
          <cell r="B166" t="str">
            <v>500-07</v>
          </cell>
          <cell r="D166" t="str">
            <v>PAVIMENTO DE CONCRETO HIDRAULICO (FASTRAK)</v>
          </cell>
          <cell r="E166" t="str">
            <v>M³</v>
          </cell>
          <cell r="F166">
            <v>911004</v>
          </cell>
          <cell r="H166" t="str">
            <v>3.6.5.1</v>
          </cell>
        </row>
        <row r="167">
          <cell r="A167" t="str">
            <v>501.1</v>
          </cell>
          <cell r="B167" t="str">
            <v>501-07</v>
          </cell>
          <cell r="D167" t="str">
            <v>CEMENTO PORTLAND NORMAL</v>
          </cell>
          <cell r="E167" t="str">
            <v>KG</v>
          </cell>
          <cell r="F167">
            <v>520</v>
          </cell>
          <cell r="H167" t="str">
            <v>1.35.1.1.3</v>
          </cell>
        </row>
        <row r="168">
          <cell r="A168" t="str">
            <v>510.1</v>
          </cell>
          <cell r="B168" t="str">
            <v>510-07</v>
          </cell>
          <cell r="D168" t="str">
            <v>PAVIMENTO DE ADOQUINES DE CONCRETO</v>
          </cell>
          <cell r="E168" t="str">
            <v>M²</v>
          </cell>
          <cell r="F168">
            <v>50172</v>
          </cell>
          <cell r="G168" t="str">
            <v>3.6.5.2.7</v>
          </cell>
          <cell r="H168" t="str">
            <v>3.6.5.2.10</v>
          </cell>
        </row>
        <row r="169">
          <cell r="A169" t="str">
            <v>510.1P1</v>
          </cell>
          <cell r="B169" t="str">
            <v>510-07</v>
          </cell>
          <cell r="D169" t="str">
            <v>ADOQUIN GRAMA</v>
          </cell>
          <cell r="E169" t="str">
            <v>M²</v>
          </cell>
          <cell r="F169">
            <v>52309.053431818189</v>
          </cell>
          <cell r="H169" t="str">
            <v>3.6.5.2</v>
          </cell>
        </row>
        <row r="170">
          <cell r="A170" t="str">
            <v>510.1P2</v>
          </cell>
          <cell r="B170" t="str">
            <v>510-07</v>
          </cell>
          <cell r="D170" t="str">
            <v>ADOQUIN COLOR</v>
          </cell>
          <cell r="E170" t="str">
            <v>M²</v>
          </cell>
          <cell r="F170">
            <v>52781.8655</v>
          </cell>
          <cell r="H170" t="str">
            <v>3.6.5.2.2</v>
          </cell>
        </row>
        <row r="171">
          <cell r="A171" t="str">
            <v>510.1P3</v>
          </cell>
          <cell r="B171" t="str">
            <v>510-07</v>
          </cell>
          <cell r="D171" t="str">
            <v>DILATACION EN ADOQUIN</v>
          </cell>
          <cell r="E171" t="str">
            <v>ML</v>
          </cell>
          <cell r="F171">
            <v>9092.2039000000004</v>
          </cell>
          <cell r="H171" t="str">
            <v>3.6.5.2</v>
          </cell>
        </row>
        <row r="172">
          <cell r="A172" t="str">
            <v>600.1</v>
          </cell>
          <cell r="B172" t="str">
            <v>600-07</v>
          </cell>
          <cell r="D172" t="str">
            <v>EXCAVACIONES VARIAS SIN CLASIFICAR</v>
          </cell>
          <cell r="E172" t="str">
            <v>M³</v>
          </cell>
          <cell r="F172">
            <v>13845</v>
          </cell>
          <cell r="G172" t="str">
            <v>3.6.6.1.1</v>
          </cell>
          <cell r="H172" t="str">
            <v>3.6.6.1.9</v>
          </cell>
        </row>
        <row r="173">
          <cell r="A173" t="str">
            <v>600.2</v>
          </cell>
          <cell r="B173" t="str">
            <v>600-07</v>
          </cell>
          <cell r="D173" t="str">
            <v>EXCAVACIONES VARIAS EN ROCA EN SECO</v>
          </cell>
          <cell r="E173" t="str">
            <v>M³</v>
          </cell>
          <cell r="F173">
            <v>48557</v>
          </cell>
          <cell r="G173" t="str">
            <v>3.6.6.1.9</v>
          </cell>
          <cell r="H173" t="str">
            <v>3.6.6.1.9</v>
          </cell>
        </row>
        <row r="174">
          <cell r="A174" t="str">
            <v>600.3</v>
          </cell>
          <cell r="B174" t="str">
            <v>600-07</v>
          </cell>
          <cell r="D174" t="str">
            <v>EXCAVACIONES VARIAS EN ROCA BAJO AGUA</v>
          </cell>
          <cell r="E174" t="str">
            <v>M³</v>
          </cell>
          <cell r="F174">
            <v>80484</v>
          </cell>
          <cell r="H174" t="str">
            <v>3.6.6.1.9</v>
          </cell>
        </row>
        <row r="175">
          <cell r="A175" t="str">
            <v>600.4</v>
          </cell>
          <cell r="B175" t="str">
            <v>600-07</v>
          </cell>
          <cell r="D175" t="str">
            <v>EXCAVACIONES VARIAS EN MATERIAL COMUN EN SECO</v>
          </cell>
          <cell r="E175" t="str">
            <v>M³</v>
          </cell>
          <cell r="F175">
            <v>15167</v>
          </cell>
          <cell r="G175" t="str">
            <v>3.6.6.1.10</v>
          </cell>
          <cell r="H175" t="str">
            <v xml:space="preserve">3.6.6.1.10  </v>
          </cell>
        </row>
        <row r="176">
          <cell r="A176" t="str">
            <v>600.4P</v>
          </cell>
          <cell r="B176" t="str">
            <v>600-07</v>
          </cell>
          <cell r="C176" t="str">
            <v>600-07P</v>
          </cell>
          <cell r="D176" t="str">
            <v>EXCAVACIONES VARIAS EN MATERIA COMUN EN SECO A MANO</v>
          </cell>
          <cell r="E176" t="str">
            <v>M³</v>
          </cell>
          <cell r="F176">
            <v>23590</v>
          </cell>
          <cell r="G176" t="str">
            <v>3.6.6.1.10</v>
          </cell>
          <cell r="H176" t="str">
            <v>3.6.6.1</v>
          </cell>
        </row>
        <row r="177">
          <cell r="A177" t="str">
            <v>600.5</v>
          </cell>
          <cell r="B177" t="str">
            <v>600-07</v>
          </cell>
          <cell r="D177" t="str">
            <v>EXCAVACIONES VARIAS EN MATERIAL COMUN BAJO AGUA</v>
          </cell>
          <cell r="E177" t="str">
            <v>M³</v>
          </cell>
          <cell r="F177">
            <v>22564</v>
          </cell>
          <cell r="G177" t="str">
            <v>3.6.6.1.11</v>
          </cell>
          <cell r="H177" t="str">
            <v>3.6.6.1.11</v>
          </cell>
        </row>
        <row r="178">
          <cell r="A178" t="str">
            <v>600.5P</v>
          </cell>
          <cell r="B178" t="str">
            <v>600-07</v>
          </cell>
          <cell r="C178" t="str">
            <v>600-07P</v>
          </cell>
          <cell r="D178" t="str">
            <v>EXCAVACIONES VARIAS EN MATERIAL COMUN BAJO AGUA A MANO</v>
          </cell>
          <cell r="E178" t="str">
            <v>M³</v>
          </cell>
          <cell r="F178">
            <v>36555</v>
          </cell>
          <cell r="H178" t="str">
            <v>3.6.6.1</v>
          </cell>
        </row>
        <row r="179">
          <cell r="A179" t="str">
            <v>610.1</v>
          </cell>
          <cell r="B179" t="str">
            <v>610-07</v>
          </cell>
          <cell r="D179" t="str">
            <v>RELLENO PARA ESTRUCTURAS</v>
          </cell>
          <cell r="E179" t="str">
            <v>M³</v>
          </cell>
          <cell r="F179">
            <v>95722</v>
          </cell>
          <cell r="G179" t="str">
            <v>3.6.6.2.3</v>
          </cell>
          <cell r="H179" t="str">
            <v xml:space="preserve">3.6.6.2.1   </v>
          </cell>
        </row>
        <row r="180">
          <cell r="A180" t="str">
            <v>610.2</v>
          </cell>
          <cell r="B180" t="str">
            <v>610-07</v>
          </cell>
          <cell r="D180" t="str">
            <v>RELLENOS CON MATERIAL FILTRANTE</v>
          </cell>
          <cell r="E180" t="str">
            <v>M³</v>
          </cell>
          <cell r="F180">
            <v>115346</v>
          </cell>
          <cell r="H180" t="str">
            <v>3.6.6.2.4</v>
          </cell>
        </row>
        <row r="181">
          <cell r="A181" t="str">
            <v>620.1</v>
          </cell>
          <cell r="B181" t="str">
            <v>620-07</v>
          </cell>
          <cell r="D181" t="str">
            <v>PILOTES PREFABRICADOS DE CONCRETO</v>
          </cell>
          <cell r="E181" t="str">
            <v>ML</v>
          </cell>
          <cell r="F181">
            <v>0</v>
          </cell>
          <cell r="H181" t="str">
            <v>3.6.6.3.1</v>
          </cell>
        </row>
        <row r="182">
          <cell r="A182" t="str">
            <v>620.2</v>
          </cell>
          <cell r="B182" t="str">
            <v>620-07</v>
          </cell>
          <cell r="D182" t="str">
            <v>EXTENSION DE PILOTES</v>
          </cell>
          <cell r="E182" t="str">
            <v>ML</v>
          </cell>
          <cell r="F182">
            <v>0</v>
          </cell>
          <cell r="H182" t="str">
            <v>3.6.6.3.2</v>
          </cell>
        </row>
        <row r="183">
          <cell r="A183" t="str">
            <v>620.3</v>
          </cell>
          <cell r="B183" t="str">
            <v>620-07</v>
          </cell>
          <cell r="D183" t="str">
            <v>PRUEBA DE CARGA</v>
          </cell>
          <cell r="E183" t="str">
            <v>ML</v>
          </cell>
          <cell r="F183">
            <v>0</v>
          </cell>
          <cell r="H183" t="str">
            <v>3.6.6.4.6</v>
          </cell>
        </row>
        <row r="184">
          <cell r="A184" t="str">
            <v>620P</v>
          </cell>
          <cell r="B184" t="str">
            <v>620-07</v>
          </cell>
          <cell r="D184" t="str">
            <v>PILOTE EN MADERA DE D=15CM</v>
          </cell>
          <cell r="E184" t="str">
            <v>ML</v>
          </cell>
          <cell r="F184">
            <v>95807</v>
          </cell>
          <cell r="H184" t="str">
            <v>3.6.6.4</v>
          </cell>
        </row>
        <row r="185">
          <cell r="A185" t="str">
            <v>621.1</v>
          </cell>
          <cell r="B185" t="str">
            <v>621-07</v>
          </cell>
          <cell r="D185" t="str">
            <v>PILOTE DE CONCRETO FUNDIDO EN SITIO D=1M L=12M</v>
          </cell>
          <cell r="E185" t="str">
            <v>ML</v>
          </cell>
          <cell r="F185">
            <v>1342412</v>
          </cell>
          <cell r="G185" t="str">
            <v>3.6.6.3.1</v>
          </cell>
          <cell r="H185" t="str">
            <v>3.6.6.4.1</v>
          </cell>
        </row>
        <row r="186">
          <cell r="A186" t="str">
            <v>621.2</v>
          </cell>
          <cell r="B186" t="str">
            <v>621-07</v>
          </cell>
          <cell r="D186" t="str">
            <v>BASE ACAMPANADA FUNDIDA EN SITIO</v>
          </cell>
          <cell r="E186" t="str">
            <v>M³</v>
          </cell>
          <cell r="F186">
            <v>1450904</v>
          </cell>
          <cell r="H186" t="str">
            <v>3.6.6.4.2</v>
          </cell>
        </row>
        <row r="187">
          <cell r="A187" t="str">
            <v>621.3</v>
          </cell>
          <cell r="B187" t="str">
            <v>621-07</v>
          </cell>
          <cell r="D187" t="str">
            <v>PILOTE DE PRUEBA DE DIAMETRO</v>
          </cell>
          <cell r="E187" t="str">
            <v>ML</v>
          </cell>
          <cell r="F187">
            <v>0</v>
          </cell>
          <cell r="H187" t="str">
            <v>3.6.6.4.3</v>
          </cell>
        </row>
        <row r="188">
          <cell r="A188" t="str">
            <v>621.4</v>
          </cell>
          <cell r="B188" t="str">
            <v>621-07</v>
          </cell>
          <cell r="D188" t="str">
            <v>BASE ACAMPANADA DE PRUEBA</v>
          </cell>
          <cell r="E188" t="str">
            <v>M³</v>
          </cell>
          <cell r="F188">
            <v>0</v>
          </cell>
          <cell r="H188" t="str">
            <v xml:space="preserve"> 3.6.6.4.4</v>
          </cell>
        </row>
        <row r="189">
          <cell r="A189" t="str">
            <v>621.5</v>
          </cell>
          <cell r="B189" t="str">
            <v>621-07</v>
          </cell>
          <cell r="D189" t="str">
            <v>CAMISA PERMANENTE DE DIAMETRO EXTERIOR</v>
          </cell>
          <cell r="E189" t="str">
            <v>ML</v>
          </cell>
          <cell r="F189">
            <v>2908013</v>
          </cell>
          <cell r="G189" t="str">
            <v>3.6.6.4.5</v>
          </cell>
          <cell r="H189" t="str">
            <v>3.6.6.5.5</v>
          </cell>
        </row>
        <row r="190">
          <cell r="A190" t="str">
            <v>621.5P</v>
          </cell>
          <cell r="B190" t="str">
            <v>621-07</v>
          </cell>
          <cell r="C190" t="str">
            <v>621-07P</v>
          </cell>
          <cell r="D190" t="str">
            <v>CAMISA PERMANENTE DE DIAMETRO INTERIOR D=1M EN CONCRETO</v>
          </cell>
          <cell r="E190" t="str">
            <v>ML</v>
          </cell>
          <cell r="F190">
            <v>199845</v>
          </cell>
          <cell r="G190" t="str">
            <v>3.6.6.4.5</v>
          </cell>
          <cell r="H190" t="str">
            <v>3.6.6.4.5</v>
          </cell>
        </row>
        <row r="191">
          <cell r="A191" t="str">
            <v>621.6</v>
          </cell>
          <cell r="B191" t="str">
            <v>621-07</v>
          </cell>
          <cell r="D191" t="str">
            <v>PRUEBA DE CARGA</v>
          </cell>
          <cell r="E191" t="str">
            <v>U</v>
          </cell>
          <cell r="F191">
            <v>110628933</v>
          </cell>
          <cell r="H191" t="str">
            <v xml:space="preserve"> 3.6.6.4.6 </v>
          </cell>
        </row>
        <row r="192">
          <cell r="A192" t="str">
            <v>621.7</v>
          </cell>
          <cell r="B192" t="str">
            <v>621-07</v>
          </cell>
          <cell r="D192" t="str">
            <v>CAISSONS DE DIAMETRO INTERIOR 1,20 M EN CONCRETO CLASE C Y ANILLO E = 0,15 INCLUYE EXCAVACION BAJO AGUA Y BOMBEOS MAS PLASTIFICANTE SIKAMENT (SEGÚN REQUERIMIENTOS DE FABRICANTE) ( NO INCLUYE ACERO DE REFUERZO).</v>
          </cell>
          <cell r="E192" t="str">
            <v>M³</v>
          </cell>
          <cell r="F192">
            <v>1917004</v>
          </cell>
          <cell r="H192" t="str">
            <v>3.6.6.4</v>
          </cell>
          <cell r="I192" t="str">
            <v>NO INCLUIDO EN ESPECIFICACIONES 2007</v>
          </cell>
        </row>
        <row r="193">
          <cell r="A193" t="str">
            <v>622.1</v>
          </cell>
          <cell r="B193" t="str">
            <v>622-07</v>
          </cell>
          <cell r="D193" t="str">
            <v>TABLESTACADO DE MADERA</v>
          </cell>
          <cell r="E193" t="str">
            <v>M²</v>
          </cell>
          <cell r="F193">
            <v>329783</v>
          </cell>
          <cell r="H193" t="str">
            <v>3.6.6.5.1</v>
          </cell>
        </row>
        <row r="194">
          <cell r="A194" t="str">
            <v>622.2</v>
          </cell>
          <cell r="B194" t="str">
            <v>622-07</v>
          </cell>
          <cell r="D194" t="str">
            <v>TABLESTACADO METALICO</v>
          </cell>
          <cell r="E194" t="str">
            <v>M²</v>
          </cell>
          <cell r="F194">
            <v>0</v>
          </cell>
          <cell r="H194" t="str">
            <v>3.6.6.5.3</v>
          </cell>
        </row>
        <row r="195">
          <cell r="A195" t="str">
            <v>622.3</v>
          </cell>
          <cell r="B195" t="str">
            <v>622-07</v>
          </cell>
          <cell r="D195" t="str">
            <v>TABLESTACADO DE CONCRETO REFORZADO</v>
          </cell>
          <cell r="E195" t="str">
            <v>M²</v>
          </cell>
          <cell r="F195">
            <v>0</v>
          </cell>
          <cell r="H195" t="str">
            <v>3.6.6.5.2</v>
          </cell>
        </row>
        <row r="196">
          <cell r="A196" t="str">
            <v>622.4</v>
          </cell>
          <cell r="B196" t="str">
            <v>622-07</v>
          </cell>
          <cell r="D196" t="str">
            <v>TABLESTACADO DE CONCRETO PREESFORZADO</v>
          </cell>
          <cell r="E196" t="str">
            <v>M²</v>
          </cell>
          <cell r="F196">
            <v>0</v>
          </cell>
          <cell r="H196" t="str">
            <v>3.6.6.5.4 </v>
          </cell>
        </row>
        <row r="197">
          <cell r="A197" t="str">
            <v>622.5</v>
          </cell>
          <cell r="B197" t="str">
            <v>622-07</v>
          </cell>
          <cell r="D197" t="str">
            <v>CORTE DEL EXTREMO SUPERIOR DEL ELEMENTO</v>
          </cell>
          <cell r="E197" t="str">
            <v>ML</v>
          </cell>
          <cell r="F197">
            <v>34261.624130793462</v>
          </cell>
          <cell r="H197" t="str">
            <v>3.6.6.5.5</v>
          </cell>
          <cell r="I197" t="str">
            <v>POR REALIZAR UNITARIOS DE ITEMS 623,1Y 623,2</v>
          </cell>
        </row>
        <row r="198">
          <cell r="A198" t="str">
            <v>623.1</v>
          </cell>
          <cell r="B198" t="str">
            <v>623-07</v>
          </cell>
          <cell r="D198" t="str">
            <v>ANCLAJE TIPO</v>
          </cell>
          <cell r="E198" t="str">
            <v>ML</v>
          </cell>
          <cell r="H198" t="str">
            <v>3.6.6.8</v>
          </cell>
        </row>
        <row r="199">
          <cell r="A199" t="str">
            <v>623.2</v>
          </cell>
          <cell r="B199" t="str">
            <v>623-07</v>
          </cell>
          <cell r="D199" t="str">
            <v>PRUEBA DE CARGA</v>
          </cell>
          <cell r="E199" t="str">
            <v>U</v>
          </cell>
          <cell r="H199" t="str">
            <v>3.6.6.8</v>
          </cell>
        </row>
        <row r="200">
          <cell r="A200" t="str">
            <v>630.1</v>
          </cell>
          <cell r="B200" t="str">
            <v>630-07</v>
          </cell>
          <cell r="D200" t="str">
            <v>CONCRETO CLASE A</v>
          </cell>
          <cell r="E200" t="str">
            <v>M³</v>
          </cell>
          <cell r="F200">
            <v>1009680</v>
          </cell>
          <cell r="H200" t="str">
            <v>3.6.6.6.8</v>
          </cell>
        </row>
        <row r="201">
          <cell r="A201" t="str">
            <v>630.2</v>
          </cell>
          <cell r="B201" t="str">
            <v>630-07</v>
          </cell>
          <cell r="D201" t="str">
            <v>CONCRETO CLASE B</v>
          </cell>
          <cell r="E201" t="str">
            <v>M³</v>
          </cell>
          <cell r="F201">
            <v>920504</v>
          </cell>
          <cell r="H201" t="str">
            <v>3.6.6.6.17</v>
          </cell>
        </row>
        <row r="202">
          <cell r="A202" t="str">
            <v>630.3</v>
          </cell>
          <cell r="B202" t="str">
            <v>630-07</v>
          </cell>
          <cell r="D202" t="str">
            <v>CONCRETO CLASE C</v>
          </cell>
          <cell r="E202" t="str">
            <v>M³</v>
          </cell>
          <cell r="F202">
            <v>620984</v>
          </cell>
          <cell r="G202" t="str">
            <v>3.6.6.6.26</v>
          </cell>
          <cell r="H202" t="str">
            <v xml:space="preserve"> 3.6.6.6.26</v>
          </cell>
        </row>
        <row r="203">
          <cell r="A203" t="str">
            <v>630.4</v>
          </cell>
          <cell r="B203" t="str">
            <v>630-07</v>
          </cell>
          <cell r="D203" t="str">
            <v>CONCRETO CLASE D</v>
          </cell>
          <cell r="E203" t="str">
            <v>M³</v>
          </cell>
          <cell r="F203">
            <v>500999</v>
          </cell>
          <cell r="G203" t="str">
            <v>3.6.6.6.35</v>
          </cell>
          <cell r="H203" t="str">
            <v xml:space="preserve">3.6.6.6.35 </v>
          </cell>
        </row>
        <row r="204">
          <cell r="A204" t="str">
            <v>630.5</v>
          </cell>
          <cell r="B204" t="str">
            <v>630-07</v>
          </cell>
          <cell r="D204" t="str">
            <v>CONCRETO CLASE E</v>
          </cell>
          <cell r="E204" t="str">
            <v>M³</v>
          </cell>
          <cell r="F204">
            <v>473816</v>
          </cell>
          <cell r="G204" t="str">
            <v>3.6.6.6.44</v>
          </cell>
          <cell r="H204" t="str">
            <v>3.6.6.6.44</v>
          </cell>
        </row>
        <row r="205">
          <cell r="A205" t="str">
            <v>630.6</v>
          </cell>
          <cell r="B205" t="str">
            <v>630-07</v>
          </cell>
          <cell r="D205" t="str">
            <v>CONCRETO CLASE F</v>
          </cell>
          <cell r="E205" t="str">
            <v>M³</v>
          </cell>
          <cell r="F205">
            <v>410242</v>
          </cell>
          <cell r="G205" t="str">
            <v>3.6.6.6.46</v>
          </cell>
          <cell r="H205" t="str">
            <v>3.6.6.6.46</v>
          </cell>
        </row>
        <row r="206">
          <cell r="A206" t="str">
            <v>630.7</v>
          </cell>
          <cell r="B206" t="str">
            <v>630-07</v>
          </cell>
          <cell r="D206" t="str">
            <v>CONCRETO CLASE G</v>
          </cell>
          <cell r="E206" t="str">
            <v>M³</v>
          </cell>
          <cell r="F206">
            <v>333042</v>
          </cell>
          <cell r="G206" t="str">
            <v>3.6.6.6.47</v>
          </cell>
          <cell r="H206" t="str">
            <v>3.6.6.6.47</v>
          </cell>
        </row>
        <row r="207">
          <cell r="A207" t="str">
            <v>630P</v>
          </cell>
          <cell r="B207" t="str">
            <v>630-07</v>
          </cell>
          <cell r="D207" t="str">
            <v>MORTERO 1.3</v>
          </cell>
          <cell r="E207" t="str">
            <v>M³</v>
          </cell>
          <cell r="F207">
            <v>372309</v>
          </cell>
          <cell r="H207" t="str">
            <v>3.3.5.3.6</v>
          </cell>
        </row>
        <row r="208">
          <cell r="A208" t="str">
            <v>631P</v>
          </cell>
          <cell r="B208" t="str">
            <v>631-07</v>
          </cell>
          <cell r="C208" t="str">
            <v>631-07P</v>
          </cell>
          <cell r="D208" t="str">
            <v>BOLSACRETOS</v>
          </cell>
          <cell r="E208" t="str">
            <v>M³</v>
          </cell>
          <cell r="F208">
            <v>644801.33704999997</v>
          </cell>
          <cell r="G208" t="str">
            <v>3.6.6.21.2</v>
          </cell>
          <cell r="H208" t="str">
            <v>3.6.6.21.2</v>
          </cell>
        </row>
        <row r="209">
          <cell r="A209" t="str">
            <v>632.1</v>
          </cell>
          <cell r="B209" t="str">
            <v>632-07</v>
          </cell>
          <cell r="D209" t="str">
            <v>BARANDA DE CONCRETO 1.05*0.35</v>
          </cell>
          <cell r="E209" t="str">
            <v>ML</v>
          </cell>
          <cell r="F209">
            <v>110953</v>
          </cell>
          <cell r="G209" t="str">
            <v>3.6.6.7.1</v>
          </cell>
          <cell r="H209" t="str">
            <v>3.6.6.7.1</v>
          </cell>
        </row>
        <row r="210">
          <cell r="A210" t="str">
            <v>632P</v>
          </cell>
          <cell r="B210" t="str">
            <v>632-07</v>
          </cell>
          <cell r="C210" t="str">
            <v>632-07P</v>
          </cell>
          <cell r="D210" t="str">
            <v>BARANDA METALICA</v>
          </cell>
          <cell r="E210" t="str">
            <v>ML</v>
          </cell>
          <cell r="F210">
            <v>346943</v>
          </cell>
          <cell r="H210" t="str">
            <v>3.6.6.11</v>
          </cell>
        </row>
        <row r="211">
          <cell r="A211" t="str">
            <v>640.1.1</v>
          </cell>
          <cell r="B211" t="str">
            <v>640-07</v>
          </cell>
          <cell r="D211" t="str">
            <v>ACERO DE REFUERZO fy 260 Mpa</v>
          </cell>
          <cell r="E211" t="str">
            <v>KG</v>
          </cell>
          <cell r="F211">
            <v>4225</v>
          </cell>
          <cell r="H211" t="str">
            <v>3.6.6.8.1 </v>
          </cell>
        </row>
        <row r="212">
          <cell r="A212" t="str">
            <v>640.2</v>
          </cell>
          <cell r="B212" t="str">
            <v>640-07</v>
          </cell>
          <cell r="D212" t="str">
            <v>MALLA DE REFUERZO fy 260 Mpa</v>
          </cell>
          <cell r="E212" t="str">
            <v>KG</v>
          </cell>
          <cell r="F212">
            <v>3952</v>
          </cell>
          <cell r="H212" t="str">
            <v> 3.6.6.8.2 </v>
          </cell>
          <cell r="I212" t="str">
            <v>NO INCLUIDO EN ESPECIFICACIONES 2007</v>
          </cell>
        </row>
        <row r="213">
          <cell r="A213" t="str">
            <v>640.1</v>
          </cell>
          <cell r="B213" t="str">
            <v>640-07</v>
          </cell>
          <cell r="D213" t="str">
            <v>ACERO DE REFUERZO fy 480 Mpa</v>
          </cell>
          <cell r="E213" t="str">
            <v>KG</v>
          </cell>
          <cell r="F213">
            <v>4225</v>
          </cell>
          <cell r="G213" t="str">
            <v>3.6.6.8.3</v>
          </cell>
          <cell r="H213" t="str">
            <v>3.6.6.8.1 </v>
          </cell>
          <cell r="I213" t="str">
            <v>NO INCLUIDO EN ESPECIFICACIONES 2007</v>
          </cell>
        </row>
        <row r="214">
          <cell r="A214" t="str">
            <v>641.1</v>
          </cell>
          <cell r="B214" t="str">
            <v>641-07</v>
          </cell>
          <cell r="D214" t="str">
            <v>ACERO DE PREESFUERZO</v>
          </cell>
          <cell r="E214" t="str">
            <v>TON-M</v>
          </cell>
          <cell r="F214">
            <v>1290</v>
          </cell>
          <cell r="G214" t="str">
            <v>3.6.6.9.1</v>
          </cell>
          <cell r="H214" t="str">
            <v>3.6.6.9.1</v>
          </cell>
        </row>
        <row r="215">
          <cell r="A215" t="str">
            <v>641P</v>
          </cell>
          <cell r="B215" t="str">
            <v>641-07</v>
          </cell>
          <cell r="D215" t="str">
            <v>ANCLAJE EN ROCA DE D=4" CON 3 TORONES DE 1/2" POSTENSADOS</v>
          </cell>
          <cell r="E215" t="str">
            <v>TON-M</v>
          </cell>
          <cell r="F215">
            <v>344739</v>
          </cell>
          <cell r="H215" t="str">
            <v>3.6.6.9</v>
          </cell>
        </row>
        <row r="216">
          <cell r="A216" t="str">
            <v>642.1</v>
          </cell>
          <cell r="B216" t="str">
            <v>642-07</v>
          </cell>
          <cell r="D216" t="str">
            <v>APOYO ELASTOMERICO</v>
          </cell>
          <cell r="E216" t="str">
            <v>U (DM³)</v>
          </cell>
          <cell r="F216">
            <v>397840</v>
          </cell>
          <cell r="G216" t="str">
            <v>3.6.6.10.1</v>
          </cell>
          <cell r="H216" t="str">
            <v>3.6.6.10.1</v>
          </cell>
        </row>
        <row r="217">
          <cell r="A217" t="str">
            <v>642.2</v>
          </cell>
          <cell r="B217" t="str">
            <v>642-07</v>
          </cell>
          <cell r="D217" t="str">
            <v>SELLO PARA JUNTAS DE PUENTES</v>
          </cell>
          <cell r="E217" t="str">
            <v>ML</v>
          </cell>
          <cell r="F217">
            <v>46791</v>
          </cell>
          <cell r="G217" t="str">
            <v>3.6.6.10.2</v>
          </cell>
          <cell r="H217" t="str">
            <v>3.6.6.10.2</v>
          </cell>
        </row>
        <row r="218">
          <cell r="A218" t="str">
            <v>642P1</v>
          </cell>
          <cell r="B218" t="str">
            <v>642-07</v>
          </cell>
          <cell r="D218" t="str">
            <v>CONSTRUCCION JUNTAS ELASTOMERICAS DE 30CM DE ANCHO</v>
          </cell>
          <cell r="E218" t="str">
            <v>ML</v>
          </cell>
          <cell r="F218">
            <v>889267</v>
          </cell>
          <cell r="H218" t="str">
            <v>3.6.6.10</v>
          </cell>
        </row>
        <row r="219">
          <cell r="A219" t="str">
            <v>642P2</v>
          </cell>
          <cell r="B219" t="str">
            <v>642-07</v>
          </cell>
          <cell r="D219" t="str">
            <v>JUNTA ELASTOMERICA M100</v>
          </cell>
          <cell r="E219" t="str">
            <v>ML</v>
          </cell>
          <cell r="F219">
            <v>1888489.8716303227</v>
          </cell>
          <cell r="G219" t="str">
            <v>3.6.6.10.2</v>
          </cell>
          <cell r="H219" t="str">
            <v>3.6.6.10</v>
          </cell>
        </row>
        <row r="220">
          <cell r="A220" t="str">
            <v>642P3</v>
          </cell>
          <cell r="B220" t="str">
            <v>642-07</v>
          </cell>
          <cell r="D220" t="str">
            <v>JUNTA ELASTOMERICA M60</v>
          </cell>
          <cell r="E220" t="str">
            <v>ML</v>
          </cell>
          <cell r="F220">
            <v>1555915.8116303226</v>
          </cell>
          <cell r="H220" t="str">
            <v>3.6.6.10</v>
          </cell>
        </row>
        <row r="221">
          <cell r="A221" t="str">
            <v>650.1</v>
          </cell>
          <cell r="B221" t="str">
            <v>650-07</v>
          </cell>
          <cell r="D221" t="str">
            <v>DISEÑO Y FABRICACION DE ESTRUCTURA METALICA</v>
          </cell>
          <cell r="E221" t="str">
            <v>KG</v>
          </cell>
          <cell r="F221">
            <v>0</v>
          </cell>
          <cell r="H221" t="str">
            <v>3.6.6.11.1</v>
          </cell>
        </row>
        <row r="222">
          <cell r="A222" t="str">
            <v>650.2</v>
          </cell>
          <cell r="B222" t="str">
            <v>650-07</v>
          </cell>
          <cell r="D222" t="str">
            <v>FABRICACION DE LA ESTRUCTURA METALICA</v>
          </cell>
          <cell r="E222" t="str">
            <v>KG</v>
          </cell>
          <cell r="F222">
            <v>9539</v>
          </cell>
          <cell r="H222" t="str">
            <v>3.6.6.11.2</v>
          </cell>
        </row>
        <row r="223">
          <cell r="A223" t="str">
            <v>650.3</v>
          </cell>
          <cell r="B223" t="str">
            <v>650-07</v>
          </cell>
          <cell r="D223" t="str">
            <v>TRANSPORTE DE LA ESTRUCTURA METALICA</v>
          </cell>
          <cell r="E223" t="str">
            <v>KG</v>
          </cell>
          <cell r="F223">
            <v>4550</v>
          </cell>
          <cell r="H223" t="str">
            <v>3.6.6.11.7</v>
          </cell>
        </row>
        <row r="224">
          <cell r="A224" t="str">
            <v>650.3 OTRO</v>
          </cell>
          <cell r="B224" t="str">
            <v>650-07</v>
          </cell>
          <cell r="D224" t="str">
            <v>TRANSPORTE DE LA ESTRUCTURA METALICA</v>
          </cell>
          <cell r="E224" t="str">
            <v>KG</v>
          </cell>
          <cell r="F224">
            <v>342</v>
          </cell>
          <cell r="H224" t="str">
            <v>3.6.6.11.7</v>
          </cell>
        </row>
        <row r="225">
          <cell r="A225" t="str">
            <v>650.4</v>
          </cell>
          <cell r="B225" t="str">
            <v>650-07</v>
          </cell>
          <cell r="D225" t="str">
            <v>MONTAJE Y PINTURA DE ESTRUCTURA METALICA</v>
          </cell>
          <cell r="E225" t="str">
            <v>KG</v>
          </cell>
          <cell r="F225">
            <v>1243</v>
          </cell>
          <cell r="H225" t="str">
            <v>3.6.6.11.6</v>
          </cell>
        </row>
        <row r="226">
          <cell r="A226" t="str">
            <v>660.1</v>
          </cell>
          <cell r="B226" t="str">
            <v>660-07</v>
          </cell>
          <cell r="D226" t="str">
            <v>TUBERIA DE CONCRETO SIMPLE DE DIAMETRO 450 MM</v>
          </cell>
          <cell r="E226" t="str">
            <v>ML</v>
          </cell>
          <cell r="F226">
            <v>299172</v>
          </cell>
          <cell r="G226" t="str">
            <v>3.6.6.12.7</v>
          </cell>
          <cell r="H226" t="str">
            <v>3.6.6.12.9 </v>
          </cell>
        </row>
        <row r="227">
          <cell r="A227" t="str">
            <v>660.2</v>
          </cell>
          <cell r="B227" t="str">
            <v>660-07</v>
          </cell>
          <cell r="D227" t="str">
            <v>TUBERIA DE CONCRETO SIMPLE 500 MM</v>
          </cell>
          <cell r="E227" t="str">
            <v>ML</v>
          </cell>
          <cell r="F227">
            <v>367961</v>
          </cell>
          <cell r="G227" t="str">
            <v>3.6.6.12.18</v>
          </cell>
          <cell r="H227" t="str">
            <v>3.6.6.12.8</v>
          </cell>
        </row>
        <row r="228">
          <cell r="A228" t="str">
            <v>660.3</v>
          </cell>
          <cell r="B228" t="str">
            <v>660-07</v>
          </cell>
          <cell r="D228" t="str">
            <v>TUBERIA DE CONCRETO SIMPLE 600 MM</v>
          </cell>
          <cell r="E228" t="str">
            <v>ML</v>
          </cell>
          <cell r="F228">
            <v>488243</v>
          </cell>
          <cell r="G228" t="str">
            <v>3.6.6.12.17</v>
          </cell>
          <cell r="H228" t="str">
            <v>3.6.6.12.9</v>
          </cell>
        </row>
        <row r="229">
          <cell r="A229" t="str">
            <v>661.1</v>
          </cell>
          <cell r="B229" t="str">
            <v>661-07</v>
          </cell>
          <cell r="D229" t="str">
            <v>TUBERIA DE CONCRETO REFORZADO 900 MM DE DIAMETRO INTERIOR</v>
          </cell>
          <cell r="E229" t="str">
            <v>ML</v>
          </cell>
          <cell r="F229">
            <v>556903</v>
          </cell>
          <cell r="G229" t="str">
            <v>3.6.6.13.4</v>
          </cell>
          <cell r="H229" t="str">
            <v>3.6.6.13.4</v>
          </cell>
        </row>
        <row r="230">
          <cell r="A230">
            <v>661</v>
          </cell>
          <cell r="B230" t="str">
            <v>661-07</v>
          </cell>
          <cell r="D230" t="str">
            <v>TUBERIA DE CONCRETO REFORZADO 900 MM (TIPO 2)</v>
          </cell>
          <cell r="E230" t="str">
            <v>ML</v>
          </cell>
          <cell r="F230">
            <v>485457</v>
          </cell>
          <cell r="G230" t="str">
            <v>3.6.6.13.20</v>
          </cell>
          <cell r="H230" t="e">
            <v>#N/A</v>
          </cell>
          <cell r="I230" t="str">
            <v>NO INCLUIDO EN ESPECIFICACIONES 2007</v>
          </cell>
        </row>
        <row r="231">
          <cell r="A231" t="str">
            <v>661 OTRO</v>
          </cell>
          <cell r="B231" t="str">
            <v>661-07</v>
          </cell>
          <cell r="D231" t="str">
            <v>TUBERIA DE CONCRETO REFORZADO 900 MM</v>
          </cell>
          <cell r="E231" t="str">
            <v>ML</v>
          </cell>
          <cell r="F231">
            <v>334371</v>
          </cell>
          <cell r="G231" t="str">
            <v>3.6.6.13.4</v>
          </cell>
          <cell r="H231" t="str">
            <v>3.6.6.13</v>
          </cell>
        </row>
        <row r="232">
          <cell r="A232" t="str">
            <v>662.1</v>
          </cell>
          <cell r="B232" t="str">
            <v>662-07</v>
          </cell>
          <cell r="D232" t="str">
            <v>TUBERIA CORRUGADA DE ACERO GALVANIZADO</v>
          </cell>
          <cell r="E232" t="str">
            <v>ML</v>
          </cell>
          <cell r="F232">
            <v>458078</v>
          </cell>
          <cell r="H232" t="str">
            <v>3.3.14.19.1</v>
          </cell>
        </row>
        <row r="233">
          <cell r="A233" t="str">
            <v>662.2</v>
          </cell>
          <cell r="B233" t="str">
            <v>662-07</v>
          </cell>
          <cell r="D233" t="str">
            <v>TUBERIA CORRUGADA DE ACERO CON RECUBRIMIENTO BITUMINOSO</v>
          </cell>
          <cell r="E233" t="str">
            <v>ML</v>
          </cell>
          <cell r="F233">
            <v>449215</v>
          </cell>
          <cell r="H233" t="str">
            <v>3.6.6.14</v>
          </cell>
        </row>
        <row r="234">
          <cell r="A234" t="str">
            <v>670.1</v>
          </cell>
          <cell r="B234" t="str">
            <v>670-07</v>
          </cell>
          <cell r="D234" t="str">
            <v>DISIPADOR DE ENERGIA Y SEDIMENTADOR EN GAVIONES (con recubrimiento)</v>
          </cell>
          <cell r="E234" t="str">
            <v>M³</v>
          </cell>
          <cell r="F234">
            <v>244187</v>
          </cell>
          <cell r="G234" t="str">
            <v>3.6.6.15.1</v>
          </cell>
          <cell r="H234" t="str">
            <v>3.6.6.15.2</v>
          </cell>
        </row>
        <row r="235">
          <cell r="A235" t="str">
            <v>670.2</v>
          </cell>
          <cell r="B235" t="str">
            <v>670-07</v>
          </cell>
          <cell r="D235" t="str">
            <v>DISIPADOR DE ENERGIA Y SEDIMENTADOR EN CONCRETO CICLOPEO</v>
          </cell>
          <cell r="E235" t="str">
            <v>M³</v>
          </cell>
          <cell r="F235">
            <v>438967</v>
          </cell>
          <cell r="G235" t="str">
            <v>3.6.6.15.2</v>
          </cell>
          <cell r="H235" t="str">
            <v>3.6.6.15.2</v>
          </cell>
        </row>
        <row r="236">
          <cell r="A236" t="str">
            <v>671.1</v>
          </cell>
          <cell r="B236" t="str">
            <v>671-07</v>
          </cell>
          <cell r="D236" t="str">
            <v>CUNETAS DE CONCRETO FUNDIDA EN EL LUGAR</v>
          </cell>
          <cell r="E236" t="str">
            <v>M³</v>
          </cell>
          <cell r="F236">
            <v>600321</v>
          </cell>
          <cell r="G236" t="str">
            <v>3.6.6.16.5</v>
          </cell>
          <cell r="H236" t="str">
            <v>3.6.6.16.1</v>
          </cell>
        </row>
        <row r="237">
          <cell r="A237" t="str">
            <v>671.2</v>
          </cell>
          <cell r="B237" t="str">
            <v>671-07</v>
          </cell>
          <cell r="D237" t="str">
            <v>CUNETA PREFABRICADA DE CONCRETO</v>
          </cell>
          <cell r="E237" t="str">
            <v>ML</v>
          </cell>
          <cell r="F237">
            <v>194388</v>
          </cell>
          <cell r="H237" t="str">
            <v> 3.6.6.16.8</v>
          </cell>
        </row>
        <row r="238">
          <cell r="A238" t="str">
            <v>672.1</v>
          </cell>
          <cell r="B238" t="str">
            <v>672-07</v>
          </cell>
          <cell r="D238" t="str">
            <v>BORDILLO DE CONCRETO</v>
          </cell>
          <cell r="E238" t="str">
            <v>ML</v>
          </cell>
          <cell r="F238">
            <v>129001</v>
          </cell>
          <cell r="G238" t="str">
            <v>3.6.6.17.14</v>
          </cell>
          <cell r="H238" t="str">
            <v>3.6.6.19.2</v>
          </cell>
        </row>
        <row r="239">
          <cell r="A239" t="str">
            <v>673.2</v>
          </cell>
          <cell r="B239" t="str">
            <v>673-07</v>
          </cell>
          <cell r="D239" t="str">
            <v>GEOTEXTIL</v>
          </cell>
          <cell r="E239" t="str">
            <v>M²</v>
          </cell>
          <cell r="F239">
            <v>5720</v>
          </cell>
          <cell r="G239" t="str">
            <v>3.6.8.2.5</v>
          </cell>
          <cell r="H239" t="str">
            <v>3.6.8.1.2</v>
          </cell>
        </row>
        <row r="240">
          <cell r="A240" t="str">
            <v>673.1</v>
          </cell>
          <cell r="B240" t="str">
            <v>673-07</v>
          </cell>
          <cell r="D240" t="str">
            <v>MATERIAL GRANULAR FILTRANTE</v>
          </cell>
          <cell r="E240" t="str">
            <v>M³</v>
          </cell>
          <cell r="F240">
            <v>122853</v>
          </cell>
          <cell r="G240" t="str">
            <v>3.6.6.19.1</v>
          </cell>
          <cell r="H240" t="str">
            <v>3.6.6.19.2</v>
          </cell>
        </row>
        <row r="241">
          <cell r="A241" t="str">
            <v>673.3</v>
          </cell>
          <cell r="B241" t="str">
            <v>673-07</v>
          </cell>
          <cell r="D241" t="str">
            <v>MATERIAL DE COBERTURA</v>
          </cell>
          <cell r="E241" t="str">
            <v>M³</v>
          </cell>
          <cell r="F241">
            <v>145231</v>
          </cell>
          <cell r="H241" t="str">
            <v>3.6.8.1.2</v>
          </cell>
        </row>
        <row r="242">
          <cell r="A242" t="str">
            <v>674.1</v>
          </cell>
          <cell r="B242" t="str">
            <v>674-07</v>
          </cell>
          <cell r="D242" t="str">
            <v>DREN HORIZONTAL DE LONGITU MENOR O IGUAL A 10 M</v>
          </cell>
          <cell r="E242" t="str">
            <v>ML</v>
          </cell>
          <cell r="F242">
            <v>130159</v>
          </cell>
          <cell r="H242" t="str">
            <v>3.6.6.20.1</v>
          </cell>
        </row>
        <row r="243">
          <cell r="A243" t="str">
            <v>674.2</v>
          </cell>
          <cell r="B243" t="str">
            <v>674-07</v>
          </cell>
          <cell r="D243" t="str">
            <v>DREN HORIZONTAL DE LONGITU MAYOR O IGUAL A 10 M</v>
          </cell>
          <cell r="E243" t="str">
            <v>ML</v>
          </cell>
          <cell r="F243">
            <v>168508</v>
          </cell>
          <cell r="H243" t="str">
            <v>3.6.6.20.2</v>
          </cell>
        </row>
        <row r="244">
          <cell r="A244" t="str">
            <v>675.1</v>
          </cell>
          <cell r="B244" t="str">
            <v>675-07</v>
          </cell>
          <cell r="D244" t="str">
            <v>GEOTEXTIL PARA PAVIMENTACION Y REPAVIMENTACION</v>
          </cell>
          <cell r="E244" t="str">
            <v>M²</v>
          </cell>
          <cell r="F244">
            <v>5906</v>
          </cell>
          <cell r="H244" t="str">
            <v> 3.6.8.2.6 </v>
          </cell>
          <cell r="I244" t="str">
            <v>NO INCLUIDO EN ESPECIFICACIONES 2007</v>
          </cell>
        </row>
        <row r="245">
          <cell r="A245" t="str">
            <v>675.2</v>
          </cell>
          <cell r="B245" t="str">
            <v>675-07</v>
          </cell>
          <cell r="D245" t="str">
            <v>EMULSION ASFALTICA PARA RETENCION DE GEOTEXTILES</v>
          </cell>
          <cell r="E245" t="str">
            <v>LT</v>
          </cell>
          <cell r="F245">
            <v>2864</v>
          </cell>
          <cell r="H245" t="str">
            <v>3.6.4.2</v>
          </cell>
          <cell r="I245" t="str">
            <v>NO INCLUIDO EN ESPECIFICACIONES 2007</v>
          </cell>
        </row>
        <row r="246">
          <cell r="A246" t="str">
            <v>675.3</v>
          </cell>
          <cell r="B246" t="str">
            <v>675-07</v>
          </cell>
          <cell r="D246" t="str">
            <v>CEMENTO ASFALTICO PARA RETENCION DE GEOTEXTILES</v>
          </cell>
          <cell r="E246" t="str">
            <v>KG</v>
          </cell>
          <cell r="F246">
            <v>2613</v>
          </cell>
          <cell r="H246" t="str">
            <v>3.6.4.1.2</v>
          </cell>
          <cell r="I246" t="str">
            <v>NO INCLUIDO EN ESPECIFICACIONES 2007</v>
          </cell>
        </row>
        <row r="247">
          <cell r="A247" t="str">
            <v>680.1</v>
          </cell>
          <cell r="B247" t="str">
            <v>680-07</v>
          </cell>
          <cell r="D247" t="str">
            <v>ESCAMAS EN CONCRETO</v>
          </cell>
          <cell r="E247" t="str">
            <v>M²</v>
          </cell>
          <cell r="F247">
            <v>330234</v>
          </cell>
          <cell r="G247" t="str">
            <v>3.6.6.20.1</v>
          </cell>
          <cell r="H247" t="str">
            <v>3.6.6.20.1</v>
          </cell>
        </row>
        <row r="248">
          <cell r="A248" t="str">
            <v>680.2</v>
          </cell>
          <cell r="B248" t="str">
            <v>680-07</v>
          </cell>
          <cell r="D248" t="str">
            <v>ARMADURA GALVANIZADA</v>
          </cell>
          <cell r="E248" t="str">
            <v>ML</v>
          </cell>
          <cell r="F248">
            <v>202127</v>
          </cell>
          <cell r="G248" t="str">
            <v>3.6.6.20.2</v>
          </cell>
          <cell r="H248" t="str">
            <v>3.6.6.20.2</v>
          </cell>
        </row>
        <row r="249">
          <cell r="A249" t="str">
            <v>680.3</v>
          </cell>
          <cell r="B249" t="str">
            <v>680-07</v>
          </cell>
          <cell r="D249" t="str">
            <v>RELLENO GRANULAR PARA TIERRA ARMADA</v>
          </cell>
          <cell r="E249" t="str">
            <v>M³</v>
          </cell>
          <cell r="F249">
            <v>159963</v>
          </cell>
          <cell r="G249" t="str">
            <v>3.6.6.20.3</v>
          </cell>
          <cell r="H249" t="str">
            <v>3.6.6.20.3</v>
          </cell>
        </row>
        <row r="250">
          <cell r="A250" t="str">
            <v>680P</v>
          </cell>
          <cell r="B250" t="str">
            <v>680-07</v>
          </cell>
          <cell r="D250" t="str">
            <v>EMPEDRADO PARA TALUDES</v>
          </cell>
          <cell r="E250" t="str">
            <v>M²</v>
          </cell>
          <cell r="F250">
            <v>56342.903174999999</v>
          </cell>
          <cell r="H250" t="str">
            <v>3.3.11.3</v>
          </cell>
        </row>
        <row r="251">
          <cell r="A251" t="str">
            <v>681.1</v>
          </cell>
          <cell r="B251" t="str">
            <v>681-07</v>
          </cell>
          <cell r="D251" t="str">
            <v>GAVIONES</v>
          </cell>
          <cell r="E251" t="str">
            <v>M³</v>
          </cell>
          <cell r="F251">
            <v>190725</v>
          </cell>
          <cell r="G251" t="str">
            <v>3.6.6.21.1</v>
          </cell>
          <cell r="H251" t="str">
            <v xml:space="preserve">3.6.6.21.1  </v>
          </cell>
        </row>
        <row r="252">
          <cell r="A252" t="str">
            <v>680.1P</v>
          </cell>
          <cell r="B252" t="str">
            <v>682-07</v>
          </cell>
          <cell r="D252" t="str">
            <v>MURO DE CONTENCION DE SUELO REFORZADO CON GEOTEXTIL</v>
          </cell>
          <cell r="E252" t="str">
            <v>M³</v>
          </cell>
          <cell r="F252">
            <v>170476</v>
          </cell>
          <cell r="G252" t="str">
            <v>3.6.6.22.1</v>
          </cell>
          <cell r="H252" t="str">
            <v>3.6.6.20.1 </v>
          </cell>
        </row>
        <row r="253">
          <cell r="A253" t="str">
            <v>682.1</v>
          </cell>
          <cell r="B253" t="str">
            <v>682-07</v>
          </cell>
          <cell r="D253" t="str">
            <v>COLCHOGAVIONES</v>
          </cell>
          <cell r="E253" t="str">
            <v>M³</v>
          </cell>
          <cell r="F253">
            <v>150562</v>
          </cell>
          <cell r="G253" t="str">
            <v>3.2.7.5.3</v>
          </cell>
          <cell r="H253" t="str">
            <v>3.2.7.5.3</v>
          </cell>
        </row>
        <row r="254">
          <cell r="A254" t="str">
            <v>690.1</v>
          </cell>
          <cell r="B254" t="str">
            <v>690-07</v>
          </cell>
          <cell r="D254" t="str">
            <v>IMPERMEABILIZACION DE ESTRUCTURAS</v>
          </cell>
          <cell r="E254" t="str">
            <v>M²</v>
          </cell>
          <cell r="F254">
            <v>35930</v>
          </cell>
          <cell r="H254" t="str">
            <v>3.6.7.1.1</v>
          </cell>
        </row>
        <row r="255">
          <cell r="A255" t="str">
            <v>700.1</v>
          </cell>
          <cell r="B255" t="str">
            <v>700-07</v>
          </cell>
          <cell r="D255" t="str">
            <v>LINEA DE DEMARCACION CON PINTURA EN FRIO</v>
          </cell>
          <cell r="E255" t="str">
            <v>ML</v>
          </cell>
          <cell r="F255">
            <v>1396</v>
          </cell>
          <cell r="G255" t="str">
            <v>3.6.7.1.3</v>
          </cell>
          <cell r="H255" t="str">
            <v>3.6.7.1.1</v>
          </cell>
        </row>
        <row r="256">
          <cell r="A256" t="str">
            <v>700.2</v>
          </cell>
          <cell r="B256" t="str">
            <v>700-07</v>
          </cell>
          <cell r="D256" t="str">
            <v>LINEA DE DEMARCACION CON RESINA TERMOPLASTICA</v>
          </cell>
          <cell r="E256" t="str">
            <v>ML</v>
          </cell>
          <cell r="F256">
            <v>8085</v>
          </cell>
          <cell r="H256" t="str">
            <v>3.6.7.1.6</v>
          </cell>
        </row>
        <row r="257">
          <cell r="A257" t="str">
            <v>700.3</v>
          </cell>
          <cell r="B257" t="str">
            <v>700-07</v>
          </cell>
          <cell r="D257" t="str">
            <v>MARCA VIAL CON PINTURA EN FRIO</v>
          </cell>
          <cell r="E257" t="str">
            <v>M²</v>
          </cell>
          <cell r="F257">
            <v>21512</v>
          </cell>
          <cell r="G257" t="str">
            <v>3,6,7,1,4</v>
          </cell>
          <cell r="H257" t="str">
            <v> 3.6.7.1.2</v>
          </cell>
        </row>
        <row r="258">
          <cell r="A258" t="str">
            <v>700.4</v>
          </cell>
          <cell r="B258" t="str">
            <v>700-07</v>
          </cell>
          <cell r="D258" t="str">
            <v>MARCA VIAL CON RESINA TERMOPLASTICA</v>
          </cell>
          <cell r="E258" t="str">
            <v>M²</v>
          </cell>
          <cell r="F258">
            <v>27537</v>
          </cell>
          <cell r="H258" t="str">
            <v>3.6.7.1.6</v>
          </cell>
        </row>
        <row r="259">
          <cell r="A259" t="str">
            <v>700P</v>
          </cell>
          <cell r="B259" t="str">
            <v>700-07</v>
          </cell>
          <cell r="C259" t="str">
            <v>700-07P</v>
          </cell>
          <cell r="D259" t="str">
            <v>BANDAS SONORAS REDUCTORAS DE VELOCIDAD</v>
          </cell>
          <cell r="E259" t="str">
            <v>M²</v>
          </cell>
          <cell r="F259">
            <v>316188.29803437501</v>
          </cell>
          <cell r="H259" t="str">
            <v>3.6.7</v>
          </cell>
        </row>
        <row r="260">
          <cell r="A260" t="str">
            <v>701.1</v>
          </cell>
          <cell r="B260" t="str">
            <v>701-07</v>
          </cell>
          <cell r="D260" t="str">
            <v>TACHAS REFLECTIVAS</v>
          </cell>
          <cell r="E260" t="str">
            <v>U</v>
          </cell>
          <cell r="F260">
            <v>9674</v>
          </cell>
          <cell r="G260" t="str">
            <v>3.6.7.2.1</v>
          </cell>
          <cell r="H260" t="str">
            <v>3.6.7.2.1</v>
          </cell>
        </row>
        <row r="261">
          <cell r="A261" t="str">
            <v>710.1</v>
          </cell>
          <cell r="B261" t="str">
            <v>710-07</v>
          </cell>
          <cell r="D261" t="str">
            <v>SEÑALES DE TRANSITO GRUPO 1 (75*75)</v>
          </cell>
          <cell r="E261" t="str">
            <v>U</v>
          </cell>
          <cell r="F261">
            <v>299478</v>
          </cell>
          <cell r="G261" t="str">
            <v>3.6.7.3.13</v>
          </cell>
          <cell r="H261" t="str">
            <v>3.6.7.3.13</v>
          </cell>
        </row>
        <row r="262">
          <cell r="A262" t="str">
            <v>710.2</v>
          </cell>
          <cell r="B262" t="str">
            <v>710-07</v>
          </cell>
          <cell r="D262" t="str">
            <v>SEÑALES DE TRANSITO GRUPO 2 (1.20*0.4)</v>
          </cell>
          <cell r="E262" t="str">
            <v>U</v>
          </cell>
          <cell r="F262">
            <v>286478</v>
          </cell>
          <cell r="H262" t="str">
            <v>3.6.7.3</v>
          </cell>
        </row>
        <row r="263">
          <cell r="A263" t="str">
            <v>710.3</v>
          </cell>
          <cell r="B263" t="str">
            <v>710-07</v>
          </cell>
          <cell r="D263" t="str">
            <v>SEÑALES DE TRANSITO GRUPO 3 (SP-54 LA FERREA)</v>
          </cell>
          <cell r="E263" t="str">
            <v>U</v>
          </cell>
          <cell r="F263">
            <v>364478</v>
          </cell>
          <cell r="H263" t="str">
            <v>3.6.7.3</v>
          </cell>
        </row>
        <row r="264">
          <cell r="A264" t="str">
            <v>710.4</v>
          </cell>
          <cell r="B264" t="str">
            <v>710-07</v>
          </cell>
          <cell r="D264" t="str">
            <v>SEÑALES DE TRANSITO GRUPO 4 (DELINEADOR DE CURVA)</v>
          </cell>
          <cell r="E264" t="str">
            <v>U</v>
          </cell>
          <cell r="F264">
            <v>363428</v>
          </cell>
          <cell r="H264" t="str">
            <v>3.6.7.3</v>
          </cell>
        </row>
        <row r="265">
          <cell r="A265" t="str">
            <v>710.5</v>
          </cell>
          <cell r="B265" t="str">
            <v>710-07</v>
          </cell>
          <cell r="D265" t="str">
            <v>SEÑALES DE TRANSITO GRUPO 5 (INFORMATIVAS)</v>
          </cell>
          <cell r="E265" t="str">
            <v>M²</v>
          </cell>
          <cell r="F265">
            <v>640676</v>
          </cell>
          <cell r="H265" t="str">
            <v>3.6.7.3</v>
          </cell>
        </row>
        <row r="266">
          <cell r="A266" t="str">
            <v>720.1</v>
          </cell>
          <cell r="B266" t="str">
            <v>720-07</v>
          </cell>
          <cell r="D266" t="str">
            <v>POSTE DE REFERENCIA</v>
          </cell>
          <cell r="E266" t="str">
            <v>U</v>
          </cell>
          <cell r="F266">
            <v>129560</v>
          </cell>
          <cell r="G266" t="str">
            <v>3,6,7,4,1</v>
          </cell>
          <cell r="H266" t="str">
            <v>3.6.7.4.1</v>
          </cell>
        </row>
        <row r="267">
          <cell r="A267" t="str">
            <v>730.1</v>
          </cell>
          <cell r="B267" t="str">
            <v>730-07</v>
          </cell>
          <cell r="D267" t="str">
            <v>DEFENSA METALICA</v>
          </cell>
          <cell r="E267" t="str">
            <v>ML</v>
          </cell>
          <cell r="F267">
            <v>184258</v>
          </cell>
          <cell r="G267" t="str">
            <v>3.6.7.5.1</v>
          </cell>
          <cell r="H267" t="str">
            <v>3.6.7.5.1</v>
          </cell>
        </row>
        <row r="268">
          <cell r="A268" t="str">
            <v>730.2</v>
          </cell>
          <cell r="B268" t="str">
            <v>730-07</v>
          </cell>
          <cell r="D268" t="str">
            <v>SECCION FINAL</v>
          </cell>
          <cell r="E268" t="str">
            <v>U</v>
          </cell>
          <cell r="F268">
            <v>79588</v>
          </cell>
          <cell r="G268" t="str">
            <v>3.6.7.5.2</v>
          </cell>
          <cell r="H268" t="str">
            <v>3.6.7.5.2</v>
          </cell>
        </row>
        <row r="269">
          <cell r="A269" t="str">
            <v>730.3</v>
          </cell>
          <cell r="B269" t="str">
            <v>730-07</v>
          </cell>
          <cell r="D269" t="str">
            <v>SECCION DE TOPE</v>
          </cell>
          <cell r="E269" t="str">
            <v>U</v>
          </cell>
          <cell r="F269">
            <v>93888</v>
          </cell>
          <cell r="G269" t="str">
            <v>3.6.7.5.3</v>
          </cell>
          <cell r="H269" t="str">
            <v>3.6.7.5.3</v>
          </cell>
        </row>
        <row r="270">
          <cell r="A270" t="str">
            <v>731.1</v>
          </cell>
          <cell r="B270" t="str">
            <v>731-07</v>
          </cell>
          <cell r="D270" t="str">
            <v>DEFENSA DE CONCRETO</v>
          </cell>
          <cell r="E270" t="str">
            <v>ML</v>
          </cell>
          <cell r="F270">
            <v>145243</v>
          </cell>
          <cell r="H270" t="str">
            <v>3.6.6.21</v>
          </cell>
        </row>
        <row r="271">
          <cell r="A271" t="str">
            <v>740.1</v>
          </cell>
          <cell r="B271" t="str">
            <v>740-07</v>
          </cell>
          <cell r="D271" t="str">
            <v>CAPTAFAROS</v>
          </cell>
          <cell r="E271" t="str">
            <v>U</v>
          </cell>
          <cell r="F271">
            <v>15863</v>
          </cell>
          <cell r="G271" t="str">
            <v>3.6.7.6.1</v>
          </cell>
          <cell r="H271" t="str">
            <v>3.6.7.6.1</v>
          </cell>
        </row>
        <row r="272">
          <cell r="A272" t="str">
            <v>741.1</v>
          </cell>
          <cell r="B272" t="str">
            <v>741-07</v>
          </cell>
          <cell r="D272" t="str">
            <v>DELINEADOR DE CORONA</v>
          </cell>
          <cell r="E272" t="str">
            <v>U</v>
          </cell>
          <cell r="F272">
            <v>515528</v>
          </cell>
          <cell r="H272" t="str">
            <v>3.6.7</v>
          </cell>
        </row>
        <row r="273">
          <cell r="A273" t="str">
            <v>800.1</v>
          </cell>
          <cell r="B273" t="str">
            <v>740-07</v>
          </cell>
          <cell r="D273" t="str">
            <v>CERCA DE ALAMBRE DE PUAS CON POSTES DE MADERA</v>
          </cell>
          <cell r="E273" t="str">
            <v>ML</v>
          </cell>
          <cell r="F273">
            <v>11390</v>
          </cell>
          <cell r="G273" t="str">
            <v>3.6.9.1.2</v>
          </cell>
          <cell r="H273" t="str">
            <v>3.6.9.1.4</v>
          </cell>
        </row>
        <row r="274">
          <cell r="A274" t="str">
            <v>800.2</v>
          </cell>
          <cell r="B274" t="str">
            <v>800-07</v>
          </cell>
          <cell r="D274" t="str">
            <v>CERCA DE ALAMBRE DE PUAS CON POSTES DE CONCRETO</v>
          </cell>
          <cell r="E274" t="str">
            <v>ML</v>
          </cell>
          <cell r="F274">
            <v>19221</v>
          </cell>
          <cell r="H274" t="str">
            <v>3.6.9.1.10</v>
          </cell>
        </row>
        <row r="275">
          <cell r="A275" t="str">
            <v>800.3</v>
          </cell>
          <cell r="B275" t="str">
            <v>800-07</v>
          </cell>
          <cell r="D275" t="str">
            <v>CERCAS DE MALLA CON POSTES DE MADERA</v>
          </cell>
          <cell r="E275" t="str">
            <v>ML</v>
          </cell>
          <cell r="F275">
            <v>75813</v>
          </cell>
          <cell r="H275" t="str">
            <v>3.6.9.1.6</v>
          </cell>
        </row>
        <row r="276">
          <cell r="A276" t="str">
            <v>800.4</v>
          </cell>
          <cell r="B276" t="str">
            <v>800-07</v>
          </cell>
          <cell r="D276" t="str">
            <v>CERCAS DE MALLA CON POSTES DE CONCRETO</v>
          </cell>
          <cell r="E276" t="str">
            <v>ML</v>
          </cell>
          <cell r="F276">
            <v>82619</v>
          </cell>
          <cell r="H276" t="str">
            <v>3.6.9.1.13</v>
          </cell>
        </row>
        <row r="277">
          <cell r="A277" t="str">
            <v>800P</v>
          </cell>
          <cell r="B277" t="str">
            <v>800-07</v>
          </cell>
          <cell r="D277" t="str">
            <v>CERRAMIENTO EN MALLA ESLABONADA</v>
          </cell>
          <cell r="E277" t="str">
            <v>ML</v>
          </cell>
          <cell r="F277">
            <v>150320.027</v>
          </cell>
          <cell r="H277" t="str">
            <v>3.6.9.1.30</v>
          </cell>
        </row>
        <row r="278">
          <cell r="A278" t="str">
            <v>801.1</v>
          </cell>
          <cell r="B278" t="str">
            <v>801-07</v>
          </cell>
          <cell r="D278" t="str">
            <v>ROCERIA</v>
          </cell>
          <cell r="E278" t="str">
            <v>HA</v>
          </cell>
          <cell r="F278">
            <v>724876.97916666663</v>
          </cell>
          <cell r="H278" t="str">
            <v>3.6.1.2</v>
          </cell>
        </row>
        <row r="279">
          <cell r="A279" t="str">
            <v>801.2</v>
          </cell>
          <cell r="D279" t="str">
            <v>LIMPIEZA DE BERMAS</v>
          </cell>
          <cell r="E279" t="str">
            <v>M²</v>
          </cell>
          <cell r="F279">
            <v>5514.5323133333341</v>
          </cell>
          <cell r="H279" t="str">
            <v>3.6.9.4.12</v>
          </cell>
        </row>
        <row r="280">
          <cell r="A280" t="str">
            <v>801.3</v>
          </cell>
          <cell r="D280" t="str">
            <v>LIMPIEZA A MANO DE CUNETAS EN TIERRA</v>
          </cell>
          <cell r="E280" t="str">
            <v>ML</v>
          </cell>
          <cell r="F280">
            <v>2709.0646266666668</v>
          </cell>
          <cell r="H280" t="str">
            <v>3.6.9.4.12</v>
          </cell>
        </row>
        <row r="281">
          <cell r="A281" t="str">
            <v>801.4</v>
          </cell>
          <cell r="D281" t="str">
            <v>LIMPIEZA A MANO DE CUNETAS EN CONCRETO</v>
          </cell>
          <cell r="E281" t="str">
            <v>ML</v>
          </cell>
          <cell r="F281">
            <v>1874.5323133333334</v>
          </cell>
          <cell r="H281" t="str">
            <v>3.6.9.4.12</v>
          </cell>
        </row>
        <row r="282">
          <cell r="A282" t="str">
            <v>801.5</v>
          </cell>
          <cell r="D282" t="str">
            <v>LIMPIEZA A MANO DE ENCOLES Y DESCOLES</v>
          </cell>
          <cell r="E282" t="str">
            <v>ML</v>
          </cell>
          <cell r="F282">
            <v>3434.5323133333331</v>
          </cell>
          <cell r="H282" t="str">
            <v>3.6.9.4.8</v>
          </cell>
        </row>
        <row r="283">
          <cell r="A283" t="str">
            <v>801.6</v>
          </cell>
          <cell r="D283" t="str">
            <v>LIMPIEZA A MANO DE ALCANTARILLAS DE TUBO DE 600 A 900 mm</v>
          </cell>
          <cell r="E283" t="str">
            <v>UN</v>
          </cell>
          <cell r="F283">
            <v>120359.694</v>
          </cell>
          <cell r="H283" t="str">
            <v>3.6.9.4.10</v>
          </cell>
        </row>
        <row r="284">
          <cell r="A284" t="str">
            <v>801.7</v>
          </cell>
          <cell r="D284" t="str">
            <v>LIMPIEZA A MANO DE PONTONES Y PUENTES</v>
          </cell>
          <cell r="E284" t="str">
            <v>ML</v>
          </cell>
          <cell r="F284">
            <v>31326.615666666668</v>
          </cell>
          <cell r="H284" t="str">
            <v>3.6.9.4</v>
          </cell>
        </row>
        <row r="285">
          <cell r="A285" t="str">
            <v>810.1</v>
          </cell>
          <cell r="B285" t="str">
            <v>810-07</v>
          </cell>
          <cell r="D285" t="str">
            <v>PROTECCION DE TALUDES CON BLOQUES DE CESPED</v>
          </cell>
          <cell r="E285" t="str">
            <v>M²</v>
          </cell>
          <cell r="F285">
            <v>11197</v>
          </cell>
          <cell r="H285" t="str">
            <v>3.6.9.2.1</v>
          </cell>
        </row>
        <row r="286">
          <cell r="A286" t="str">
            <v>810.1P</v>
          </cell>
          <cell r="B286" t="str">
            <v>810-07</v>
          </cell>
          <cell r="C286" t="str">
            <v>810-07P</v>
          </cell>
          <cell r="D286" t="str">
            <v>PROTECCION DE TALUDES CON BIOMANTO</v>
          </cell>
          <cell r="E286" t="str">
            <v>M²</v>
          </cell>
          <cell r="F286">
            <v>11473</v>
          </cell>
          <cell r="H286" t="str">
            <v> 3.6.9.2</v>
          </cell>
        </row>
        <row r="287">
          <cell r="A287" t="str">
            <v>810.2</v>
          </cell>
          <cell r="B287" t="str">
            <v>810-07</v>
          </cell>
          <cell r="D287" t="str">
            <v>PROTECCION DE TALUDES CON TIERRA ORGANICA</v>
          </cell>
          <cell r="E287" t="str">
            <v>M²</v>
          </cell>
          <cell r="F287">
            <v>9830</v>
          </cell>
          <cell r="H287" t="str">
            <v>3.6.9.2.2</v>
          </cell>
        </row>
        <row r="288">
          <cell r="A288" t="str">
            <v>815P</v>
          </cell>
          <cell r="B288" t="str">
            <v>815-07</v>
          </cell>
          <cell r="C288" t="str">
            <v>815-07P</v>
          </cell>
          <cell r="D288" t="str">
            <v>ARBORIZACION</v>
          </cell>
          <cell r="E288" t="str">
            <v>U</v>
          </cell>
          <cell r="F288">
            <v>38278</v>
          </cell>
          <cell r="H288" t="str">
            <v>3.2.10.3</v>
          </cell>
        </row>
        <row r="289">
          <cell r="A289" t="str">
            <v>900.1</v>
          </cell>
          <cell r="B289" t="str">
            <v>900-07</v>
          </cell>
          <cell r="D289" t="str">
            <v>TRANSPORTE DE MATERIALES PROVENIENTES DE LA EXPLAN, CANAL, PRESTA ENTRE 100 Y 1000 M</v>
          </cell>
          <cell r="E289" t="str">
            <v>M³-ESTACION</v>
          </cell>
          <cell r="F289">
            <v>975</v>
          </cell>
          <cell r="G289" t="str">
            <v>3.6.9.3.1</v>
          </cell>
          <cell r="H289" t="str">
            <v xml:space="preserve">3.6.9.3.1   </v>
          </cell>
        </row>
        <row r="290">
          <cell r="A290" t="str">
            <v>900.2</v>
          </cell>
          <cell r="B290" t="str">
            <v>900-07</v>
          </cell>
          <cell r="D290" t="str">
            <v>TRANSPORTE DE MATERIALES PROVENIENTES DE LA EXPLAN, CANAL, PRESTA MAYOR A 1000 M</v>
          </cell>
          <cell r="E290" t="str">
            <v>M³-KM</v>
          </cell>
          <cell r="F290">
            <v>1064</v>
          </cell>
          <cell r="G290" t="str">
            <v>3.6.9.3</v>
          </cell>
          <cell r="H290" t="str">
            <v xml:space="preserve">3.6.9.3.1   </v>
          </cell>
        </row>
        <row r="291">
          <cell r="A291" t="str">
            <v>900.3</v>
          </cell>
          <cell r="B291" t="str">
            <v>900-07</v>
          </cell>
          <cell r="D291" t="str">
            <v>TRANSPORTE DE MATERIAL PROVENIENTE DE DERRUMBES</v>
          </cell>
          <cell r="E291" t="str">
            <v>M³-KM</v>
          </cell>
          <cell r="F291">
            <v>1219</v>
          </cell>
          <cell r="H291" t="str">
            <v xml:space="preserve">3.6.9.3.1   </v>
          </cell>
        </row>
        <row r="303">
          <cell r="D303">
            <v>167955000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620P</v>
          </cell>
          <cell r="B241" t="str">
            <v>3.6.6.4</v>
          </cell>
        </row>
        <row r="242">
          <cell r="A242" t="str">
            <v>621.1</v>
          </cell>
          <cell r="B242" t="str">
            <v>3.6.6.4.1</v>
          </cell>
        </row>
        <row r="243">
          <cell r="A243" t="str">
            <v>621.1.2</v>
          </cell>
          <cell r="B243" t="str">
            <v>3.6.6.4.1</v>
          </cell>
        </row>
        <row r="244">
          <cell r="A244" t="str">
            <v>621.1 P</v>
          </cell>
          <cell r="B244" t="str">
            <v>3.6.6.4</v>
          </cell>
        </row>
        <row r="245">
          <cell r="A245" t="str">
            <v>621.1P</v>
          </cell>
          <cell r="B245" t="str">
            <v>3.6.6.4</v>
          </cell>
        </row>
        <row r="246">
          <cell r="A246" t="str">
            <v>621.1P2</v>
          </cell>
          <cell r="B246" t="str">
            <v>3.6.6.4</v>
          </cell>
        </row>
        <row r="247">
          <cell r="A247" t="str">
            <v>621.1P3</v>
          </cell>
          <cell r="B247" t="str">
            <v>3.6.6.4</v>
          </cell>
        </row>
        <row r="248">
          <cell r="A248" t="str">
            <v>621.1P4</v>
          </cell>
          <cell r="B248" t="str">
            <v>3.6.6.4</v>
          </cell>
        </row>
        <row r="249">
          <cell r="A249" t="str">
            <v>621.1P5</v>
          </cell>
          <cell r="B249" t="str">
            <v>3.6.6.4</v>
          </cell>
        </row>
        <row r="250">
          <cell r="A250" t="str">
            <v>621.1P6</v>
          </cell>
          <cell r="B250" t="str">
            <v>3.6.6.4</v>
          </cell>
        </row>
        <row r="251">
          <cell r="A251" t="str">
            <v>621.1P7</v>
          </cell>
          <cell r="B251" t="str">
            <v>3.6.6.4</v>
          </cell>
        </row>
        <row r="252">
          <cell r="A252" t="str">
            <v>621.2</v>
          </cell>
          <cell r="B252" t="str">
            <v>3.6.6.4.2</v>
          </cell>
        </row>
        <row r="253">
          <cell r="A253" t="str">
            <v>621.3</v>
          </cell>
          <cell r="B253" t="str">
            <v>3.6.6.4.3</v>
          </cell>
        </row>
        <row r="254">
          <cell r="A254" t="str">
            <v>621.4</v>
          </cell>
          <cell r="B254" t="str">
            <v xml:space="preserve"> 3.6.6.4.4</v>
          </cell>
        </row>
        <row r="255">
          <cell r="A255" t="str">
            <v>621.5</v>
          </cell>
          <cell r="B255" t="str">
            <v>3.6.6.5.5</v>
          </cell>
        </row>
        <row r="256">
          <cell r="A256" t="str">
            <v>621.5P</v>
          </cell>
          <cell r="B256" t="str">
            <v>3.6.6.4.5</v>
          </cell>
        </row>
        <row r="257">
          <cell r="A257" t="str">
            <v>621.6</v>
          </cell>
          <cell r="B257" t="str">
            <v xml:space="preserve"> 3.6.6.4.6 </v>
          </cell>
        </row>
        <row r="258">
          <cell r="A258" t="str">
            <v>621.7</v>
          </cell>
          <cell r="B258" t="str">
            <v>3.6.6.4</v>
          </cell>
        </row>
        <row r="259">
          <cell r="A259" t="str">
            <v>622.1</v>
          </cell>
          <cell r="B259" t="str">
            <v>3.6.6.5.1</v>
          </cell>
        </row>
        <row r="260">
          <cell r="A260" t="str">
            <v>622.2</v>
          </cell>
          <cell r="B260" t="str">
            <v>3.6.6.5.3</v>
          </cell>
        </row>
        <row r="261">
          <cell r="A261" t="str">
            <v>622.3</v>
          </cell>
          <cell r="B261" t="str">
            <v>3.6.6.5.2</v>
          </cell>
        </row>
        <row r="262">
          <cell r="A262" t="str">
            <v>622.4</v>
          </cell>
          <cell r="B262" t="str">
            <v>3.6.6.5.4 </v>
          </cell>
        </row>
        <row r="263">
          <cell r="A263" t="str">
            <v>622.5</v>
          </cell>
          <cell r="B263" t="str">
            <v>3.6.6.5.5</v>
          </cell>
        </row>
        <row r="264">
          <cell r="A264" t="str">
            <v>623.1</v>
          </cell>
          <cell r="B264" t="str">
            <v>3.6.6.8</v>
          </cell>
        </row>
        <row r="265">
          <cell r="A265" t="str">
            <v>623.2</v>
          </cell>
          <cell r="B265" t="str">
            <v>3.6.6.8</v>
          </cell>
        </row>
        <row r="266">
          <cell r="A266" t="str">
            <v>630.1</v>
          </cell>
          <cell r="B266" t="str">
            <v>3.6.6.6.8</v>
          </cell>
        </row>
        <row r="267">
          <cell r="A267" t="str">
            <v>630.1.5P</v>
          </cell>
          <cell r="B267" t="str">
            <v>3.3.6.10</v>
          </cell>
        </row>
        <row r="268">
          <cell r="A268" t="str">
            <v>630.2</v>
          </cell>
          <cell r="B268" t="str">
            <v>3.6.6.6.17</v>
          </cell>
        </row>
        <row r="269">
          <cell r="A269" t="str">
            <v>630.2P</v>
          </cell>
          <cell r="B269" t="str">
            <v> 3.3.6.10.2 </v>
          </cell>
        </row>
        <row r="270">
          <cell r="A270" t="str">
            <v>630.3</v>
          </cell>
          <cell r="B270" t="str">
            <v xml:space="preserve"> 3.6.6.6.26</v>
          </cell>
        </row>
        <row r="271">
          <cell r="A271" t="str">
            <v>630.4</v>
          </cell>
          <cell r="B271" t="str">
            <v xml:space="preserve">3.6.6.6.35 </v>
          </cell>
        </row>
        <row r="272">
          <cell r="A272" t="str">
            <v>630.4 P</v>
          </cell>
          <cell r="B272" t="str">
            <v>3.3.5.3.6</v>
          </cell>
        </row>
        <row r="273">
          <cell r="A273" t="str">
            <v>630.4 P</v>
          </cell>
          <cell r="B273" t="str">
            <v>3.6.6.6</v>
          </cell>
        </row>
        <row r="274">
          <cell r="A274" t="str">
            <v>630.4.1 P</v>
          </cell>
          <cell r="B274" t="str">
            <v>3.3.5.3.6</v>
          </cell>
        </row>
        <row r="275">
          <cell r="A275" t="str">
            <v>630.4.2 P</v>
          </cell>
          <cell r="B275" t="str">
            <v>3.6.6.21.2</v>
          </cell>
        </row>
        <row r="276">
          <cell r="A276" t="str">
            <v>630.5</v>
          </cell>
          <cell r="B276" t="str">
            <v>3.6.6.6.44</v>
          </cell>
        </row>
        <row r="277">
          <cell r="A277" t="str">
            <v>630.6</v>
          </cell>
          <cell r="B277" t="str">
            <v>3.6.6.6.46</v>
          </cell>
        </row>
        <row r="278">
          <cell r="A278" t="str">
            <v>630.7</v>
          </cell>
          <cell r="B278" t="str">
            <v>3.6.6.6.47</v>
          </cell>
        </row>
        <row r="279">
          <cell r="A279" t="str">
            <v>630.7 P</v>
          </cell>
          <cell r="B279" t="str">
            <v>3.6.6.6</v>
          </cell>
        </row>
        <row r="280">
          <cell r="A280" t="str">
            <v>6302P</v>
          </cell>
          <cell r="B280" t="str">
            <v>3.3.5.2</v>
          </cell>
        </row>
        <row r="281">
          <cell r="A281" t="str">
            <v>630P</v>
          </cell>
          <cell r="B281" t="str">
            <v>3.3.5.3.6</v>
          </cell>
        </row>
        <row r="282">
          <cell r="A282" t="str">
            <v>631.1</v>
          </cell>
          <cell r="B282" t="str">
            <v>3.6.6.21.2</v>
          </cell>
        </row>
        <row r="283">
          <cell r="A283" t="str">
            <v>631P</v>
          </cell>
          <cell r="B283" t="str">
            <v>3.6.6.21.2</v>
          </cell>
        </row>
        <row r="284">
          <cell r="A284" t="str">
            <v>631P</v>
          </cell>
          <cell r="B284" t="str">
            <v>3.6.6.21.2</v>
          </cell>
        </row>
        <row r="285">
          <cell r="A285" t="str">
            <v>632.1</v>
          </cell>
          <cell r="B285" t="str">
            <v>3.6.6.7.1</v>
          </cell>
        </row>
        <row r="286">
          <cell r="A286" t="str">
            <v>632.2</v>
          </cell>
          <cell r="B286" t="str">
            <v>3.6.6.7.2</v>
          </cell>
        </row>
        <row r="287">
          <cell r="A287" t="str">
            <v>632.2</v>
          </cell>
          <cell r="B287" t="str">
            <v>3.6.6.7</v>
          </cell>
        </row>
        <row r="288">
          <cell r="A288" t="str">
            <v>632.3</v>
          </cell>
          <cell r="B288" t="str">
            <v>3.6.6.7</v>
          </cell>
        </row>
        <row r="289">
          <cell r="A289" t="str">
            <v>632.4</v>
          </cell>
          <cell r="B289" t="str">
            <v>3.6.6.7</v>
          </cell>
        </row>
        <row r="290">
          <cell r="A290" t="str">
            <v>632P</v>
          </cell>
          <cell r="B290" t="str">
            <v>3.6.6.11</v>
          </cell>
        </row>
        <row r="291">
          <cell r="A291" t="str">
            <v>633.1</v>
          </cell>
          <cell r="B291" t="str">
            <v>3.6.6.7.2</v>
          </cell>
        </row>
        <row r="292">
          <cell r="A292" t="str">
            <v>633.3P</v>
          </cell>
          <cell r="B292" t="str">
            <v> 3.3.6.10.3 </v>
          </cell>
        </row>
        <row r="293">
          <cell r="A293" t="str">
            <v>640.1</v>
          </cell>
          <cell r="B293" t="str">
            <v>3.6.6.8.1 </v>
          </cell>
        </row>
        <row r="294">
          <cell r="A294" t="str">
            <v>640.1.1</v>
          </cell>
          <cell r="B294" t="str">
            <v>3.6.6.8.1 </v>
          </cell>
        </row>
        <row r="295">
          <cell r="A295" t="str">
            <v>640.1P</v>
          </cell>
          <cell r="B295" t="str">
            <v> 3.6.6.11</v>
          </cell>
        </row>
        <row r="296">
          <cell r="A296" t="str">
            <v>640.1P1</v>
          </cell>
          <cell r="B296" t="str">
            <v> 3.6.6.11.5</v>
          </cell>
        </row>
        <row r="297">
          <cell r="A297" t="str">
            <v>640.1P2</v>
          </cell>
          <cell r="B297" t="str">
            <v>3.6.6.11.3</v>
          </cell>
        </row>
        <row r="298">
          <cell r="A298" t="str">
            <v>640.2</v>
          </cell>
          <cell r="B298" t="str">
            <v> 3.6.6.8.2 </v>
          </cell>
        </row>
        <row r="299">
          <cell r="A299" t="str">
            <v>640.2</v>
          </cell>
          <cell r="B299" t="str">
            <v>3.6.6.11</v>
          </cell>
        </row>
        <row r="300">
          <cell r="A300" t="str">
            <v>640.3</v>
          </cell>
          <cell r="B300" t="str">
            <v> 3.6.6.8.3 </v>
          </cell>
        </row>
        <row r="301">
          <cell r="A301" t="str">
            <v>641.1</v>
          </cell>
          <cell r="B301" t="str">
            <v>3.6.6.9.1</v>
          </cell>
        </row>
        <row r="302">
          <cell r="A302" t="str">
            <v>641.1P</v>
          </cell>
          <cell r="B302" t="str">
            <v>3.6.6.9</v>
          </cell>
        </row>
        <row r="303">
          <cell r="A303" t="str">
            <v>641.2</v>
          </cell>
          <cell r="B303" t="str">
            <v>3.6.6.9</v>
          </cell>
        </row>
        <row r="304">
          <cell r="A304" t="str">
            <v>641P</v>
          </cell>
          <cell r="B304" t="str">
            <v>3.6.6.9</v>
          </cell>
        </row>
        <row r="305">
          <cell r="A305" t="str">
            <v>642.1</v>
          </cell>
          <cell r="B305" t="str">
            <v>3.6.6.10.1</v>
          </cell>
        </row>
        <row r="306">
          <cell r="A306" t="str">
            <v>642.2</v>
          </cell>
          <cell r="B306" t="str">
            <v>3.6.6.10.2</v>
          </cell>
        </row>
        <row r="307">
          <cell r="A307" t="str">
            <v>642P1</v>
          </cell>
          <cell r="B307" t="str">
            <v>3.6.6.10</v>
          </cell>
        </row>
        <row r="308">
          <cell r="A308" t="str">
            <v>642P2</v>
          </cell>
          <cell r="B308" t="str">
            <v>3.6.6.10</v>
          </cell>
        </row>
        <row r="309">
          <cell r="A309" t="str">
            <v>642P3</v>
          </cell>
          <cell r="B309" t="str">
            <v>3.6.6.10</v>
          </cell>
        </row>
        <row r="310">
          <cell r="A310" t="str">
            <v>650.1</v>
          </cell>
          <cell r="B310" t="str">
            <v>3.6.6.11.1</v>
          </cell>
        </row>
        <row r="311">
          <cell r="A311" t="str">
            <v>650.2</v>
          </cell>
          <cell r="B311" t="str">
            <v>3.6.6.11.2</v>
          </cell>
        </row>
        <row r="312">
          <cell r="A312" t="str">
            <v>650.3</v>
          </cell>
          <cell r="B312" t="str">
            <v>3.6.6.11.7</v>
          </cell>
        </row>
        <row r="313">
          <cell r="A313" t="str">
            <v>650.3 OTRO</v>
          </cell>
          <cell r="B313" t="str">
            <v>3.6.6.11.7</v>
          </cell>
        </row>
        <row r="314">
          <cell r="A314" t="str">
            <v>650.3P</v>
          </cell>
          <cell r="B314" t="str">
            <v>3.6.6.11</v>
          </cell>
        </row>
        <row r="315">
          <cell r="A315" t="str">
            <v>650.4</v>
          </cell>
          <cell r="B315" t="str">
            <v>3.6.6.11.6</v>
          </cell>
        </row>
        <row r="316">
          <cell r="A316" t="str">
            <v>650.5P</v>
          </cell>
          <cell r="B316" t="str">
            <v>3.6.9 </v>
          </cell>
        </row>
        <row r="317">
          <cell r="A317" t="str">
            <v>651.1P</v>
          </cell>
          <cell r="B317" t="str">
            <v>3.6.7.5</v>
          </cell>
        </row>
        <row r="318">
          <cell r="A318" t="str">
            <v>651.2P</v>
          </cell>
          <cell r="B318" t="str">
            <v>3.6.7.5.1</v>
          </cell>
        </row>
        <row r="319">
          <cell r="A319" t="str">
            <v>660.1</v>
          </cell>
          <cell r="B319" t="str">
            <v>3.6.6.12.9 </v>
          </cell>
        </row>
        <row r="320">
          <cell r="A320" t="str">
            <v>660.1</v>
          </cell>
          <cell r="B320" t="str">
            <v>3.6.6.12.7</v>
          </cell>
        </row>
        <row r="321">
          <cell r="A321" t="str">
            <v>660.2</v>
          </cell>
          <cell r="B321" t="str">
            <v>3.6.6.12.8</v>
          </cell>
        </row>
        <row r="322">
          <cell r="A322" t="str">
            <v>660.3</v>
          </cell>
          <cell r="B322" t="str">
            <v>3.6.6.12.9</v>
          </cell>
        </row>
        <row r="323">
          <cell r="A323" t="str">
            <v>661 OTRO</v>
          </cell>
          <cell r="B323" t="str">
            <v>3.6.6.13</v>
          </cell>
        </row>
        <row r="324">
          <cell r="A324" t="str">
            <v>661.1</v>
          </cell>
          <cell r="B324" t="str">
            <v>3.6.6.13.4</v>
          </cell>
        </row>
        <row r="325">
          <cell r="A325" t="str">
            <v>661.1.1</v>
          </cell>
          <cell r="B325" t="str">
            <v>3.6.6.13</v>
          </cell>
        </row>
        <row r="326">
          <cell r="A326" t="str">
            <v>661.1.2</v>
          </cell>
          <cell r="B326" t="str">
            <v>3.6.6.13</v>
          </cell>
        </row>
        <row r="327">
          <cell r="A327" t="str">
            <v>661.1P</v>
          </cell>
          <cell r="B327" t="str">
            <v>3.6.6.13</v>
          </cell>
        </row>
        <row r="328">
          <cell r="A328" t="str">
            <v>661.2</v>
          </cell>
          <cell r="B328" t="str">
            <v>3.6.6.13.20</v>
          </cell>
        </row>
        <row r="329">
          <cell r="A329" t="str">
            <v>661.3</v>
          </cell>
          <cell r="B329" t="str">
            <v> 3.6.6.13.4 </v>
          </cell>
        </row>
        <row r="330">
          <cell r="A330" t="str">
            <v>662.1</v>
          </cell>
          <cell r="B330" t="str">
            <v>3.3.14.19.1</v>
          </cell>
        </row>
        <row r="331">
          <cell r="A331" t="str">
            <v>662.2</v>
          </cell>
          <cell r="B331" t="str">
            <v>3.6.6.14</v>
          </cell>
        </row>
        <row r="332">
          <cell r="A332" t="str">
            <v>670.1</v>
          </cell>
          <cell r="B332" t="str">
            <v>3.6.6.15.2</v>
          </cell>
        </row>
        <row r="333">
          <cell r="A333" t="str">
            <v>670.1P</v>
          </cell>
          <cell r="B333" t="str">
            <v>3.6.6.15.2</v>
          </cell>
        </row>
        <row r="334">
          <cell r="A334" t="str">
            <v>670.2</v>
          </cell>
          <cell r="B334" t="str">
            <v>3.6.6.15.2</v>
          </cell>
        </row>
        <row r="335">
          <cell r="A335" t="str">
            <v>671.1</v>
          </cell>
          <cell r="B335" t="str">
            <v>3.6.6.16.1</v>
          </cell>
        </row>
        <row r="336">
          <cell r="A336" t="str">
            <v>671.2</v>
          </cell>
          <cell r="B336" t="str">
            <v> 3.6.6.16.8</v>
          </cell>
        </row>
        <row r="337">
          <cell r="A337" t="str">
            <v>672.1</v>
          </cell>
          <cell r="B337" t="str">
            <v>3.6.6.19.2</v>
          </cell>
        </row>
        <row r="338">
          <cell r="A338" t="str">
            <v>672.2</v>
          </cell>
          <cell r="B338" t="str">
            <v>3.6.6.19</v>
          </cell>
        </row>
        <row r="339">
          <cell r="A339" t="str">
            <v>673.1</v>
          </cell>
          <cell r="B339" t="str">
            <v>3.6.6.19.2</v>
          </cell>
        </row>
        <row r="340">
          <cell r="A340" t="str">
            <v>673.2</v>
          </cell>
          <cell r="B340" t="str">
            <v>3.6.8.1.2</v>
          </cell>
        </row>
        <row r="341">
          <cell r="A341" t="str">
            <v>673.2P</v>
          </cell>
          <cell r="B341" t="str">
            <v>3.6.8.1</v>
          </cell>
        </row>
        <row r="342">
          <cell r="A342" t="str">
            <v>673.3</v>
          </cell>
          <cell r="B342" t="str">
            <v>3.6.8.1.2</v>
          </cell>
        </row>
        <row r="343">
          <cell r="A343" t="str">
            <v>673.4P</v>
          </cell>
          <cell r="B343" t="str">
            <v>3.6.8.3.6</v>
          </cell>
        </row>
        <row r="344">
          <cell r="A344" t="str">
            <v>674.1</v>
          </cell>
          <cell r="B344" t="str">
            <v>3.6.6.20.1</v>
          </cell>
        </row>
        <row r="345">
          <cell r="A345" t="str">
            <v>674.1P</v>
          </cell>
          <cell r="B345" t="str">
            <v>3.6.6.20.1</v>
          </cell>
        </row>
        <row r="346">
          <cell r="A346" t="str">
            <v>674.2</v>
          </cell>
          <cell r="B346" t="str">
            <v>3.6.6.20.2</v>
          </cell>
        </row>
        <row r="347">
          <cell r="A347" t="str">
            <v>674P</v>
          </cell>
          <cell r="B347" t="str">
            <v> 3.6.6.14</v>
          </cell>
        </row>
        <row r="348">
          <cell r="A348" t="str">
            <v>675.1</v>
          </cell>
          <cell r="B348" t="str">
            <v> 3.6.8.2.6 </v>
          </cell>
        </row>
        <row r="349">
          <cell r="A349" t="str">
            <v>675.2</v>
          </cell>
          <cell r="B349" t="str">
            <v>3.6.4.2</v>
          </cell>
        </row>
        <row r="350">
          <cell r="A350" t="str">
            <v>675.3</v>
          </cell>
          <cell r="B350" t="str">
            <v>3.6.4.1.2</v>
          </cell>
        </row>
        <row r="351">
          <cell r="A351" t="str">
            <v>676.1</v>
          </cell>
          <cell r="B351" t="str">
            <v> 3.6.8.2.2 </v>
          </cell>
        </row>
        <row r="352">
          <cell r="A352" t="str">
            <v>680.1</v>
          </cell>
          <cell r="B352" t="str">
            <v>3.6.6.20.1</v>
          </cell>
        </row>
        <row r="353">
          <cell r="A353" t="str">
            <v>680.1P</v>
          </cell>
          <cell r="B353" t="str">
            <v>3.6.6.20.1 </v>
          </cell>
        </row>
        <row r="354">
          <cell r="A354" t="str">
            <v>680.2</v>
          </cell>
          <cell r="B354" t="str">
            <v>3.6.6.20.2</v>
          </cell>
        </row>
        <row r="355">
          <cell r="A355" t="str">
            <v>680.3</v>
          </cell>
          <cell r="B355" t="str">
            <v>3.6.6.20.3</v>
          </cell>
        </row>
        <row r="356">
          <cell r="A356" t="str">
            <v>680P</v>
          </cell>
          <cell r="B356" t="str">
            <v>3.3.11.3</v>
          </cell>
        </row>
        <row r="357">
          <cell r="A357" t="str">
            <v>681.1</v>
          </cell>
          <cell r="B357" t="str">
            <v xml:space="preserve">3.6.6.21.1  </v>
          </cell>
        </row>
        <row r="358">
          <cell r="A358" t="str">
            <v>681.1P</v>
          </cell>
          <cell r="B358" t="str">
            <v>3.6.6.21</v>
          </cell>
        </row>
        <row r="359">
          <cell r="A359" t="str">
            <v>681.2</v>
          </cell>
          <cell r="B359" t="str">
            <v>3.6.6.20.2</v>
          </cell>
        </row>
        <row r="360">
          <cell r="A360" t="str">
            <v>681.2P</v>
          </cell>
          <cell r="B360" t="str">
            <v>3.6.6.21</v>
          </cell>
        </row>
        <row r="361">
          <cell r="A361" t="str">
            <v>682.1</v>
          </cell>
          <cell r="B361" t="str">
            <v>3.2.7.5.3</v>
          </cell>
        </row>
        <row r="362">
          <cell r="A362" t="str">
            <v>682.1</v>
          </cell>
          <cell r="B362" t="str">
            <v>3.2.7.5.3</v>
          </cell>
        </row>
        <row r="363">
          <cell r="A363" t="str">
            <v>682P</v>
          </cell>
          <cell r="B363" t="str">
            <v>3.2.7.5</v>
          </cell>
        </row>
        <row r="364">
          <cell r="A364" t="str">
            <v>682P</v>
          </cell>
          <cell r="B364" t="str">
            <v>3,6,6,22,1</v>
          </cell>
        </row>
        <row r="365">
          <cell r="A365" t="str">
            <v>683P</v>
          </cell>
          <cell r="B365" t="str">
            <v> 3.6.6.14</v>
          </cell>
        </row>
        <row r="366">
          <cell r="A366" t="str">
            <v>690.1</v>
          </cell>
          <cell r="B366" t="str">
            <v>3.6.7.1.1</v>
          </cell>
        </row>
        <row r="367">
          <cell r="A367" t="str">
            <v>700.1</v>
          </cell>
          <cell r="B367" t="str">
            <v>3.6.7.1.1</v>
          </cell>
        </row>
        <row r="368">
          <cell r="A368" t="str">
            <v>700.2</v>
          </cell>
          <cell r="B368" t="str">
            <v>3.6.7.1.6</v>
          </cell>
        </row>
        <row r="369">
          <cell r="A369" t="str">
            <v>700.3</v>
          </cell>
          <cell r="B369" t="str">
            <v> 3.6.7.1.2</v>
          </cell>
        </row>
        <row r="370">
          <cell r="A370" t="str">
            <v>700.4</v>
          </cell>
          <cell r="B370" t="str">
            <v>3.6.7.1.6</v>
          </cell>
        </row>
        <row r="371">
          <cell r="A371" t="str">
            <v>700.5P</v>
          </cell>
          <cell r="B371" t="str">
            <v>3.6.7.1.6</v>
          </cell>
        </row>
        <row r="372">
          <cell r="A372" t="str">
            <v>700.6P</v>
          </cell>
          <cell r="B372" t="str">
            <v>3.6.7.1</v>
          </cell>
        </row>
        <row r="373">
          <cell r="A373" t="str">
            <v>700P</v>
          </cell>
          <cell r="B373" t="str">
            <v>3.6.7</v>
          </cell>
        </row>
        <row r="374">
          <cell r="A374" t="str">
            <v>701.1</v>
          </cell>
          <cell r="B374" t="str">
            <v>3.6.7.2.1</v>
          </cell>
        </row>
        <row r="375">
          <cell r="A375" t="str">
            <v>701.2P</v>
          </cell>
          <cell r="B375" t="str">
            <v>3.6.7.6</v>
          </cell>
        </row>
        <row r="376">
          <cell r="A376" t="str">
            <v>701P</v>
          </cell>
          <cell r="B376" t="str">
            <v>3.6.7.2</v>
          </cell>
        </row>
        <row r="377">
          <cell r="A377" t="str">
            <v>710.1</v>
          </cell>
          <cell r="B377" t="str">
            <v>3.6.7.3.13</v>
          </cell>
        </row>
        <row r="378">
          <cell r="A378" t="str">
            <v>710.1.1</v>
          </cell>
          <cell r="B378" t="str">
            <v>3.6.7.3.39</v>
          </cell>
        </row>
        <row r="379">
          <cell r="A379" t="str">
            <v>710.1.2</v>
          </cell>
          <cell r="B379" t="str">
            <v>3.6.7.3</v>
          </cell>
        </row>
        <row r="380">
          <cell r="A380" t="str">
            <v>710.1.3</v>
          </cell>
          <cell r="B380" t="str">
            <v>3.6.7.3</v>
          </cell>
        </row>
        <row r="381">
          <cell r="A381" t="str">
            <v>710.1.4</v>
          </cell>
          <cell r="B381" t="str">
            <v>3.6.7.3</v>
          </cell>
        </row>
        <row r="382">
          <cell r="A382" t="str">
            <v>710.1.5</v>
          </cell>
          <cell r="B382" t="str">
            <v>3.6.7.3</v>
          </cell>
        </row>
        <row r="383">
          <cell r="A383" t="str">
            <v>710.2</v>
          </cell>
          <cell r="B383" t="str">
            <v>3.6.7.3</v>
          </cell>
        </row>
        <row r="384">
          <cell r="A384" t="str">
            <v>710.2.1</v>
          </cell>
          <cell r="B384" t="str">
            <v>3.6.7.3</v>
          </cell>
        </row>
        <row r="385">
          <cell r="A385" t="str">
            <v>710.3</v>
          </cell>
          <cell r="B385" t="str">
            <v>3.6.7.3</v>
          </cell>
        </row>
        <row r="386">
          <cell r="A386" t="str">
            <v>710.4</v>
          </cell>
          <cell r="B386" t="str">
            <v>3.6.7.3</v>
          </cell>
        </row>
        <row r="387">
          <cell r="A387" t="str">
            <v>710.5</v>
          </cell>
          <cell r="B387" t="str">
            <v>3.6.7.3</v>
          </cell>
        </row>
        <row r="388">
          <cell r="A388" t="str">
            <v>720.1</v>
          </cell>
          <cell r="B388" t="str">
            <v>3.6.7.4.1</v>
          </cell>
        </row>
        <row r="389">
          <cell r="A389" t="str">
            <v>730.1</v>
          </cell>
          <cell r="B389" t="str">
            <v>3.6.7.5.1</v>
          </cell>
        </row>
        <row r="390">
          <cell r="A390" t="str">
            <v>730.2</v>
          </cell>
          <cell r="B390" t="str">
            <v>3.6.7.5.2</v>
          </cell>
        </row>
        <row r="391">
          <cell r="A391" t="str">
            <v>730.2</v>
          </cell>
          <cell r="B391" t="str">
            <v>3.6.7.5.2</v>
          </cell>
        </row>
        <row r="392">
          <cell r="A392" t="str">
            <v>730.3</v>
          </cell>
          <cell r="B392" t="str">
            <v>3.6.7.5.3</v>
          </cell>
        </row>
        <row r="393">
          <cell r="A393" t="str">
            <v>731.1</v>
          </cell>
          <cell r="B393" t="str">
            <v>3.6.6.21</v>
          </cell>
        </row>
        <row r="394">
          <cell r="A394" t="str">
            <v>740.1</v>
          </cell>
          <cell r="B394" t="str">
            <v>3.6.7.6.1</v>
          </cell>
        </row>
        <row r="395">
          <cell r="A395" t="str">
            <v>741.1</v>
          </cell>
          <cell r="B395" t="str">
            <v>3.6.7</v>
          </cell>
        </row>
        <row r="396">
          <cell r="A396" t="str">
            <v>741.1P1</v>
          </cell>
          <cell r="B396" t="str">
            <v>3.6.7</v>
          </cell>
        </row>
        <row r="397">
          <cell r="A397" t="str">
            <v>741.1P2</v>
          </cell>
          <cell r="B397" t="str">
            <v>3.6.7</v>
          </cell>
        </row>
        <row r="398">
          <cell r="A398" t="str">
            <v>741.1P3</v>
          </cell>
          <cell r="B398" t="str">
            <v>3.6.7</v>
          </cell>
        </row>
        <row r="399">
          <cell r="A399" t="str">
            <v>800.1</v>
          </cell>
          <cell r="B399" t="str">
            <v>3.6.9.1.4</v>
          </cell>
        </row>
        <row r="400">
          <cell r="A400" t="str">
            <v>800.2</v>
          </cell>
          <cell r="B400" t="str">
            <v>3.6.9.1.10</v>
          </cell>
        </row>
        <row r="401">
          <cell r="A401" t="str">
            <v>800.3</v>
          </cell>
          <cell r="B401" t="str">
            <v>3.6.9.1.6</v>
          </cell>
        </row>
        <row r="402">
          <cell r="A402" t="str">
            <v>800.4</v>
          </cell>
          <cell r="B402" t="str">
            <v>3.6.9.1.13</v>
          </cell>
        </row>
        <row r="403">
          <cell r="A403" t="str">
            <v>800P</v>
          </cell>
          <cell r="B403" t="str">
            <v>3.6.9.1.30</v>
          </cell>
        </row>
        <row r="404">
          <cell r="A404" t="str">
            <v>801.1</v>
          </cell>
          <cell r="B404" t="str">
            <v>3.6.1.2</v>
          </cell>
        </row>
        <row r="405">
          <cell r="A405" t="str">
            <v>801.2</v>
          </cell>
          <cell r="B405" t="str">
            <v>3.6.9.4.12</v>
          </cell>
        </row>
        <row r="406">
          <cell r="A406" t="str">
            <v>801.3</v>
          </cell>
          <cell r="B406" t="str">
            <v>3.6.9.4.12</v>
          </cell>
        </row>
        <row r="407">
          <cell r="A407" t="str">
            <v>801.4</v>
          </cell>
          <cell r="B407" t="str">
            <v>3.6.9.4.12</v>
          </cell>
        </row>
        <row r="408">
          <cell r="A408" t="str">
            <v>801.5</v>
          </cell>
          <cell r="B408" t="str">
            <v>3.6.9.4.8</v>
          </cell>
        </row>
        <row r="409">
          <cell r="A409" t="str">
            <v>801.6</v>
          </cell>
          <cell r="B409" t="str">
            <v>3.6.9.4.10</v>
          </cell>
        </row>
        <row r="410">
          <cell r="A410" t="str">
            <v>801.7</v>
          </cell>
          <cell r="B410" t="str">
            <v>3.6.9.4</v>
          </cell>
        </row>
        <row r="411">
          <cell r="A411" t="str">
            <v>810.1</v>
          </cell>
          <cell r="B411" t="str">
            <v>3.6.9.2.1</v>
          </cell>
        </row>
        <row r="412">
          <cell r="A412" t="str">
            <v>810.1P</v>
          </cell>
          <cell r="B412" t="str">
            <v> 3.6.9.2</v>
          </cell>
        </row>
        <row r="413">
          <cell r="A413" t="str">
            <v>810.2</v>
          </cell>
          <cell r="B413" t="str">
            <v>3.6.9.2.2</v>
          </cell>
        </row>
        <row r="414">
          <cell r="A414" t="str">
            <v>810.3</v>
          </cell>
          <cell r="B414" t="str">
            <v>3.2.9.1.1</v>
          </cell>
        </row>
        <row r="415">
          <cell r="A415" t="str">
            <v>811.1</v>
          </cell>
          <cell r="B415" t="str">
            <v>3.2.10.1</v>
          </cell>
        </row>
        <row r="416">
          <cell r="A416" t="str">
            <v>811.1P1</v>
          </cell>
          <cell r="B416" t="str">
            <v>3.2.10.1</v>
          </cell>
        </row>
        <row r="417">
          <cell r="A417" t="str">
            <v>811.1P10</v>
          </cell>
          <cell r="B417" t="str">
            <v>3.2.10.1</v>
          </cell>
        </row>
        <row r="418">
          <cell r="A418" t="str">
            <v>811.1P11</v>
          </cell>
          <cell r="B418" t="str">
            <v>3.2.10.1</v>
          </cell>
        </row>
        <row r="419">
          <cell r="A419" t="str">
            <v>811.1P12</v>
          </cell>
          <cell r="B419" t="str">
            <v>3.2.10.1</v>
          </cell>
        </row>
        <row r="420">
          <cell r="A420" t="str">
            <v>811.1P13</v>
          </cell>
          <cell r="B420" t="str">
            <v>3.2.10.1</v>
          </cell>
        </row>
        <row r="421">
          <cell r="A421" t="str">
            <v>811.1P14</v>
          </cell>
          <cell r="B421" t="str">
            <v>3.2.10.1</v>
          </cell>
        </row>
        <row r="422">
          <cell r="A422" t="str">
            <v>811.1P2</v>
          </cell>
          <cell r="B422" t="str">
            <v>3.2.10.1</v>
          </cell>
        </row>
        <row r="423">
          <cell r="A423" t="str">
            <v>811.1P3</v>
          </cell>
          <cell r="B423" t="str">
            <v>3.2.10.1</v>
          </cell>
        </row>
        <row r="424">
          <cell r="A424" t="str">
            <v>811.1P4</v>
          </cell>
          <cell r="B424" t="str">
            <v>3.2.10.1</v>
          </cell>
        </row>
        <row r="425">
          <cell r="A425" t="str">
            <v>811.1P5</v>
          </cell>
          <cell r="B425" t="str">
            <v>3.2.10.1</v>
          </cell>
        </row>
        <row r="426">
          <cell r="A426" t="str">
            <v>811.1P6</v>
          </cell>
          <cell r="B426" t="str">
            <v>3.2.10.1</v>
          </cell>
        </row>
        <row r="427">
          <cell r="A427" t="str">
            <v>811.1P7</v>
          </cell>
          <cell r="B427" t="str">
            <v>3.2.10.1</v>
          </cell>
        </row>
        <row r="428">
          <cell r="A428" t="str">
            <v>811.1P8</v>
          </cell>
          <cell r="B428" t="str">
            <v>3.2.10.1</v>
          </cell>
        </row>
        <row r="429">
          <cell r="A429" t="str">
            <v>811.1P9</v>
          </cell>
          <cell r="B429" t="str">
            <v>3.2.10.1</v>
          </cell>
        </row>
        <row r="430">
          <cell r="A430" t="str">
            <v>812.1</v>
          </cell>
          <cell r="B430" t="str">
            <v> 3.3.6.10.3 </v>
          </cell>
        </row>
        <row r="431">
          <cell r="A431" t="str">
            <v>815P</v>
          </cell>
          <cell r="B431" t="str">
            <v>3.2.10.3</v>
          </cell>
        </row>
        <row r="432">
          <cell r="A432" t="str">
            <v>820P1</v>
          </cell>
          <cell r="B432" t="str">
            <v>3,6,8,2,2</v>
          </cell>
        </row>
        <row r="433">
          <cell r="A433" t="str">
            <v>900.1</v>
          </cell>
          <cell r="B433" t="str">
            <v xml:space="preserve">3.6.9.3.1   </v>
          </cell>
        </row>
        <row r="434">
          <cell r="A434" t="str">
            <v>900.2</v>
          </cell>
          <cell r="B434" t="str">
            <v xml:space="preserve">3.6.9.3.1   </v>
          </cell>
        </row>
        <row r="435">
          <cell r="A435" t="str">
            <v>900.3</v>
          </cell>
          <cell r="B435" t="str">
            <v xml:space="preserve">3.6.9.3.1   </v>
          </cell>
        </row>
        <row r="436">
          <cell r="A436" t="str">
            <v>900.3P</v>
          </cell>
          <cell r="B436" t="str">
            <v xml:space="preserve">3.6.9.3.1   </v>
          </cell>
        </row>
        <row r="437">
          <cell r="A437" t="str">
            <v>900.4P</v>
          </cell>
          <cell r="B437" t="str">
            <v xml:space="preserve">3.6.9.3.1   </v>
          </cell>
        </row>
        <row r="438">
          <cell r="A438" t="str">
            <v>trinchos de madera</v>
          </cell>
          <cell r="B438" t="str">
            <v>3.2.7.5.1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  <sheetName val="Viabilidad"/>
    </sheetNames>
    <sheetDataSet>
      <sheetData sheetId="0" refreshError="1">
        <row r="18">
          <cell r="A18">
            <v>102</v>
          </cell>
          <cell r="F18">
            <v>102</v>
          </cell>
          <cell r="G18">
            <v>105</v>
          </cell>
          <cell r="H18">
            <v>105</v>
          </cell>
          <cell r="M18" t="str">
            <v>CDC</v>
          </cell>
        </row>
        <row r="19">
          <cell r="F19">
            <v>0</v>
          </cell>
          <cell r="G19">
            <v>0</v>
          </cell>
          <cell r="H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</row>
        <row r="21">
          <cell r="F21">
            <v>57</v>
          </cell>
          <cell r="G21">
            <v>54</v>
          </cell>
          <cell r="H21">
            <v>54</v>
          </cell>
        </row>
        <row r="22">
          <cell r="F22">
            <v>11.97</v>
          </cell>
          <cell r="G22">
            <v>11.88</v>
          </cell>
          <cell r="H22">
            <v>11.88</v>
          </cell>
        </row>
        <row r="23">
          <cell r="F23">
            <v>0.1</v>
          </cell>
          <cell r="G23">
            <v>6.3025210084033653E-2</v>
          </cell>
          <cell r="H23">
            <v>6.3025210084033653E-2</v>
          </cell>
        </row>
        <row r="24">
          <cell r="F24">
            <v>1.1969999999999998</v>
          </cell>
          <cell r="G24">
            <v>0.72</v>
          </cell>
          <cell r="H24">
            <v>0.72</v>
          </cell>
        </row>
        <row r="25">
          <cell r="F25">
            <v>6.16</v>
          </cell>
          <cell r="G25">
            <v>6.6699999999999946</v>
          </cell>
          <cell r="H25">
            <v>6.6699999999999946</v>
          </cell>
        </row>
        <row r="26">
          <cell r="F26">
            <v>1.9498049999999998</v>
          </cell>
          <cell r="G26">
            <v>0</v>
          </cell>
          <cell r="H26">
            <v>0</v>
          </cell>
        </row>
        <row r="27">
          <cell r="F27">
            <v>15.428457</v>
          </cell>
          <cell r="G27">
            <v>0.80722222222222206</v>
          </cell>
          <cell r="H27">
            <v>0.80722222222222206</v>
          </cell>
        </row>
        <row r="28">
          <cell r="F28">
            <v>8.5691430000000004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23.751944444444447</v>
          </cell>
          <cell r="H29">
            <v>23.751944444444447</v>
          </cell>
        </row>
        <row r="30">
          <cell r="F30">
            <v>0</v>
          </cell>
          <cell r="G30">
            <v>9.8836111111111151</v>
          </cell>
          <cell r="H30">
            <v>9.8836111111111151</v>
          </cell>
        </row>
        <row r="31">
          <cell r="F31">
            <v>0.8</v>
          </cell>
          <cell r="G31">
            <v>0</v>
          </cell>
          <cell r="H31">
            <v>0</v>
          </cell>
        </row>
        <row r="32">
          <cell r="F32">
            <v>5.333333333333333</v>
          </cell>
          <cell r="G32">
            <v>0</v>
          </cell>
          <cell r="H32">
            <v>0</v>
          </cell>
        </row>
        <row r="33">
          <cell r="F33">
            <v>50.607738333333337</v>
          </cell>
          <cell r="G33">
            <v>53.712777777777781</v>
          </cell>
          <cell r="H33">
            <v>53.712777777777781</v>
          </cell>
        </row>
        <row r="34">
          <cell r="A34">
            <v>103</v>
          </cell>
          <cell r="F34">
            <v>103</v>
          </cell>
          <cell r="G34">
            <v>106</v>
          </cell>
          <cell r="H34">
            <v>106</v>
          </cell>
          <cell r="M34" t="str">
            <v>CDC</v>
          </cell>
        </row>
        <row r="35">
          <cell r="F35">
            <v>0</v>
          </cell>
          <cell r="G35">
            <v>0</v>
          </cell>
          <cell r="H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</row>
        <row r="37">
          <cell r="F37">
            <v>104</v>
          </cell>
          <cell r="G37">
            <v>99.425454545454571</v>
          </cell>
          <cell r="H37">
            <v>99.425454545454571</v>
          </cell>
        </row>
        <row r="38">
          <cell r="F38">
            <v>21.84</v>
          </cell>
          <cell r="G38">
            <v>21.873600000000007</v>
          </cell>
          <cell r="H38">
            <v>21.873600000000007</v>
          </cell>
        </row>
        <row r="39">
          <cell r="F39">
            <v>0.1</v>
          </cell>
          <cell r="G39">
            <v>8.3072546230440983E-2</v>
          </cell>
          <cell r="H39">
            <v>8.3072546230440983E-2</v>
          </cell>
        </row>
        <row r="40">
          <cell r="F40">
            <v>2.1840000000000002</v>
          </cell>
          <cell r="G40">
            <v>1.4920499999999992</v>
          </cell>
          <cell r="H40">
            <v>1.4920499999999992</v>
          </cell>
        </row>
        <row r="41">
          <cell r="F41">
            <v>10.07</v>
          </cell>
          <cell r="G41">
            <v>11.980500000000005</v>
          </cell>
          <cell r="H41">
            <v>11.980500000000005</v>
          </cell>
        </row>
        <row r="42">
          <cell r="F42">
            <v>1.9498049999999998</v>
          </cell>
          <cell r="G42">
            <v>0</v>
          </cell>
          <cell r="H42">
            <v>0</v>
          </cell>
        </row>
        <row r="43">
          <cell r="F43">
            <v>11.068893000000001</v>
          </cell>
          <cell r="G43">
            <v>0.4838968509671765</v>
          </cell>
          <cell r="H43">
            <v>0.4838968509671765</v>
          </cell>
        </row>
        <row r="44">
          <cell r="F44">
            <v>9.5990400000000005</v>
          </cell>
          <cell r="G44">
            <v>0</v>
          </cell>
          <cell r="H44">
            <v>0</v>
          </cell>
        </row>
        <row r="45">
          <cell r="F45">
            <v>0</v>
          </cell>
          <cell r="G45">
            <v>26.215</v>
          </cell>
          <cell r="H45">
            <v>26.215</v>
          </cell>
        </row>
        <row r="46">
          <cell r="F46">
            <v>0</v>
          </cell>
          <cell r="G46">
            <v>5.1076374999999992</v>
          </cell>
          <cell r="H46">
            <v>5.1076374999999992</v>
          </cell>
        </row>
        <row r="47">
          <cell r="F47">
            <v>0.8</v>
          </cell>
          <cell r="G47">
            <v>0</v>
          </cell>
          <cell r="H47">
            <v>0</v>
          </cell>
        </row>
        <row r="48">
          <cell r="F48">
            <v>5.333333333333333</v>
          </cell>
          <cell r="G48">
            <v>0</v>
          </cell>
          <cell r="H48">
            <v>0</v>
          </cell>
        </row>
        <row r="49">
          <cell r="F49">
            <v>62.04507133333334</v>
          </cell>
          <cell r="G49">
            <v>67.152684350967178</v>
          </cell>
          <cell r="H49">
            <v>67.152684350967178</v>
          </cell>
        </row>
        <row r="50">
          <cell r="A50">
            <v>104</v>
          </cell>
          <cell r="F50">
            <v>104</v>
          </cell>
          <cell r="M50" t="str">
            <v>CZN</v>
          </cell>
        </row>
        <row r="51">
          <cell r="F51">
            <v>0</v>
          </cell>
          <cell r="G51" t="e">
            <v>#N/A</v>
          </cell>
          <cell r="H51" t="e">
            <v>#N/A</v>
          </cell>
        </row>
        <row r="52">
          <cell r="F52">
            <v>0</v>
          </cell>
          <cell r="G52" t="e">
            <v>#N/A</v>
          </cell>
          <cell r="H52" t="e">
            <v>#N/A</v>
          </cell>
        </row>
        <row r="53">
          <cell r="F53">
            <v>110</v>
          </cell>
          <cell r="G53" t="e">
            <v>#N/A</v>
          </cell>
          <cell r="H53" t="e">
            <v>#N/A</v>
          </cell>
        </row>
        <row r="54">
          <cell r="F54">
            <v>23.1</v>
          </cell>
          <cell r="G54" t="e">
            <v>#N/A</v>
          </cell>
          <cell r="H54" t="e">
            <v>#N/A</v>
          </cell>
        </row>
        <row r="55">
          <cell r="F55">
            <v>0.1</v>
          </cell>
          <cell r="G55" t="e">
            <v>#N/A</v>
          </cell>
          <cell r="H55" t="e">
            <v>#N/A</v>
          </cell>
        </row>
        <row r="56">
          <cell r="F56">
            <v>2.31</v>
          </cell>
          <cell r="G56" t="e">
            <v>#N/A</v>
          </cell>
          <cell r="H56" t="e">
            <v>#N/A</v>
          </cell>
        </row>
        <row r="57">
          <cell r="F57">
            <v>11.78</v>
          </cell>
          <cell r="G57" t="e">
            <v>#N/A</v>
          </cell>
          <cell r="H57" t="e">
            <v>#N/A</v>
          </cell>
        </row>
        <row r="58">
          <cell r="F58">
            <v>1.9498049999999998</v>
          </cell>
          <cell r="G58" t="e">
            <v>#N/A</v>
          </cell>
          <cell r="H58" t="e">
            <v>#N/A</v>
          </cell>
        </row>
        <row r="59">
          <cell r="F59">
            <v>16.508349000000003</v>
          </cell>
          <cell r="G59" t="e">
            <v>#N/A</v>
          </cell>
          <cell r="H59" t="e">
            <v>#N/A</v>
          </cell>
        </row>
        <row r="60">
          <cell r="F60">
            <v>17.688231000000002</v>
          </cell>
          <cell r="G60" t="e">
            <v>#N/A</v>
          </cell>
          <cell r="H60" t="e">
            <v>#N/A</v>
          </cell>
        </row>
        <row r="61">
          <cell r="F61">
            <v>0</v>
          </cell>
          <cell r="G61" t="e">
            <v>#N/A</v>
          </cell>
          <cell r="H61" t="e">
            <v>#N/A</v>
          </cell>
        </row>
        <row r="62">
          <cell r="F62">
            <v>0</v>
          </cell>
          <cell r="G62" t="e">
            <v>#N/A</v>
          </cell>
          <cell r="H62" t="e">
            <v>#N/A</v>
          </cell>
        </row>
        <row r="63">
          <cell r="F63">
            <v>0.8</v>
          </cell>
          <cell r="G63" t="e">
            <v>#N/A</v>
          </cell>
          <cell r="H63" t="e">
            <v>#N/A</v>
          </cell>
        </row>
        <row r="64">
          <cell r="F64">
            <v>5.333333333333333</v>
          </cell>
          <cell r="G64" t="e">
            <v>#N/A</v>
          </cell>
          <cell r="H64" t="e">
            <v>#N/A</v>
          </cell>
        </row>
        <row r="65">
          <cell r="F65">
            <v>78.669718333333336</v>
          </cell>
          <cell r="G65" t="e">
            <v>#N/A</v>
          </cell>
          <cell r="H65" t="e">
            <v>#N/A</v>
          </cell>
        </row>
        <row r="66">
          <cell r="A66">
            <v>105</v>
          </cell>
          <cell r="F66">
            <v>105</v>
          </cell>
          <cell r="G66">
            <v>107</v>
          </cell>
          <cell r="H66">
            <v>107</v>
          </cell>
          <cell r="M66" t="str">
            <v>CZN</v>
          </cell>
        </row>
        <row r="67">
          <cell r="F67">
            <v>0</v>
          </cell>
          <cell r="G67">
            <v>0</v>
          </cell>
          <cell r="H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</row>
        <row r="69">
          <cell r="F69">
            <v>122</v>
          </cell>
          <cell r="G69">
            <v>119.04</v>
          </cell>
          <cell r="H69">
            <v>119.04</v>
          </cell>
        </row>
        <row r="70">
          <cell r="F70">
            <v>25.62</v>
          </cell>
          <cell r="G70">
            <v>26.188800000000011</v>
          </cell>
          <cell r="H70">
            <v>26.188800000000011</v>
          </cell>
        </row>
        <row r="71">
          <cell r="F71">
            <v>0.1</v>
          </cell>
          <cell r="G71">
            <v>0.10522522522522527</v>
          </cell>
          <cell r="H71">
            <v>0.10522522522522527</v>
          </cell>
        </row>
        <row r="72">
          <cell r="F72">
            <v>2.5619999999999998</v>
          </cell>
          <cell r="G72">
            <v>1.7864</v>
          </cell>
          <cell r="H72">
            <v>1.7864</v>
          </cell>
        </row>
        <row r="73">
          <cell r="F73">
            <v>15.37</v>
          </cell>
          <cell r="G73">
            <v>14.343999999999998</v>
          </cell>
          <cell r="H73">
            <v>14.343999999999998</v>
          </cell>
        </row>
        <row r="74">
          <cell r="F74">
            <v>1.9498049999999998</v>
          </cell>
          <cell r="G74">
            <v>0</v>
          </cell>
          <cell r="H74">
            <v>0</v>
          </cell>
        </row>
        <row r="75">
          <cell r="F75">
            <v>16.928307</v>
          </cell>
          <cell r="G75">
            <v>0.57935949503553075</v>
          </cell>
          <cell r="H75">
            <v>0.57935949503553075</v>
          </cell>
        </row>
        <row r="76">
          <cell r="F76">
            <v>14.668533</v>
          </cell>
          <cell r="G76">
            <v>0</v>
          </cell>
          <cell r="H76">
            <v>0</v>
          </cell>
        </row>
        <row r="77">
          <cell r="F77">
            <v>0</v>
          </cell>
          <cell r="G77">
            <v>31.38666666666667</v>
          </cell>
          <cell r="H77">
            <v>31.38666666666667</v>
          </cell>
        </row>
        <row r="78">
          <cell r="F78">
            <v>0</v>
          </cell>
          <cell r="G78">
            <v>6.1152666666666677</v>
          </cell>
          <cell r="H78">
            <v>6.1152666666666677</v>
          </cell>
        </row>
        <row r="79">
          <cell r="F79">
            <v>0.8</v>
          </cell>
          <cell r="G79">
            <v>0</v>
          </cell>
          <cell r="H79">
            <v>0</v>
          </cell>
        </row>
        <row r="80">
          <cell r="F80">
            <v>5.333333333333333</v>
          </cell>
          <cell r="G80">
            <v>0</v>
          </cell>
          <cell r="H80">
            <v>0</v>
          </cell>
        </row>
        <row r="81">
          <cell r="F81">
            <v>82.431978333333319</v>
          </cell>
          <cell r="G81">
            <v>80.400492828368883</v>
          </cell>
          <cell r="H81">
            <v>80.400492828368883</v>
          </cell>
        </row>
        <row r="82">
          <cell r="A82">
            <v>106</v>
          </cell>
          <cell r="F82">
            <v>106</v>
          </cell>
          <cell r="G82">
            <v>109</v>
          </cell>
          <cell r="H82">
            <v>109</v>
          </cell>
          <cell r="M82" t="str">
            <v>CDC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</row>
        <row r="85">
          <cell r="F85">
            <v>131</v>
          </cell>
          <cell r="G85">
            <v>123</v>
          </cell>
          <cell r="H85">
            <v>123</v>
          </cell>
        </row>
        <row r="86">
          <cell r="F86">
            <v>27.51</v>
          </cell>
          <cell r="G86">
            <v>27.06</v>
          </cell>
          <cell r="H86">
            <v>27.06</v>
          </cell>
        </row>
        <row r="87">
          <cell r="F87">
            <v>0.1</v>
          </cell>
          <cell r="G87">
            <v>6.5213342308370864E-2</v>
          </cell>
          <cell r="H87">
            <v>6.5213342308370864E-2</v>
          </cell>
        </row>
        <row r="88">
          <cell r="F88">
            <v>2.7509999999999999</v>
          </cell>
          <cell r="G88">
            <v>1.51</v>
          </cell>
          <cell r="H88">
            <v>1.51</v>
          </cell>
        </row>
        <row r="89">
          <cell r="F89">
            <v>17.43</v>
          </cell>
          <cell r="G89">
            <v>16.3</v>
          </cell>
          <cell r="H89">
            <v>16.3</v>
          </cell>
        </row>
        <row r="90">
          <cell r="F90">
            <v>1.9498049999999998</v>
          </cell>
          <cell r="G90">
            <v>0</v>
          </cell>
          <cell r="H90">
            <v>0</v>
          </cell>
        </row>
        <row r="91">
          <cell r="F91">
            <v>20.277972000000002</v>
          </cell>
          <cell r="G91">
            <v>2.4605555555555547</v>
          </cell>
          <cell r="H91">
            <v>2.4605555555555547</v>
          </cell>
        </row>
        <row r="92">
          <cell r="F92">
            <v>17.578241999999999</v>
          </cell>
          <cell r="G92">
            <v>0</v>
          </cell>
          <cell r="H92">
            <v>0</v>
          </cell>
        </row>
        <row r="93">
          <cell r="F93">
            <v>0</v>
          </cell>
          <cell r="G93">
            <v>35.459444444444451</v>
          </cell>
          <cell r="H93">
            <v>35.459444444444451</v>
          </cell>
        </row>
        <row r="94">
          <cell r="F94">
            <v>0</v>
          </cell>
          <cell r="G94">
            <v>6.4505555555555523</v>
          </cell>
          <cell r="H94">
            <v>6.4505555555555523</v>
          </cell>
        </row>
        <row r="95">
          <cell r="F95">
            <v>0.8</v>
          </cell>
          <cell r="G95">
            <v>0</v>
          </cell>
          <cell r="H95">
            <v>0</v>
          </cell>
        </row>
        <row r="96">
          <cell r="F96">
            <v>5.333333333333333</v>
          </cell>
          <cell r="G96">
            <v>0</v>
          </cell>
          <cell r="H96">
            <v>0</v>
          </cell>
        </row>
        <row r="97">
          <cell r="F97">
            <v>92.830352333333337</v>
          </cell>
          <cell r="G97">
            <v>89.240555555555574</v>
          </cell>
          <cell r="H97">
            <v>89.240555555555574</v>
          </cell>
        </row>
        <row r="98">
          <cell r="A98">
            <v>107</v>
          </cell>
          <cell r="F98">
            <v>107</v>
          </cell>
          <cell r="M98" t="str">
            <v>CZN</v>
          </cell>
        </row>
        <row r="99">
          <cell r="F99">
            <v>0</v>
          </cell>
          <cell r="G99" t="e">
            <v>#N/A</v>
          </cell>
          <cell r="H99" t="e">
            <v>#N/A</v>
          </cell>
        </row>
        <row r="100">
          <cell r="F100">
            <v>0</v>
          </cell>
          <cell r="G100" t="e">
            <v>#N/A</v>
          </cell>
          <cell r="H100" t="e">
            <v>#N/A</v>
          </cell>
        </row>
        <row r="101">
          <cell r="F101">
            <v>151</v>
          </cell>
          <cell r="G101" t="e">
            <v>#N/A</v>
          </cell>
          <cell r="H101" t="e">
            <v>#N/A</v>
          </cell>
        </row>
        <row r="102">
          <cell r="F102">
            <v>31.71</v>
          </cell>
          <cell r="G102" t="e">
            <v>#N/A</v>
          </cell>
          <cell r="H102" t="e">
            <v>#N/A</v>
          </cell>
        </row>
        <row r="103">
          <cell r="F103">
            <v>0.1</v>
          </cell>
          <cell r="G103" t="e">
            <v>#N/A</v>
          </cell>
          <cell r="H103" t="e">
            <v>#N/A</v>
          </cell>
        </row>
        <row r="104">
          <cell r="F104">
            <v>3.1709999999999998</v>
          </cell>
          <cell r="G104" t="e">
            <v>#N/A</v>
          </cell>
          <cell r="H104" t="e">
            <v>#N/A</v>
          </cell>
        </row>
        <row r="105">
          <cell r="F105">
            <v>23.55</v>
          </cell>
          <cell r="G105" t="e">
            <v>#N/A</v>
          </cell>
          <cell r="H105" t="e">
            <v>#N/A</v>
          </cell>
        </row>
        <row r="106">
          <cell r="F106">
            <v>1.9498049999999998</v>
          </cell>
          <cell r="G106" t="e">
            <v>#N/A</v>
          </cell>
          <cell r="H106" t="e">
            <v>#N/A</v>
          </cell>
        </row>
        <row r="107">
          <cell r="F107">
            <v>25.997399999999999</v>
          </cell>
          <cell r="G107" t="e">
            <v>#N/A</v>
          </cell>
          <cell r="H107" t="e">
            <v>#N/A</v>
          </cell>
        </row>
        <row r="108">
          <cell r="F108">
            <v>22.527747000000002</v>
          </cell>
          <cell r="G108" t="e">
            <v>#N/A</v>
          </cell>
          <cell r="H108" t="e">
            <v>#N/A</v>
          </cell>
        </row>
        <row r="109">
          <cell r="F109">
            <v>0</v>
          </cell>
          <cell r="G109" t="e">
            <v>#N/A</v>
          </cell>
          <cell r="H109" t="e">
            <v>#N/A</v>
          </cell>
        </row>
        <row r="110">
          <cell r="F110">
            <v>0</v>
          </cell>
          <cell r="G110" t="e">
            <v>#N/A</v>
          </cell>
          <cell r="H110" t="e">
            <v>#N/A</v>
          </cell>
        </row>
        <row r="111">
          <cell r="F111">
            <v>0.8</v>
          </cell>
          <cell r="G111" t="e">
            <v>#N/A</v>
          </cell>
          <cell r="H111" t="e">
            <v>#N/A</v>
          </cell>
        </row>
        <row r="112">
          <cell r="F112">
            <v>5.333333333333333</v>
          </cell>
          <cell r="G112" t="e">
            <v>#N/A</v>
          </cell>
          <cell r="H112" t="e">
            <v>#N/A</v>
          </cell>
        </row>
        <row r="113">
          <cell r="F113">
            <v>114.23928533333333</v>
          </cell>
          <cell r="G113" t="e">
            <v>#N/A</v>
          </cell>
          <cell r="H113" t="e">
            <v>#N/A</v>
          </cell>
        </row>
        <row r="114">
          <cell r="A114">
            <v>108</v>
          </cell>
          <cell r="F114">
            <v>108</v>
          </cell>
          <cell r="M114" t="str">
            <v>CZN</v>
          </cell>
        </row>
        <row r="115">
          <cell r="F115">
            <v>0</v>
          </cell>
          <cell r="G115" t="e">
            <v>#N/A</v>
          </cell>
          <cell r="H115" t="e">
            <v>#N/A</v>
          </cell>
        </row>
        <row r="116">
          <cell r="F116">
            <v>0</v>
          </cell>
          <cell r="G116" t="e">
            <v>#N/A</v>
          </cell>
          <cell r="H116" t="e">
            <v>#N/A</v>
          </cell>
        </row>
        <row r="117">
          <cell r="F117">
            <v>72</v>
          </cell>
          <cell r="G117" t="e">
            <v>#N/A</v>
          </cell>
          <cell r="H117" t="e">
            <v>#N/A</v>
          </cell>
        </row>
        <row r="118">
          <cell r="F118">
            <v>15.12</v>
          </cell>
          <cell r="G118" t="e">
            <v>#N/A</v>
          </cell>
          <cell r="H118" t="e">
            <v>#N/A</v>
          </cell>
        </row>
        <row r="119">
          <cell r="F119">
            <v>0.1</v>
          </cell>
          <cell r="G119" t="e">
            <v>#N/A</v>
          </cell>
          <cell r="H119" t="e">
            <v>#N/A</v>
          </cell>
        </row>
        <row r="120">
          <cell r="F120">
            <v>1.512</v>
          </cell>
          <cell r="G120" t="e">
            <v>#N/A</v>
          </cell>
          <cell r="H120" t="e">
            <v>#N/A</v>
          </cell>
        </row>
        <row r="121">
          <cell r="F121">
            <v>8.83</v>
          </cell>
          <cell r="G121" t="e">
            <v>#N/A</v>
          </cell>
          <cell r="H121" t="e">
            <v>#N/A</v>
          </cell>
        </row>
        <row r="122">
          <cell r="F122">
            <v>1.9498049999999998</v>
          </cell>
          <cell r="G122" t="e">
            <v>#N/A</v>
          </cell>
          <cell r="H122" t="e">
            <v>#N/A</v>
          </cell>
        </row>
        <row r="123">
          <cell r="F123">
            <v>42.705728999999998</v>
          </cell>
          <cell r="G123" t="e">
            <v>#N/A</v>
          </cell>
          <cell r="H123" t="e">
            <v>#N/A</v>
          </cell>
        </row>
        <row r="124">
          <cell r="F124">
            <v>29.657033999999999</v>
          </cell>
          <cell r="G124" t="e">
            <v>#N/A</v>
          </cell>
          <cell r="H124" t="e">
            <v>#N/A</v>
          </cell>
        </row>
        <row r="125">
          <cell r="F125">
            <v>0</v>
          </cell>
          <cell r="G125" t="e">
            <v>#N/A</v>
          </cell>
          <cell r="H125" t="e">
            <v>#N/A</v>
          </cell>
        </row>
        <row r="126">
          <cell r="F126">
            <v>0</v>
          </cell>
          <cell r="G126" t="e">
            <v>#N/A</v>
          </cell>
          <cell r="H126" t="e">
            <v>#N/A</v>
          </cell>
        </row>
        <row r="127">
          <cell r="F127">
            <v>1.2</v>
          </cell>
          <cell r="G127" t="e">
            <v>#N/A</v>
          </cell>
          <cell r="H127" t="e">
            <v>#N/A</v>
          </cell>
        </row>
        <row r="128">
          <cell r="F128">
            <v>8</v>
          </cell>
          <cell r="G128" t="e">
            <v>#N/A</v>
          </cell>
          <cell r="H128" t="e">
            <v>#N/A</v>
          </cell>
        </row>
        <row r="129">
          <cell r="F129">
            <v>107.77456799999999</v>
          </cell>
          <cell r="G129" t="e">
            <v>#N/A</v>
          </cell>
          <cell r="H129" t="e">
            <v>#N/A</v>
          </cell>
        </row>
        <row r="130">
          <cell r="A130">
            <v>109</v>
          </cell>
          <cell r="F130">
            <v>109</v>
          </cell>
          <cell r="G130">
            <v>300</v>
          </cell>
          <cell r="H130">
            <v>300</v>
          </cell>
          <cell r="M130" t="str">
            <v>CDC</v>
          </cell>
        </row>
        <row r="131">
          <cell r="F131">
            <v>0</v>
          </cell>
          <cell r="G131">
            <v>0</v>
          </cell>
          <cell r="H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</row>
        <row r="133">
          <cell r="F133">
            <v>34</v>
          </cell>
          <cell r="G133">
            <v>27.045454545454529</v>
          </cell>
          <cell r="H133">
            <v>27.045454545454529</v>
          </cell>
        </row>
        <row r="134">
          <cell r="F134">
            <v>7.14</v>
          </cell>
          <cell r="G134">
            <v>5.95</v>
          </cell>
          <cell r="H134">
            <v>5.95</v>
          </cell>
        </row>
        <row r="135">
          <cell r="F135">
            <v>0.1</v>
          </cell>
          <cell r="G135">
            <v>6.848112379280076E-2</v>
          </cell>
          <cell r="H135">
            <v>6.848112379280076E-2</v>
          </cell>
        </row>
        <row r="136">
          <cell r="F136">
            <v>0.71399999999999997</v>
          </cell>
          <cell r="G136">
            <v>0.40746268656716428</v>
          </cell>
          <cell r="H136">
            <v>0.40746268656716428</v>
          </cell>
        </row>
        <row r="137">
          <cell r="F137">
            <v>2.2799999999999998</v>
          </cell>
          <cell r="G137">
            <v>1.28</v>
          </cell>
          <cell r="H137">
            <v>1.28</v>
          </cell>
        </row>
        <row r="138">
          <cell r="F138">
            <v>1.7098289999999998</v>
          </cell>
          <cell r="G138">
            <v>0</v>
          </cell>
          <cell r="H138">
            <v>0</v>
          </cell>
        </row>
        <row r="139">
          <cell r="F139">
            <v>8.5691430000000004</v>
          </cell>
          <cell r="G139">
            <v>0.34</v>
          </cell>
          <cell r="H139">
            <v>0.34</v>
          </cell>
        </row>
        <row r="140">
          <cell r="F140">
            <v>5.1394859999999989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14.75777777777777</v>
          </cell>
          <cell r="H141">
            <v>14.75777777777777</v>
          </cell>
        </row>
        <row r="142">
          <cell r="F142">
            <v>0</v>
          </cell>
          <cell r="G142">
            <v>11.017222222222228</v>
          </cell>
          <cell r="H142">
            <v>11.017222222222228</v>
          </cell>
        </row>
        <row r="143">
          <cell r="F143">
            <v>0.8</v>
          </cell>
          <cell r="G143">
            <v>0</v>
          </cell>
          <cell r="H143">
            <v>0</v>
          </cell>
        </row>
        <row r="144">
          <cell r="F144">
            <v>5.333333333333333</v>
          </cell>
          <cell r="G144">
            <v>0</v>
          </cell>
          <cell r="H144">
            <v>0</v>
          </cell>
        </row>
        <row r="145">
          <cell r="F145">
            <v>30.885791333333326</v>
          </cell>
          <cell r="G145">
            <v>33.752462686567164</v>
          </cell>
          <cell r="H145">
            <v>33.752462686567164</v>
          </cell>
        </row>
        <row r="146">
          <cell r="A146">
            <v>110</v>
          </cell>
          <cell r="F146">
            <v>110</v>
          </cell>
          <cell r="G146">
            <v>158</v>
          </cell>
          <cell r="H146">
            <v>158</v>
          </cell>
          <cell r="M146" t="str">
            <v>CDC</v>
          </cell>
        </row>
        <row r="147">
          <cell r="F147">
            <v>0</v>
          </cell>
          <cell r="G147">
            <v>0</v>
          </cell>
          <cell r="H147">
            <v>0</v>
          </cell>
        </row>
        <row r="148">
          <cell r="F148">
            <v>0</v>
          </cell>
          <cell r="G148">
            <v>0</v>
          </cell>
          <cell r="H148">
            <v>0</v>
          </cell>
        </row>
        <row r="149">
          <cell r="F149">
            <v>48</v>
          </cell>
          <cell r="G149">
            <v>42</v>
          </cell>
          <cell r="H149">
            <v>42</v>
          </cell>
        </row>
        <row r="150">
          <cell r="F150">
            <v>10.08</v>
          </cell>
          <cell r="G150">
            <v>9.24</v>
          </cell>
          <cell r="H150">
            <v>9.24</v>
          </cell>
        </row>
        <row r="151">
          <cell r="F151">
            <v>0.1</v>
          </cell>
          <cell r="G151">
            <v>6.0917435044318347E-2</v>
          </cell>
          <cell r="H151">
            <v>6.0917435044318347E-2</v>
          </cell>
        </row>
        <row r="152">
          <cell r="F152">
            <v>1.008</v>
          </cell>
          <cell r="G152">
            <v>0.45</v>
          </cell>
          <cell r="H152">
            <v>0.45</v>
          </cell>
        </row>
        <row r="153">
          <cell r="F153">
            <v>4.53</v>
          </cell>
          <cell r="G153">
            <v>2.13</v>
          </cell>
          <cell r="H153">
            <v>2.13</v>
          </cell>
        </row>
        <row r="154">
          <cell r="F154">
            <v>2.1697830000000002</v>
          </cell>
          <cell r="G154">
            <v>0.53</v>
          </cell>
          <cell r="H154">
            <v>0.53</v>
          </cell>
        </row>
        <row r="155">
          <cell r="F155">
            <v>8.1291870000000017</v>
          </cell>
          <cell r="G155">
            <v>0.96444444444444477</v>
          </cell>
          <cell r="H155">
            <v>0.96444444444444477</v>
          </cell>
        </row>
        <row r="156">
          <cell r="F156">
            <v>5.4194579999999997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16.03</v>
          </cell>
          <cell r="H157">
            <v>16.03</v>
          </cell>
        </row>
        <row r="158">
          <cell r="F158">
            <v>0</v>
          </cell>
          <cell r="G158">
            <v>8.9433333333333351</v>
          </cell>
          <cell r="H158">
            <v>8.9433333333333351</v>
          </cell>
        </row>
        <row r="159">
          <cell r="F159">
            <v>0.8</v>
          </cell>
          <cell r="G159">
            <v>0</v>
          </cell>
          <cell r="H159">
            <v>0</v>
          </cell>
        </row>
        <row r="160">
          <cell r="F160">
            <v>5.333333333333333</v>
          </cell>
          <cell r="G160">
            <v>0</v>
          </cell>
          <cell r="H160">
            <v>0</v>
          </cell>
        </row>
        <row r="161">
          <cell r="F161">
            <v>36.669761333333334</v>
          </cell>
          <cell r="G161">
            <v>38.287777777777777</v>
          </cell>
          <cell r="H161">
            <v>38.287777777777777</v>
          </cell>
        </row>
        <row r="162">
          <cell r="A162">
            <v>111</v>
          </cell>
          <cell r="F162">
            <v>111</v>
          </cell>
          <cell r="M162" t="str">
            <v>CZN</v>
          </cell>
        </row>
        <row r="163">
          <cell r="F163">
            <v>0</v>
          </cell>
          <cell r="G163" t="e">
            <v>#N/A</v>
          </cell>
          <cell r="H163" t="e">
            <v>#N/A</v>
          </cell>
        </row>
        <row r="164">
          <cell r="F164">
            <v>0</v>
          </cell>
          <cell r="G164" t="e">
            <v>#N/A</v>
          </cell>
          <cell r="H164" t="e">
            <v>#N/A</v>
          </cell>
        </row>
        <row r="165">
          <cell r="F165">
            <v>95</v>
          </cell>
          <cell r="G165" t="e">
            <v>#N/A</v>
          </cell>
          <cell r="H165" t="e">
            <v>#N/A</v>
          </cell>
        </row>
        <row r="166">
          <cell r="F166">
            <v>19.95</v>
          </cell>
          <cell r="G166" t="e">
            <v>#N/A</v>
          </cell>
          <cell r="H166" t="e">
            <v>#N/A</v>
          </cell>
        </row>
        <row r="167">
          <cell r="F167">
            <v>0.1</v>
          </cell>
          <cell r="G167" t="e">
            <v>#N/A</v>
          </cell>
          <cell r="H167" t="e">
            <v>#N/A</v>
          </cell>
        </row>
        <row r="168">
          <cell r="F168">
            <v>1.9950000000000001</v>
          </cell>
          <cell r="G168" t="e">
            <v>#N/A</v>
          </cell>
          <cell r="H168" t="e">
            <v>#N/A</v>
          </cell>
        </row>
        <row r="169">
          <cell r="F169">
            <v>5.46</v>
          </cell>
          <cell r="G169" t="e">
            <v>#N/A</v>
          </cell>
          <cell r="H169" t="e">
            <v>#N/A</v>
          </cell>
        </row>
        <row r="170">
          <cell r="F170">
            <v>3.7696230000000002</v>
          </cell>
          <cell r="G170" t="e">
            <v>#N/A</v>
          </cell>
          <cell r="H170" t="e">
            <v>#N/A</v>
          </cell>
        </row>
        <row r="171">
          <cell r="F171">
            <v>14.138586</v>
          </cell>
          <cell r="G171" t="e">
            <v>#N/A</v>
          </cell>
          <cell r="H171" t="e">
            <v>#N/A</v>
          </cell>
        </row>
        <row r="172">
          <cell r="F172">
            <v>9.4290570000000002</v>
          </cell>
          <cell r="G172" t="e">
            <v>#N/A</v>
          </cell>
          <cell r="H172" t="e">
            <v>#N/A</v>
          </cell>
        </row>
        <row r="173">
          <cell r="F173">
            <v>0</v>
          </cell>
          <cell r="G173" t="e">
            <v>#N/A</v>
          </cell>
          <cell r="H173" t="e">
            <v>#N/A</v>
          </cell>
        </row>
        <row r="174">
          <cell r="F174">
            <v>0</v>
          </cell>
          <cell r="G174" t="e">
            <v>#N/A</v>
          </cell>
          <cell r="H174" t="e">
            <v>#N/A</v>
          </cell>
        </row>
        <row r="175">
          <cell r="F175">
            <v>1.2</v>
          </cell>
          <cell r="G175" t="e">
            <v>#N/A</v>
          </cell>
          <cell r="H175" t="e">
            <v>#N/A</v>
          </cell>
        </row>
        <row r="176">
          <cell r="F176">
            <v>8</v>
          </cell>
          <cell r="G176" t="e">
            <v>#N/A</v>
          </cell>
          <cell r="H176" t="e">
            <v>#N/A</v>
          </cell>
        </row>
        <row r="177">
          <cell r="F177">
            <v>62.742266000000001</v>
          </cell>
          <cell r="G177" t="e">
            <v>#N/A</v>
          </cell>
          <cell r="H177" t="e">
            <v>#N/A</v>
          </cell>
        </row>
        <row r="178">
          <cell r="A178">
            <v>112</v>
          </cell>
          <cell r="F178">
            <v>112</v>
          </cell>
          <cell r="G178">
            <v>159</v>
          </cell>
          <cell r="H178">
            <v>159</v>
          </cell>
          <cell r="M178" t="str">
            <v>CDC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81</v>
          </cell>
          <cell r="G181">
            <v>73</v>
          </cell>
          <cell r="H181">
            <v>73</v>
          </cell>
        </row>
        <row r="182">
          <cell r="F182">
            <v>17.010000000000002</v>
          </cell>
          <cell r="G182">
            <v>16.059999999999999</v>
          </cell>
          <cell r="H182">
            <v>16.059999999999999</v>
          </cell>
        </row>
        <row r="183">
          <cell r="F183">
            <v>0.1</v>
          </cell>
          <cell r="G183">
            <v>5.6500127815491276E-2</v>
          </cell>
          <cell r="H183">
            <v>5.6500127815491276E-2</v>
          </cell>
        </row>
        <row r="184">
          <cell r="F184">
            <v>1.7009999999999998</v>
          </cell>
          <cell r="G184">
            <v>0.84</v>
          </cell>
          <cell r="H184">
            <v>0.84</v>
          </cell>
        </row>
        <row r="185">
          <cell r="F185">
            <v>8.1199999999999992</v>
          </cell>
          <cell r="G185">
            <v>4.13</v>
          </cell>
          <cell r="H185">
            <v>4.13</v>
          </cell>
        </row>
        <row r="186">
          <cell r="F186">
            <v>4.4195580000000003</v>
          </cell>
          <cell r="G186">
            <v>1.29</v>
          </cell>
          <cell r="H186">
            <v>1.29</v>
          </cell>
        </row>
        <row r="187">
          <cell r="F187">
            <v>11.038895999999999</v>
          </cell>
          <cell r="G187">
            <v>0.96444444444444477</v>
          </cell>
          <cell r="H187">
            <v>0.96444444444444477</v>
          </cell>
        </row>
        <row r="188">
          <cell r="F188">
            <v>11.038895999999999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23.992777777777786</v>
          </cell>
          <cell r="H189">
            <v>23.992777777777786</v>
          </cell>
        </row>
        <row r="190">
          <cell r="F190">
            <v>0</v>
          </cell>
          <cell r="G190">
            <v>6.093333333333331</v>
          </cell>
          <cell r="H190">
            <v>6.093333333333331</v>
          </cell>
        </row>
        <row r="191">
          <cell r="F191">
            <v>1.2</v>
          </cell>
          <cell r="G191">
            <v>0</v>
          </cell>
          <cell r="H191">
            <v>0</v>
          </cell>
        </row>
        <row r="192">
          <cell r="F192">
            <v>8</v>
          </cell>
          <cell r="G192">
            <v>0</v>
          </cell>
          <cell r="H192">
            <v>0</v>
          </cell>
        </row>
        <row r="193">
          <cell r="F193">
            <v>61.328350000000007</v>
          </cell>
          <cell r="G193">
            <v>53.370555555555562</v>
          </cell>
          <cell r="H193">
            <v>53.370555555555562</v>
          </cell>
        </row>
        <row r="194">
          <cell r="A194">
            <v>113</v>
          </cell>
          <cell r="F194">
            <v>113</v>
          </cell>
          <cell r="G194">
            <v>160</v>
          </cell>
          <cell r="H194">
            <v>160</v>
          </cell>
          <cell r="M194" t="str">
            <v>CZN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159</v>
          </cell>
          <cell r="G197">
            <v>0</v>
          </cell>
          <cell r="H197">
            <v>0</v>
          </cell>
        </row>
        <row r="198">
          <cell r="F198">
            <v>33.39</v>
          </cell>
          <cell r="G198">
            <v>0</v>
          </cell>
          <cell r="H198">
            <v>0</v>
          </cell>
        </row>
        <row r="199">
          <cell r="F199">
            <v>0.1</v>
          </cell>
          <cell r="G199">
            <v>0</v>
          </cell>
          <cell r="H199">
            <v>0</v>
          </cell>
        </row>
        <row r="200">
          <cell r="F200">
            <v>3.3390000000000004</v>
          </cell>
          <cell r="G200">
            <v>0</v>
          </cell>
          <cell r="H200">
            <v>0</v>
          </cell>
        </row>
        <row r="201">
          <cell r="F201">
            <v>21.84</v>
          </cell>
          <cell r="G201">
            <v>0</v>
          </cell>
          <cell r="H201">
            <v>0</v>
          </cell>
        </row>
        <row r="202">
          <cell r="F202">
            <v>4.8795120000000001</v>
          </cell>
          <cell r="G202">
            <v>0</v>
          </cell>
          <cell r="H202">
            <v>0</v>
          </cell>
        </row>
        <row r="203">
          <cell r="F203">
            <v>12.208779000000002</v>
          </cell>
          <cell r="G203">
            <v>0</v>
          </cell>
          <cell r="H203">
            <v>0</v>
          </cell>
        </row>
        <row r="204">
          <cell r="F204">
            <v>24.407559000000003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1.2</v>
          </cell>
          <cell r="G207">
            <v>0</v>
          </cell>
          <cell r="H207">
            <v>0</v>
          </cell>
        </row>
        <row r="208">
          <cell r="F208">
            <v>8</v>
          </cell>
          <cell r="G208">
            <v>0</v>
          </cell>
          <cell r="H208">
            <v>0</v>
          </cell>
        </row>
        <row r="209">
          <cell r="F209">
            <v>108.06485000000001</v>
          </cell>
          <cell r="G209">
            <v>0</v>
          </cell>
          <cell r="H209">
            <v>0</v>
          </cell>
        </row>
        <row r="210">
          <cell r="A210">
            <v>114</v>
          </cell>
          <cell r="F210">
            <v>114</v>
          </cell>
          <cell r="M210" t="str">
            <v>CZN</v>
          </cell>
        </row>
        <row r="211">
          <cell r="F211">
            <v>0</v>
          </cell>
          <cell r="G211" t="e">
            <v>#N/A</v>
          </cell>
          <cell r="H211" t="e">
            <v>#N/A</v>
          </cell>
        </row>
        <row r="212">
          <cell r="F212">
            <v>0</v>
          </cell>
          <cell r="G212" t="e">
            <v>#N/A</v>
          </cell>
          <cell r="H212" t="e">
            <v>#N/A</v>
          </cell>
        </row>
        <row r="213">
          <cell r="F213">
            <v>168</v>
          </cell>
          <cell r="G213" t="e">
            <v>#N/A</v>
          </cell>
          <cell r="H213" t="e">
            <v>#N/A</v>
          </cell>
        </row>
        <row r="214">
          <cell r="F214">
            <v>35.28</v>
          </cell>
          <cell r="G214" t="e">
            <v>#N/A</v>
          </cell>
          <cell r="H214" t="e">
            <v>#N/A</v>
          </cell>
        </row>
        <row r="215">
          <cell r="F215">
            <v>0.1</v>
          </cell>
          <cell r="G215" t="e">
            <v>#N/A</v>
          </cell>
          <cell r="H215" t="e">
            <v>#N/A</v>
          </cell>
        </row>
        <row r="216">
          <cell r="F216">
            <v>3.5280000000000005</v>
          </cell>
          <cell r="G216" t="e">
            <v>#N/A</v>
          </cell>
          <cell r="H216" t="e">
            <v>#N/A</v>
          </cell>
        </row>
        <row r="217">
          <cell r="F217">
            <v>21.84</v>
          </cell>
          <cell r="G217" t="e">
            <v>#N/A</v>
          </cell>
          <cell r="H217" t="e">
            <v>#N/A</v>
          </cell>
        </row>
        <row r="218">
          <cell r="F218">
            <v>6.0593939999999993</v>
          </cell>
          <cell r="G218" t="e">
            <v>#N/A</v>
          </cell>
          <cell r="H218" t="e">
            <v>#N/A</v>
          </cell>
        </row>
        <row r="219">
          <cell r="F219">
            <v>15.148484999999999</v>
          </cell>
          <cell r="G219" t="e">
            <v>#N/A</v>
          </cell>
          <cell r="H219" t="e">
            <v>#N/A</v>
          </cell>
        </row>
        <row r="220">
          <cell r="F220">
            <v>30.296969999999998</v>
          </cell>
          <cell r="G220" t="e">
            <v>#N/A</v>
          </cell>
          <cell r="H220" t="e">
            <v>#N/A</v>
          </cell>
        </row>
        <row r="221">
          <cell r="F221">
            <v>0</v>
          </cell>
          <cell r="G221" t="e">
            <v>#N/A</v>
          </cell>
          <cell r="H221" t="e">
            <v>#N/A</v>
          </cell>
        </row>
        <row r="222">
          <cell r="F222">
            <v>0</v>
          </cell>
          <cell r="G222" t="e">
            <v>#N/A</v>
          </cell>
          <cell r="H222" t="e">
            <v>#N/A</v>
          </cell>
        </row>
        <row r="223">
          <cell r="F223">
            <v>1.6</v>
          </cell>
          <cell r="G223" t="e">
            <v>#N/A</v>
          </cell>
          <cell r="H223" t="e">
            <v>#N/A</v>
          </cell>
        </row>
        <row r="224">
          <cell r="F224">
            <v>10.666666666666666</v>
          </cell>
          <cell r="G224" t="e">
            <v>#N/A</v>
          </cell>
          <cell r="H224" t="e">
            <v>#N/A</v>
          </cell>
        </row>
        <row r="225">
          <cell r="F225">
            <v>122.81951566666666</v>
          </cell>
          <cell r="G225" t="e">
            <v>#N/A</v>
          </cell>
          <cell r="H225" t="e">
            <v>#N/A</v>
          </cell>
        </row>
        <row r="226">
          <cell r="A226">
            <v>115</v>
          </cell>
          <cell r="F226">
            <v>115</v>
          </cell>
          <cell r="M226" t="str">
            <v>CZN</v>
          </cell>
        </row>
        <row r="227">
          <cell r="F227">
            <v>0</v>
          </cell>
          <cell r="G227" t="e">
            <v>#N/A</v>
          </cell>
          <cell r="H227" t="e">
            <v>#N/A</v>
          </cell>
        </row>
        <row r="228">
          <cell r="F228">
            <v>0</v>
          </cell>
          <cell r="G228" t="e">
            <v>#N/A</v>
          </cell>
          <cell r="H228" t="e">
            <v>#N/A</v>
          </cell>
        </row>
        <row r="229">
          <cell r="F229">
            <v>201</v>
          </cell>
          <cell r="G229" t="e">
            <v>#N/A</v>
          </cell>
          <cell r="H229" t="e">
            <v>#N/A</v>
          </cell>
        </row>
        <row r="230">
          <cell r="F230">
            <v>42.21</v>
          </cell>
          <cell r="G230" t="e">
            <v>#N/A</v>
          </cell>
          <cell r="H230" t="e">
            <v>#N/A</v>
          </cell>
        </row>
        <row r="231">
          <cell r="F231">
            <v>0.1</v>
          </cell>
          <cell r="G231" t="e">
            <v>#N/A</v>
          </cell>
          <cell r="H231" t="e">
            <v>#N/A</v>
          </cell>
        </row>
        <row r="232">
          <cell r="F232">
            <v>4.2210000000000001</v>
          </cell>
          <cell r="G232" t="e">
            <v>#N/A</v>
          </cell>
          <cell r="H232" t="e">
            <v>#N/A</v>
          </cell>
        </row>
        <row r="233">
          <cell r="F233">
            <v>26.4</v>
          </cell>
          <cell r="G233" t="e">
            <v>#N/A</v>
          </cell>
          <cell r="H233" t="e">
            <v>#N/A</v>
          </cell>
        </row>
        <row r="234">
          <cell r="F234">
            <v>6.719328</v>
          </cell>
          <cell r="G234" t="e">
            <v>#N/A</v>
          </cell>
          <cell r="H234" t="e">
            <v>#N/A</v>
          </cell>
        </row>
        <row r="235">
          <cell r="F235">
            <v>16.79832</v>
          </cell>
          <cell r="G235" t="e">
            <v>#N/A</v>
          </cell>
          <cell r="H235" t="e">
            <v>#N/A</v>
          </cell>
        </row>
        <row r="236">
          <cell r="F236">
            <v>33.586641000000007</v>
          </cell>
          <cell r="G236" t="e">
            <v>#N/A</v>
          </cell>
          <cell r="H236" t="e">
            <v>#N/A</v>
          </cell>
        </row>
        <row r="237">
          <cell r="F237">
            <v>0</v>
          </cell>
          <cell r="G237" t="e">
            <v>#N/A</v>
          </cell>
          <cell r="H237" t="e">
            <v>#N/A</v>
          </cell>
        </row>
        <row r="238">
          <cell r="F238">
            <v>0</v>
          </cell>
          <cell r="G238" t="e">
            <v>#N/A</v>
          </cell>
          <cell r="H238" t="e">
            <v>#N/A</v>
          </cell>
        </row>
        <row r="239">
          <cell r="F239">
            <v>1.6</v>
          </cell>
          <cell r="G239" t="e">
            <v>#N/A</v>
          </cell>
          <cell r="H239" t="e">
            <v>#N/A</v>
          </cell>
        </row>
        <row r="240">
          <cell r="F240">
            <v>10.666666666666666</v>
          </cell>
          <cell r="G240" t="e">
            <v>#N/A</v>
          </cell>
          <cell r="H240" t="e">
            <v>#N/A</v>
          </cell>
        </row>
        <row r="241">
          <cell r="F241">
            <v>140.60195566666667</v>
          </cell>
          <cell r="G241" t="e">
            <v>#N/A</v>
          </cell>
          <cell r="H241" t="e">
            <v>#N/A</v>
          </cell>
        </row>
        <row r="242">
          <cell r="A242">
            <v>116</v>
          </cell>
          <cell r="F242">
            <v>116</v>
          </cell>
          <cell r="G242">
            <v>173</v>
          </cell>
          <cell r="H242">
            <v>173</v>
          </cell>
          <cell r="M242" t="str">
            <v>CDC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57</v>
          </cell>
          <cell r="G245">
            <v>42</v>
          </cell>
          <cell r="H245">
            <v>42</v>
          </cell>
        </row>
        <row r="246">
          <cell r="F246">
            <v>11.97</v>
          </cell>
          <cell r="G246">
            <v>9.24</v>
          </cell>
          <cell r="H246">
            <v>9.24</v>
          </cell>
        </row>
        <row r="247">
          <cell r="F247">
            <v>0.12</v>
          </cell>
          <cell r="G247">
            <v>6.9345668955678674E-2</v>
          </cell>
          <cell r="H247">
            <v>6.9345668955678674E-2</v>
          </cell>
        </row>
        <row r="248">
          <cell r="F248">
            <v>1.4363999999999999</v>
          </cell>
          <cell r="G248">
            <v>0.98</v>
          </cell>
          <cell r="H248">
            <v>0.98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4.0095989999999997</v>
          </cell>
          <cell r="G250">
            <v>1.35</v>
          </cell>
          <cell r="H250">
            <v>1.35</v>
          </cell>
        </row>
        <row r="251">
          <cell r="F251">
            <v>33.406658999999998</v>
          </cell>
          <cell r="G251">
            <v>0.8233333333333327</v>
          </cell>
          <cell r="H251">
            <v>0.8233333333333327</v>
          </cell>
        </row>
        <row r="252">
          <cell r="F252">
            <v>8.3491649999999993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23.241388888888896</v>
          </cell>
          <cell r="H253">
            <v>23.241388888888896</v>
          </cell>
        </row>
        <row r="254">
          <cell r="F254">
            <v>0</v>
          </cell>
          <cell r="G254">
            <v>4.4430555555555546</v>
          </cell>
          <cell r="H254">
            <v>4.4430555555555546</v>
          </cell>
        </row>
        <row r="255">
          <cell r="F255">
            <v>1.6</v>
          </cell>
          <cell r="G255">
            <v>0</v>
          </cell>
          <cell r="H255">
            <v>0</v>
          </cell>
        </row>
        <row r="256">
          <cell r="F256">
            <v>10.666666666666666</v>
          </cell>
          <cell r="G256">
            <v>0</v>
          </cell>
          <cell r="H256">
            <v>0</v>
          </cell>
        </row>
        <row r="257">
          <cell r="F257">
            <v>69.838489666666661</v>
          </cell>
          <cell r="G257">
            <v>40.077777777777783</v>
          </cell>
          <cell r="H257">
            <v>40.077777777777783</v>
          </cell>
        </row>
        <row r="258">
          <cell r="A258">
            <v>117</v>
          </cell>
          <cell r="F258">
            <v>117</v>
          </cell>
          <cell r="G258">
            <v>176</v>
          </cell>
          <cell r="H258">
            <v>176</v>
          </cell>
          <cell r="M258" t="str">
            <v>CDC</v>
          </cell>
        </row>
        <row r="259">
          <cell r="F259">
            <v>0</v>
          </cell>
          <cell r="G259">
            <v>0</v>
          </cell>
          <cell r="H259">
            <v>0</v>
          </cell>
        </row>
        <row r="260">
          <cell r="F260">
            <v>0</v>
          </cell>
          <cell r="G260">
            <v>0</v>
          </cell>
          <cell r="H260">
            <v>0</v>
          </cell>
        </row>
        <row r="261">
          <cell r="F261">
            <v>57</v>
          </cell>
          <cell r="G261">
            <v>62</v>
          </cell>
          <cell r="H261">
            <v>62</v>
          </cell>
        </row>
        <row r="262">
          <cell r="F262">
            <v>11.97</v>
          </cell>
          <cell r="G262">
            <v>13.64</v>
          </cell>
          <cell r="H262">
            <v>13.64</v>
          </cell>
        </row>
        <row r="263">
          <cell r="F263">
            <v>0.12</v>
          </cell>
          <cell r="G263">
            <v>2.9582678768836922E-2</v>
          </cell>
          <cell r="H263">
            <v>2.9582678768836922E-2</v>
          </cell>
        </row>
        <row r="264">
          <cell r="F264">
            <v>1.4363999999999999</v>
          </cell>
          <cell r="G264">
            <v>2.7279999999999989</v>
          </cell>
          <cell r="H264">
            <v>2.7279999999999989</v>
          </cell>
        </row>
        <row r="265">
          <cell r="F265">
            <v>0</v>
          </cell>
          <cell r="G265">
            <v>0</v>
          </cell>
          <cell r="H265">
            <v>0</v>
          </cell>
        </row>
        <row r="266">
          <cell r="F266">
            <v>4.3095689999999998</v>
          </cell>
          <cell r="G266">
            <v>1.36</v>
          </cell>
          <cell r="H266">
            <v>1.36</v>
          </cell>
        </row>
        <row r="267">
          <cell r="F267">
            <v>17.938206000000001</v>
          </cell>
          <cell r="G267">
            <v>20.045555555555552</v>
          </cell>
          <cell r="H267">
            <v>20.045555555555552</v>
          </cell>
        </row>
        <row r="268">
          <cell r="F268">
            <v>7.1792819999999997</v>
          </cell>
          <cell r="G268">
            <v>0</v>
          </cell>
          <cell r="H268">
            <v>0</v>
          </cell>
        </row>
        <row r="269">
          <cell r="F269">
            <v>0</v>
          </cell>
          <cell r="G269">
            <v>0</v>
          </cell>
          <cell r="H269">
            <v>0</v>
          </cell>
        </row>
        <row r="270">
          <cell r="F270">
            <v>0</v>
          </cell>
          <cell r="G270">
            <v>6.4094444444444472</v>
          </cell>
          <cell r="H270">
            <v>6.4094444444444472</v>
          </cell>
        </row>
        <row r="271">
          <cell r="F271">
            <v>1.6</v>
          </cell>
          <cell r="G271">
            <v>0</v>
          </cell>
          <cell r="H271">
            <v>0</v>
          </cell>
        </row>
        <row r="272">
          <cell r="F272">
            <v>10.666666666666666</v>
          </cell>
          <cell r="G272">
            <v>0</v>
          </cell>
          <cell r="H272">
            <v>0</v>
          </cell>
        </row>
        <row r="273">
          <cell r="F273">
            <v>53.500123666666667</v>
          </cell>
          <cell r="G273">
            <v>44.182999999999993</v>
          </cell>
          <cell r="H273">
            <v>44.182999999999993</v>
          </cell>
        </row>
        <row r="274">
          <cell r="A274">
            <v>118</v>
          </cell>
          <cell r="F274">
            <v>118</v>
          </cell>
          <cell r="G274">
            <v>177</v>
          </cell>
          <cell r="H274">
            <v>177</v>
          </cell>
          <cell r="M274" t="str">
            <v>CZN</v>
          </cell>
        </row>
        <row r="275">
          <cell r="F275">
            <v>0</v>
          </cell>
          <cell r="G275">
            <v>0</v>
          </cell>
          <cell r="H275">
            <v>0</v>
          </cell>
        </row>
        <row r="276">
          <cell r="F276">
            <v>0</v>
          </cell>
          <cell r="G276">
            <v>0</v>
          </cell>
          <cell r="H276">
            <v>0</v>
          </cell>
        </row>
        <row r="277">
          <cell r="F277">
            <v>79</v>
          </cell>
          <cell r="G277">
            <v>0</v>
          </cell>
          <cell r="H277">
            <v>0</v>
          </cell>
        </row>
        <row r="278">
          <cell r="F278">
            <v>16.59</v>
          </cell>
          <cell r="G278">
            <v>0</v>
          </cell>
          <cell r="H278">
            <v>0</v>
          </cell>
        </row>
        <row r="279">
          <cell r="F279">
            <v>0.12</v>
          </cell>
          <cell r="G279">
            <v>0</v>
          </cell>
          <cell r="H279">
            <v>0</v>
          </cell>
        </row>
        <row r="280">
          <cell r="F280">
            <v>1.9907999999999999</v>
          </cell>
          <cell r="G280">
            <v>0</v>
          </cell>
          <cell r="H280">
            <v>0</v>
          </cell>
        </row>
        <row r="281">
          <cell r="F281">
            <v>0</v>
          </cell>
          <cell r="G281">
            <v>0</v>
          </cell>
          <cell r="H281">
            <v>0</v>
          </cell>
        </row>
        <row r="282">
          <cell r="F282">
            <v>4.8795120000000001</v>
          </cell>
          <cell r="G282">
            <v>0</v>
          </cell>
          <cell r="H282">
            <v>0</v>
          </cell>
        </row>
        <row r="283">
          <cell r="F283">
            <v>20.327967000000001</v>
          </cell>
          <cell r="G283">
            <v>0</v>
          </cell>
          <cell r="H283">
            <v>0</v>
          </cell>
        </row>
        <row r="284">
          <cell r="F284">
            <v>8.1291870000000017</v>
          </cell>
          <cell r="G284">
            <v>0</v>
          </cell>
          <cell r="H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</row>
        <row r="287">
          <cell r="F287">
            <v>2</v>
          </cell>
          <cell r="G287">
            <v>0</v>
          </cell>
          <cell r="H287">
            <v>0</v>
          </cell>
        </row>
        <row r="288">
          <cell r="F288">
            <v>13.333333333333334</v>
          </cell>
          <cell r="G288">
            <v>0</v>
          </cell>
          <cell r="H288">
            <v>0</v>
          </cell>
        </row>
        <row r="289">
          <cell r="F289">
            <v>65.250799333333333</v>
          </cell>
          <cell r="G289">
            <v>0</v>
          </cell>
          <cell r="H289">
            <v>0</v>
          </cell>
        </row>
        <row r="290">
          <cell r="A290">
            <v>119</v>
          </cell>
          <cell r="F290">
            <v>119</v>
          </cell>
          <cell r="G290">
            <v>178</v>
          </cell>
          <cell r="H290">
            <v>178</v>
          </cell>
          <cell r="M290" t="str">
            <v>CZN</v>
          </cell>
        </row>
        <row r="291">
          <cell r="F291">
            <v>0</v>
          </cell>
          <cell r="G291">
            <v>0</v>
          </cell>
          <cell r="H291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</row>
        <row r="293">
          <cell r="F293">
            <v>107</v>
          </cell>
          <cell r="G293">
            <v>0</v>
          </cell>
          <cell r="H293">
            <v>0</v>
          </cell>
        </row>
        <row r="294">
          <cell r="F294">
            <v>22.47</v>
          </cell>
          <cell r="G294">
            <v>0</v>
          </cell>
          <cell r="H294">
            <v>0</v>
          </cell>
        </row>
        <row r="295">
          <cell r="F295">
            <v>0.12</v>
          </cell>
          <cell r="G295">
            <v>0</v>
          </cell>
          <cell r="H295">
            <v>0</v>
          </cell>
        </row>
        <row r="296">
          <cell r="F296">
            <v>2.6963999999999997</v>
          </cell>
          <cell r="G296">
            <v>0</v>
          </cell>
          <cell r="H296">
            <v>0</v>
          </cell>
        </row>
        <row r="297">
          <cell r="F297">
            <v>0</v>
          </cell>
          <cell r="G297">
            <v>0</v>
          </cell>
          <cell r="H297">
            <v>0</v>
          </cell>
        </row>
        <row r="298">
          <cell r="F298">
            <v>6.8393159999999993</v>
          </cell>
          <cell r="G298">
            <v>0</v>
          </cell>
          <cell r="H298">
            <v>0</v>
          </cell>
        </row>
        <row r="299">
          <cell r="F299">
            <v>28.487150999999997</v>
          </cell>
          <cell r="G299">
            <v>0</v>
          </cell>
          <cell r="H299">
            <v>0</v>
          </cell>
        </row>
        <row r="300">
          <cell r="F300">
            <v>11.398859999999999</v>
          </cell>
          <cell r="G300">
            <v>0</v>
          </cell>
          <cell r="H300">
            <v>0</v>
          </cell>
        </row>
        <row r="301">
          <cell r="F301">
            <v>0</v>
          </cell>
          <cell r="G301">
            <v>0</v>
          </cell>
          <cell r="H301">
            <v>0</v>
          </cell>
        </row>
        <row r="302">
          <cell r="F302">
            <v>0</v>
          </cell>
          <cell r="G302">
            <v>0</v>
          </cell>
          <cell r="H302">
            <v>0</v>
          </cell>
        </row>
        <row r="303">
          <cell r="F303">
            <v>2</v>
          </cell>
          <cell r="G303">
            <v>0</v>
          </cell>
          <cell r="H303">
            <v>0</v>
          </cell>
        </row>
        <row r="304">
          <cell r="F304">
            <v>13.333333333333334</v>
          </cell>
          <cell r="G304">
            <v>0</v>
          </cell>
          <cell r="H304">
            <v>0</v>
          </cell>
        </row>
        <row r="305">
          <cell r="F305">
            <v>85.225060333333332</v>
          </cell>
          <cell r="G305">
            <v>0</v>
          </cell>
          <cell r="H305">
            <v>0</v>
          </cell>
        </row>
        <row r="306">
          <cell r="A306">
            <v>120</v>
          </cell>
          <cell r="F306">
            <v>120</v>
          </cell>
          <cell r="M306" t="str">
            <v>CZN</v>
          </cell>
        </row>
        <row r="307">
          <cell r="F307">
            <v>0</v>
          </cell>
          <cell r="G307" t="e">
            <v>#N/A</v>
          </cell>
          <cell r="H307" t="e">
            <v>#N/A</v>
          </cell>
        </row>
        <row r="308">
          <cell r="F308">
            <v>0</v>
          </cell>
          <cell r="G308" t="e">
            <v>#N/A</v>
          </cell>
          <cell r="H308" t="e">
            <v>#N/A</v>
          </cell>
        </row>
        <row r="309">
          <cell r="F309">
            <v>109</v>
          </cell>
          <cell r="G309" t="e">
            <v>#N/A</v>
          </cell>
          <cell r="H309" t="e">
            <v>#N/A</v>
          </cell>
        </row>
        <row r="310">
          <cell r="F310">
            <v>22.89</v>
          </cell>
          <cell r="G310" t="e">
            <v>#N/A</v>
          </cell>
          <cell r="H310" t="e">
            <v>#N/A</v>
          </cell>
        </row>
        <row r="311">
          <cell r="F311">
            <v>0.12</v>
          </cell>
          <cell r="G311" t="e">
            <v>#N/A</v>
          </cell>
          <cell r="H311" t="e">
            <v>#N/A</v>
          </cell>
        </row>
        <row r="312">
          <cell r="F312">
            <v>2.7467999999999999</v>
          </cell>
          <cell r="G312" t="e">
            <v>#N/A</v>
          </cell>
          <cell r="H312" t="e">
            <v>#N/A</v>
          </cell>
        </row>
        <row r="313">
          <cell r="F313">
            <v>0</v>
          </cell>
          <cell r="G313" t="e">
            <v>#N/A</v>
          </cell>
          <cell r="H313" t="e">
            <v>#N/A</v>
          </cell>
        </row>
        <row r="314">
          <cell r="F314">
            <v>8.509148999999999</v>
          </cell>
          <cell r="G314" t="e">
            <v>#N/A</v>
          </cell>
          <cell r="H314" t="e">
            <v>#N/A</v>
          </cell>
        </row>
        <row r="315">
          <cell r="F315">
            <v>35.436456</v>
          </cell>
          <cell r="G315" t="e">
            <v>#N/A</v>
          </cell>
          <cell r="H315" t="e">
            <v>#N/A</v>
          </cell>
        </row>
        <row r="316">
          <cell r="F316">
            <v>14.178582</v>
          </cell>
          <cell r="G316" t="e">
            <v>#N/A</v>
          </cell>
          <cell r="H316" t="e">
            <v>#N/A</v>
          </cell>
        </row>
        <row r="317">
          <cell r="F317">
            <v>0</v>
          </cell>
          <cell r="G317" t="e">
            <v>#N/A</v>
          </cell>
          <cell r="H317" t="e">
            <v>#N/A</v>
          </cell>
        </row>
        <row r="318">
          <cell r="F318">
            <v>0</v>
          </cell>
          <cell r="G318" t="e">
            <v>#N/A</v>
          </cell>
          <cell r="H318" t="e">
            <v>#N/A</v>
          </cell>
        </row>
        <row r="319">
          <cell r="F319">
            <v>2.4</v>
          </cell>
          <cell r="G319" t="e">
            <v>#N/A</v>
          </cell>
          <cell r="H319" t="e">
            <v>#N/A</v>
          </cell>
        </row>
        <row r="320">
          <cell r="F320">
            <v>16</v>
          </cell>
          <cell r="G320" t="e">
            <v>#N/A</v>
          </cell>
          <cell r="H320" t="e">
            <v>#N/A</v>
          </cell>
        </row>
        <row r="321">
          <cell r="F321">
            <v>99.760987</v>
          </cell>
          <cell r="G321" t="e">
            <v>#N/A</v>
          </cell>
          <cell r="H321" t="e">
            <v>#N/A</v>
          </cell>
        </row>
        <row r="322">
          <cell r="A322">
            <v>121</v>
          </cell>
          <cell r="F322">
            <v>121</v>
          </cell>
          <cell r="G322">
            <v>179</v>
          </cell>
          <cell r="H322">
            <v>179</v>
          </cell>
          <cell r="M322" t="str">
            <v>CDC</v>
          </cell>
        </row>
        <row r="323">
          <cell r="F323">
            <v>0</v>
          </cell>
          <cell r="G323">
            <v>0</v>
          </cell>
          <cell r="H323">
            <v>0</v>
          </cell>
        </row>
        <row r="324">
          <cell r="F324">
            <v>0</v>
          </cell>
          <cell r="G324">
            <v>0</v>
          </cell>
          <cell r="H324">
            <v>0</v>
          </cell>
        </row>
        <row r="325">
          <cell r="F325">
            <v>139</v>
          </cell>
          <cell r="G325">
            <v>135</v>
          </cell>
          <cell r="H325">
            <v>135</v>
          </cell>
        </row>
        <row r="326">
          <cell r="F326">
            <v>29.19</v>
          </cell>
          <cell r="G326">
            <v>29.7</v>
          </cell>
          <cell r="H326">
            <v>29.7</v>
          </cell>
        </row>
        <row r="327">
          <cell r="F327">
            <v>0.12</v>
          </cell>
          <cell r="G327">
            <v>6.1303568692084198E-2</v>
          </cell>
          <cell r="H327">
            <v>6.1303568692084198E-2</v>
          </cell>
        </row>
        <row r="328">
          <cell r="F328">
            <v>3.5027999999999997</v>
          </cell>
          <cell r="G328">
            <v>5.94</v>
          </cell>
          <cell r="H328">
            <v>5.94</v>
          </cell>
        </row>
        <row r="329">
          <cell r="F329">
            <v>0</v>
          </cell>
          <cell r="G329">
            <v>7.128611111111109</v>
          </cell>
          <cell r="H329">
            <v>7.128611111111109</v>
          </cell>
        </row>
        <row r="330">
          <cell r="F330">
            <v>14.638536</v>
          </cell>
          <cell r="G330">
            <v>2.46</v>
          </cell>
          <cell r="H330">
            <v>2.46</v>
          </cell>
        </row>
        <row r="331">
          <cell r="F331">
            <v>60.993899999999996</v>
          </cell>
          <cell r="G331">
            <v>61.26305555555556</v>
          </cell>
          <cell r="H331">
            <v>61.26305555555556</v>
          </cell>
        </row>
        <row r="332">
          <cell r="F332">
            <v>24.397560000000002</v>
          </cell>
          <cell r="G332">
            <v>0</v>
          </cell>
          <cell r="H332">
            <v>0</v>
          </cell>
        </row>
        <row r="333">
          <cell r="F333">
            <v>0</v>
          </cell>
          <cell r="G333">
            <v>0</v>
          </cell>
          <cell r="H333">
            <v>0</v>
          </cell>
        </row>
        <row r="334">
          <cell r="F334">
            <v>0</v>
          </cell>
          <cell r="G334">
            <v>19.756388888888882</v>
          </cell>
          <cell r="H334">
            <v>19.756388888888882</v>
          </cell>
        </row>
        <row r="335">
          <cell r="F335">
            <v>2.4</v>
          </cell>
          <cell r="G335">
            <v>0</v>
          </cell>
          <cell r="H335">
            <v>0</v>
          </cell>
        </row>
        <row r="336">
          <cell r="F336">
            <v>16</v>
          </cell>
          <cell r="G336">
            <v>0</v>
          </cell>
          <cell r="H336">
            <v>0</v>
          </cell>
        </row>
        <row r="337">
          <cell r="F337">
            <v>148.72279599999999</v>
          </cell>
          <cell r="G337">
            <v>126.24805555555555</v>
          </cell>
          <cell r="H337">
            <v>126.24805555555555</v>
          </cell>
        </row>
        <row r="338">
          <cell r="A338">
            <v>122</v>
          </cell>
          <cell r="F338">
            <v>122</v>
          </cell>
          <cell r="G338">
            <v>192</v>
          </cell>
          <cell r="H338">
            <v>192</v>
          </cell>
          <cell r="M338" t="str">
            <v>CZN</v>
          </cell>
        </row>
        <row r="339">
          <cell r="F339">
            <v>0</v>
          </cell>
          <cell r="G339">
            <v>0</v>
          </cell>
          <cell r="H339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</row>
        <row r="341">
          <cell r="F341">
            <v>160</v>
          </cell>
          <cell r="G341">
            <v>0</v>
          </cell>
          <cell r="H341">
            <v>0</v>
          </cell>
        </row>
        <row r="342">
          <cell r="F342">
            <v>33.6</v>
          </cell>
          <cell r="G342">
            <v>0</v>
          </cell>
          <cell r="H342">
            <v>0</v>
          </cell>
        </row>
        <row r="343">
          <cell r="F343">
            <v>0.12</v>
          </cell>
          <cell r="G343">
            <v>0</v>
          </cell>
          <cell r="H343">
            <v>0</v>
          </cell>
        </row>
        <row r="344">
          <cell r="F344">
            <v>4.032</v>
          </cell>
          <cell r="G344">
            <v>0</v>
          </cell>
          <cell r="H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</row>
        <row r="346">
          <cell r="F346">
            <v>14.638536</v>
          </cell>
          <cell r="G346">
            <v>0</v>
          </cell>
          <cell r="H346">
            <v>0</v>
          </cell>
        </row>
        <row r="347">
          <cell r="F347">
            <v>73.192679999999996</v>
          </cell>
          <cell r="G347">
            <v>0</v>
          </cell>
          <cell r="H347">
            <v>0</v>
          </cell>
        </row>
        <row r="348">
          <cell r="F348">
            <v>30.496949999999998</v>
          </cell>
          <cell r="G348">
            <v>0</v>
          </cell>
          <cell r="H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</row>
        <row r="351">
          <cell r="F351">
            <v>2.4</v>
          </cell>
          <cell r="G351">
            <v>0</v>
          </cell>
          <cell r="H351">
            <v>0</v>
          </cell>
        </row>
        <row r="352">
          <cell r="F352">
            <v>16</v>
          </cell>
          <cell r="G352">
            <v>0</v>
          </cell>
          <cell r="H352">
            <v>0</v>
          </cell>
        </row>
        <row r="353">
          <cell r="F353">
            <v>171.96016600000002</v>
          </cell>
          <cell r="G353">
            <v>0</v>
          </cell>
          <cell r="H353">
            <v>0</v>
          </cell>
        </row>
        <row r="354">
          <cell r="A354">
            <v>123</v>
          </cell>
          <cell r="F354">
            <v>123</v>
          </cell>
          <cell r="G354">
            <v>198</v>
          </cell>
          <cell r="H354">
            <v>198</v>
          </cell>
          <cell r="M354" t="str">
            <v>CDC</v>
          </cell>
        </row>
        <row r="355">
          <cell r="F355">
            <v>0</v>
          </cell>
          <cell r="G355">
            <v>0</v>
          </cell>
          <cell r="H355">
            <v>0</v>
          </cell>
        </row>
        <row r="356">
          <cell r="F356">
            <v>0</v>
          </cell>
          <cell r="G356">
            <v>0</v>
          </cell>
          <cell r="H356">
            <v>0</v>
          </cell>
        </row>
        <row r="357">
          <cell r="F357">
            <v>200</v>
          </cell>
          <cell r="G357">
            <v>223</v>
          </cell>
          <cell r="H357">
            <v>223</v>
          </cell>
        </row>
        <row r="358">
          <cell r="F358">
            <v>42</v>
          </cell>
          <cell r="G358">
            <v>49.06</v>
          </cell>
          <cell r="H358">
            <v>49.06</v>
          </cell>
        </row>
        <row r="359">
          <cell r="F359">
            <v>0.12</v>
          </cell>
          <cell r="G359">
            <v>0.18480171145021446</v>
          </cell>
          <cell r="H359">
            <v>0.18480171145021446</v>
          </cell>
        </row>
        <row r="360">
          <cell r="F360">
            <v>5.04</v>
          </cell>
          <cell r="G360">
            <v>9.65</v>
          </cell>
          <cell r="H360">
            <v>9.65</v>
          </cell>
        </row>
        <row r="361">
          <cell r="F361">
            <v>0</v>
          </cell>
          <cell r="G361">
            <v>5.7311111111111108</v>
          </cell>
          <cell r="H361">
            <v>5.7311111111111108</v>
          </cell>
        </row>
        <row r="362">
          <cell r="F362">
            <v>16.868313000000001</v>
          </cell>
          <cell r="G362">
            <v>4.83</v>
          </cell>
          <cell r="H362">
            <v>4.83</v>
          </cell>
        </row>
        <row r="363">
          <cell r="F363">
            <v>98.380161000000001</v>
          </cell>
          <cell r="G363">
            <v>1.4788888888888883</v>
          </cell>
          <cell r="H363">
            <v>1.4788888888888883</v>
          </cell>
        </row>
        <row r="364">
          <cell r="F364">
            <v>28.107188999999998</v>
          </cell>
          <cell r="G364">
            <v>0</v>
          </cell>
          <cell r="H364">
            <v>0</v>
          </cell>
        </row>
        <row r="365">
          <cell r="F365">
            <v>0</v>
          </cell>
          <cell r="G365">
            <v>80.011666666666684</v>
          </cell>
          <cell r="H365">
            <v>80.011666666666684</v>
          </cell>
        </row>
        <row r="366">
          <cell r="F366">
            <v>0</v>
          </cell>
          <cell r="G366">
            <v>68.144722222222214</v>
          </cell>
          <cell r="H366">
            <v>68.144722222222214</v>
          </cell>
        </row>
        <row r="367">
          <cell r="F367">
            <v>3</v>
          </cell>
          <cell r="G367">
            <v>0</v>
          </cell>
          <cell r="H367">
            <v>0</v>
          </cell>
        </row>
        <row r="368">
          <cell r="F368">
            <v>20</v>
          </cell>
          <cell r="G368">
            <v>0</v>
          </cell>
          <cell r="H368">
            <v>0</v>
          </cell>
        </row>
        <row r="369">
          <cell r="F369">
            <v>210.39566300000001</v>
          </cell>
          <cell r="G369">
            <v>218.9063888888889</v>
          </cell>
          <cell r="H369">
            <v>218.9063888888889</v>
          </cell>
        </row>
        <row r="370">
          <cell r="A370">
            <v>124</v>
          </cell>
          <cell r="F370">
            <v>124</v>
          </cell>
          <cell r="M370" t="str">
            <v>CZN</v>
          </cell>
        </row>
        <row r="371">
          <cell r="F371">
            <v>0</v>
          </cell>
          <cell r="G371" t="e">
            <v>#N/A</v>
          </cell>
          <cell r="H371" t="e">
            <v>#N/A</v>
          </cell>
        </row>
        <row r="372">
          <cell r="F372">
            <v>0</v>
          </cell>
          <cell r="G372" t="e">
            <v>#N/A</v>
          </cell>
          <cell r="H372" t="e">
            <v>#N/A</v>
          </cell>
        </row>
        <row r="373">
          <cell r="F373">
            <v>206</v>
          </cell>
          <cell r="G373" t="e">
            <v>#N/A</v>
          </cell>
          <cell r="H373" t="e">
            <v>#N/A</v>
          </cell>
        </row>
        <row r="374">
          <cell r="F374">
            <v>43.26</v>
          </cell>
          <cell r="G374" t="e">
            <v>#N/A</v>
          </cell>
          <cell r="H374" t="e">
            <v>#N/A</v>
          </cell>
        </row>
        <row r="375">
          <cell r="F375">
            <v>0.12</v>
          </cell>
          <cell r="G375" t="e">
            <v>#N/A</v>
          </cell>
          <cell r="H375" t="e">
            <v>#N/A</v>
          </cell>
        </row>
        <row r="376">
          <cell r="F376">
            <v>5.1911999999999994</v>
          </cell>
          <cell r="G376" t="e">
            <v>#N/A</v>
          </cell>
          <cell r="H376" t="e">
            <v>#N/A</v>
          </cell>
        </row>
        <row r="377">
          <cell r="F377">
            <v>0</v>
          </cell>
          <cell r="G377" t="e">
            <v>#N/A</v>
          </cell>
          <cell r="H377" t="e">
            <v>#N/A</v>
          </cell>
        </row>
        <row r="378">
          <cell r="F378">
            <v>17.918208000000003</v>
          </cell>
          <cell r="G378" t="e">
            <v>#N/A</v>
          </cell>
          <cell r="H378" t="e">
            <v>#N/A</v>
          </cell>
        </row>
        <row r="379">
          <cell r="F379">
            <v>89.581040999999999</v>
          </cell>
          <cell r="G379" t="e">
            <v>#N/A</v>
          </cell>
          <cell r="H379" t="e">
            <v>#N/A</v>
          </cell>
        </row>
        <row r="380">
          <cell r="F380">
            <v>29.857013999999999</v>
          </cell>
          <cell r="G380" t="e">
            <v>#N/A</v>
          </cell>
          <cell r="H380" t="e">
            <v>#N/A</v>
          </cell>
        </row>
        <row r="381">
          <cell r="F381">
            <v>0</v>
          </cell>
          <cell r="G381" t="e">
            <v>#N/A</v>
          </cell>
          <cell r="H381" t="e">
            <v>#N/A</v>
          </cell>
        </row>
        <row r="382">
          <cell r="F382">
            <v>0</v>
          </cell>
          <cell r="G382" t="e">
            <v>#N/A</v>
          </cell>
          <cell r="H382" t="e">
            <v>#N/A</v>
          </cell>
        </row>
        <row r="383">
          <cell r="F383">
            <v>2.4</v>
          </cell>
          <cell r="G383" t="e">
            <v>#N/A</v>
          </cell>
          <cell r="H383" t="e">
            <v>#N/A</v>
          </cell>
        </row>
        <row r="384">
          <cell r="F384">
            <v>16</v>
          </cell>
          <cell r="G384" t="e">
            <v>#N/A</v>
          </cell>
          <cell r="H384" t="e">
            <v>#N/A</v>
          </cell>
        </row>
        <row r="385">
          <cell r="F385">
            <v>201.80746299999998</v>
          </cell>
          <cell r="G385" t="e">
            <v>#N/A</v>
          </cell>
          <cell r="H385" t="e">
            <v>#N/A</v>
          </cell>
        </row>
        <row r="386">
          <cell r="A386">
            <v>125</v>
          </cell>
          <cell r="F386">
            <v>125</v>
          </cell>
          <cell r="M386" t="str">
            <v>CZN</v>
          </cell>
        </row>
        <row r="387">
          <cell r="F387">
            <v>0</v>
          </cell>
          <cell r="G387" t="e">
            <v>#N/A</v>
          </cell>
          <cell r="H387" t="e">
            <v>#N/A</v>
          </cell>
        </row>
        <row r="388">
          <cell r="F388">
            <v>0</v>
          </cell>
          <cell r="G388" t="e">
            <v>#N/A</v>
          </cell>
          <cell r="H388" t="e">
            <v>#N/A</v>
          </cell>
        </row>
        <row r="389">
          <cell r="F389">
            <v>250</v>
          </cell>
          <cell r="G389" t="e">
            <v>#N/A</v>
          </cell>
          <cell r="H389" t="e">
            <v>#N/A</v>
          </cell>
        </row>
        <row r="390">
          <cell r="F390">
            <v>52.5</v>
          </cell>
          <cell r="G390" t="e">
            <v>#N/A</v>
          </cell>
          <cell r="H390" t="e">
            <v>#N/A</v>
          </cell>
        </row>
        <row r="391">
          <cell r="F391">
            <v>0.12</v>
          </cell>
          <cell r="G391" t="e">
            <v>#N/A</v>
          </cell>
          <cell r="H391" t="e">
            <v>#N/A</v>
          </cell>
        </row>
        <row r="392">
          <cell r="F392">
            <v>6.3</v>
          </cell>
          <cell r="G392" t="e">
            <v>#N/A</v>
          </cell>
          <cell r="H392" t="e">
            <v>#N/A</v>
          </cell>
        </row>
        <row r="393">
          <cell r="F393">
            <v>0</v>
          </cell>
          <cell r="G393" t="e">
            <v>#N/A</v>
          </cell>
          <cell r="H393" t="e">
            <v>#N/A</v>
          </cell>
        </row>
        <row r="394">
          <cell r="F394">
            <v>24.617538</v>
          </cell>
          <cell r="G394" t="e">
            <v>#N/A</v>
          </cell>
          <cell r="H394" t="e">
            <v>#N/A</v>
          </cell>
        </row>
        <row r="395">
          <cell r="F395">
            <v>123.06769200000001</v>
          </cell>
          <cell r="G395" t="e">
            <v>#N/A</v>
          </cell>
          <cell r="H395" t="e">
            <v>#N/A</v>
          </cell>
        </row>
        <row r="396">
          <cell r="F396">
            <v>41.025897000000001</v>
          </cell>
          <cell r="G396" t="e">
            <v>#N/A</v>
          </cell>
          <cell r="H396" t="e">
            <v>#N/A</v>
          </cell>
        </row>
        <row r="397">
          <cell r="F397">
            <v>0</v>
          </cell>
          <cell r="G397" t="e">
            <v>#N/A</v>
          </cell>
          <cell r="H397" t="e">
            <v>#N/A</v>
          </cell>
        </row>
        <row r="398">
          <cell r="F398">
            <v>0</v>
          </cell>
          <cell r="G398" t="e">
            <v>#N/A</v>
          </cell>
          <cell r="H398" t="e">
            <v>#N/A</v>
          </cell>
        </row>
        <row r="399">
          <cell r="F399">
            <v>2.4</v>
          </cell>
          <cell r="G399" t="e">
            <v>#N/A</v>
          </cell>
          <cell r="H399" t="e">
            <v>#N/A</v>
          </cell>
        </row>
        <row r="400">
          <cell r="F400">
            <v>16</v>
          </cell>
          <cell r="G400" t="e">
            <v>#N/A</v>
          </cell>
          <cell r="H400" t="e">
            <v>#N/A</v>
          </cell>
        </row>
        <row r="401">
          <cell r="F401">
            <v>263.51112699999999</v>
          </cell>
          <cell r="G401" t="e">
            <v>#N/A</v>
          </cell>
          <cell r="H401" t="e">
            <v>#N/A</v>
          </cell>
        </row>
        <row r="402">
          <cell r="A402">
            <v>126</v>
          </cell>
          <cell r="F402">
            <v>126</v>
          </cell>
          <cell r="G402">
            <v>180</v>
          </cell>
          <cell r="H402">
            <v>180</v>
          </cell>
          <cell r="M402" t="str">
            <v>NOT TO BE USED</v>
          </cell>
        </row>
        <row r="403">
          <cell r="F403">
            <v>0</v>
          </cell>
          <cell r="G403">
            <v>0</v>
          </cell>
          <cell r="H403">
            <v>0</v>
          </cell>
        </row>
        <row r="404">
          <cell r="F404">
            <v>0</v>
          </cell>
          <cell r="G404">
            <v>0</v>
          </cell>
          <cell r="H404">
            <v>0</v>
          </cell>
        </row>
        <row r="405">
          <cell r="F405">
            <v>370</v>
          </cell>
          <cell r="G405">
            <v>0</v>
          </cell>
          <cell r="H405">
            <v>0</v>
          </cell>
        </row>
        <row r="406">
          <cell r="F406">
            <v>77.7</v>
          </cell>
          <cell r="G406">
            <v>0</v>
          </cell>
          <cell r="H406">
            <v>0</v>
          </cell>
        </row>
        <row r="407">
          <cell r="F407">
            <v>0.12</v>
          </cell>
          <cell r="G407">
            <v>0</v>
          </cell>
          <cell r="H407">
            <v>0</v>
          </cell>
        </row>
        <row r="408">
          <cell r="F408">
            <v>9.3239999999999998</v>
          </cell>
          <cell r="G408">
            <v>0</v>
          </cell>
          <cell r="H408">
            <v>0</v>
          </cell>
        </row>
        <row r="409">
          <cell r="F409">
            <v>0</v>
          </cell>
          <cell r="G409">
            <v>0</v>
          </cell>
          <cell r="H409">
            <v>0</v>
          </cell>
        </row>
        <row r="410">
          <cell r="F410">
            <v>26.927307000000003</v>
          </cell>
          <cell r="G410">
            <v>0</v>
          </cell>
          <cell r="H410">
            <v>0</v>
          </cell>
        </row>
        <row r="411">
          <cell r="F411">
            <v>134.62653599999999</v>
          </cell>
          <cell r="G411">
            <v>0</v>
          </cell>
          <cell r="H411">
            <v>0</v>
          </cell>
        </row>
        <row r="412">
          <cell r="F412">
            <v>89.751024000000001</v>
          </cell>
          <cell r="G412">
            <v>0</v>
          </cell>
          <cell r="H412">
            <v>0</v>
          </cell>
        </row>
        <row r="413">
          <cell r="F413">
            <v>0</v>
          </cell>
          <cell r="G413">
            <v>0</v>
          </cell>
          <cell r="H413">
            <v>0</v>
          </cell>
        </row>
        <row r="414">
          <cell r="F414">
            <v>0</v>
          </cell>
          <cell r="G414">
            <v>0</v>
          </cell>
          <cell r="H414">
            <v>0</v>
          </cell>
        </row>
        <row r="415">
          <cell r="F415">
            <v>2.4</v>
          </cell>
          <cell r="G415">
            <v>0</v>
          </cell>
          <cell r="H415">
            <v>0</v>
          </cell>
        </row>
        <row r="416">
          <cell r="F416">
            <v>16</v>
          </cell>
          <cell r="G416">
            <v>0</v>
          </cell>
          <cell r="H416">
            <v>0</v>
          </cell>
        </row>
        <row r="417">
          <cell r="F417">
            <v>354.32886699999995</v>
          </cell>
          <cell r="G417">
            <v>0</v>
          </cell>
          <cell r="H417">
            <v>0</v>
          </cell>
        </row>
        <row r="418">
          <cell r="A418">
            <v>127</v>
          </cell>
          <cell r="F418">
            <v>127</v>
          </cell>
          <cell r="G418">
            <v>200</v>
          </cell>
          <cell r="H418">
            <v>200</v>
          </cell>
          <cell r="M418" t="str">
            <v>CDC</v>
          </cell>
        </row>
        <row r="419">
          <cell r="F419">
            <v>0</v>
          </cell>
          <cell r="G419">
            <v>0</v>
          </cell>
          <cell r="H419">
            <v>0</v>
          </cell>
        </row>
        <row r="420">
          <cell r="F420">
            <v>0</v>
          </cell>
          <cell r="G420">
            <v>0</v>
          </cell>
          <cell r="H420">
            <v>0</v>
          </cell>
        </row>
        <row r="421">
          <cell r="F421">
            <v>370</v>
          </cell>
          <cell r="G421">
            <v>356.81818181818181</v>
          </cell>
          <cell r="H421">
            <v>356.81818181818181</v>
          </cell>
        </row>
        <row r="422">
          <cell r="F422">
            <v>77.7</v>
          </cell>
          <cell r="G422">
            <v>78.5</v>
          </cell>
          <cell r="H422">
            <v>78.5</v>
          </cell>
        </row>
        <row r="423">
          <cell r="F423">
            <v>0.12</v>
          </cell>
          <cell r="G423">
            <v>5.5024255024254995E-2</v>
          </cell>
          <cell r="H423">
            <v>5.5024255024254995E-2</v>
          </cell>
        </row>
        <row r="424">
          <cell r="F424">
            <v>9.3239999999999998</v>
          </cell>
          <cell r="G424">
            <v>14.88</v>
          </cell>
          <cell r="H424">
            <v>14.88</v>
          </cell>
        </row>
        <row r="425">
          <cell r="F425">
            <v>0</v>
          </cell>
          <cell r="G425">
            <v>13.755000000000001</v>
          </cell>
          <cell r="H425">
            <v>13.755000000000001</v>
          </cell>
        </row>
        <row r="426">
          <cell r="F426">
            <v>46.585341000000007</v>
          </cell>
          <cell r="G426">
            <v>7.7280000000000042</v>
          </cell>
          <cell r="H426">
            <v>7.7280000000000042</v>
          </cell>
        </row>
        <row r="427">
          <cell r="F427">
            <v>126.24737399999999</v>
          </cell>
          <cell r="G427">
            <v>2.3677777777777771</v>
          </cell>
          <cell r="H427">
            <v>2.3677777777777771</v>
          </cell>
        </row>
        <row r="428">
          <cell r="F428">
            <v>50.504948999999996</v>
          </cell>
          <cell r="G428">
            <v>0</v>
          </cell>
          <cell r="H428">
            <v>0</v>
          </cell>
        </row>
        <row r="429">
          <cell r="F429">
            <v>0</v>
          </cell>
          <cell r="G429">
            <v>128.01866666666669</v>
          </cell>
          <cell r="H429">
            <v>128.01866666666669</v>
          </cell>
        </row>
        <row r="430">
          <cell r="F430">
            <v>0</v>
          </cell>
          <cell r="G430">
            <v>109.03155555555554</v>
          </cell>
          <cell r="H430">
            <v>109.03155555555554</v>
          </cell>
        </row>
        <row r="431">
          <cell r="F431">
            <v>3.6</v>
          </cell>
          <cell r="G431">
            <v>0</v>
          </cell>
          <cell r="H431">
            <v>0</v>
          </cell>
        </row>
        <row r="432">
          <cell r="F432">
            <v>24</v>
          </cell>
          <cell r="G432">
            <v>0</v>
          </cell>
          <cell r="H432">
            <v>0</v>
          </cell>
        </row>
        <row r="433">
          <cell r="F433">
            <v>334.36166400000002</v>
          </cell>
          <cell r="G433">
            <v>354.28100000000001</v>
          </cell>
          <cell r="H433">
            <v>354.28100000000001</v>
          </cell>
        </row>
        <row r="434">
          <cell r="A434">
            <v>128</v>
          </cell>
          <cell r="F434">
            <v>128</v>
          </cell>
          <cell r="M434" t="str">
            <v>CZN</v>
          </cell>
        </row>
        <row r="435">
          <cell r="F435">
            <v>0</v>
          </cell>
          <cell r="G435" t="e">
            <v>#N/A</v>
          </cell>
          <cell r="H435" t="e">
            <v>#N/A</v>
          </cell>
        </row>
        <row r="436">
          <cell r="F436">
            <v>0</v>
          </cell>
          <cell r="G436" t="e">
            <v>#N/A</v>
          </cell>
          <cell r="H436" t="e">
            <v>#N/A</v>
          </cell>
        </row>
        <row r="437">
          <cell r="F437">
            <v>413</v>
          </cell>
          <cell r="G437" t="e">
            <v>#N/A</v>
          </cell>
          <cell r="H437" t="e">
            <v>#N/A</v>
          </cell>
        </row>
        <row r="438">
          <cell r="F438">
            <v>86.73</v>
          </cell>
          <cell r="G438" t="e">
            <v>#N/A</v>
          </cell>
          <cell r="H438" t="e">
            <v>#N/A</v>
          </cell>
        </row>
        <row r="439">
          <cell r="F439">
            <v>0.12</v>
          </cell>
          <cell r="G439" t="e">
            <v>#N/A</v>
          </cell>
          <cell r="H439" t="e">
            <v>#N/A</v>
          </cell>
        </row>
        <row r="440">
          <cell r="F440">
            <v>10.407599999999999</v>
          </cell>
          <cell r="G440" t="e">
            <v>#N/A</v>
          </cell>
          <cell r="H440" t="e">
            <v>#N/A</v>
          </cell>
        </row>
        <row r="441">
          <cell r="F441">
            <v>0</v>
          </cell>
          <cell r="G441" t="e">
            <v>#N/A</v>
          </cell>
          <cell r="H441" t="e">
            <v>#N/A</v>
          </cell>
        </row>
        <row r="442">
          <cell r="F442">
            <v>46.585341000000007</v>
          </cell>
          <cell r="G442" t="e">
            <v>#N/A</v>
          </cell>
          <cell r="H442" t="e">
            <v>#N/A</v>
          </cell>
        </row>
        <row r="443">
          <cell r="F443">
            <v>194.11058700000001</v>
          </cell>
          <cell r="G443" t="e">
            <v>#N/A</v>
          </cell>
          <cell r="H443" t="e">
            <v>#N/A</v>
          </cell>
        </row>
        <row r="444">
          <cell r="F444">
            <v>58.234176000000005</v>
          </cell>
          <cell r="G444" t="e">
            <v>#N/A</v>
          </cell>
          <cell r="H444" t="e">
            <v>#N/A</v>
          </cell>
        </row>
        <row r="445">
          <cell r="F445">
            <v>0</v>
          </cell>
          <cell r="G445" t="e">
            <v>#N/A</v>
          </cell>
          <cell r="H445" t="e">
            <v>#N/A</v>
          </cell>
        </row>
        <row r="446">
          <cell r="F446">
            <v>0</v>
          </cell>
          <cell r="G446" t="e">
            <v>#N/A</v>
          </cell>
          <cell r="H446" t="e">
            <v>#N/A</v>
          </cell>
        </row>
        <row r="447">
          <cell r="F447">
            <v>2.4</v>
          </cell>
          <cell r="G447" t="e">
            <v>#N/A</v>
          </cell>
          <cell r="H447" t="e">
            <v>#N/A</v>
          </cell>
        </row>
        <row r="448">
          <cell r="F448">
            <v>16</v>
          </cell>
          <cell r="G448" t="e">
            <v>#N/A</v>
          </cell>
          <cell r="H448" t="e">
            <v>#N/A</v>
          </cell>
        </row>
        <row r="449">
          <cell r="F449">
            <v>412.06770399999999</v>
          </cell>
          <cell r="G449" t="e">
            <v>#N/A</v>
          </cell>
          <cell r="H449" t="e">
            <v>#N/A</v>
          </cell>
        </row>
        <row r="450">
          <cell r="A450">
            <v>129</v>
          </cell>
          <cell r="F450">
            <v>129</v>
          </cell>
          <cell r="M450" t="str">
            <v>CZN</v>
          </cell>
        </row>
        <row r="451">
          <cell r="F451">
            <v>650</v>
          </cell>
          <cell r="G451" t="e">
            <v>#N/A</v>
          </cell>
          <cell r="H451" t="e">
            <v>#N/A</v>
          </cell>
        </row>
        <row r="452">
          <cell r="F452">
            <v>32.5</v>
          </cell>
          <cell r="G452" t="e">
            <v>#N/A</v>
          </cell>
          <cell r="H452" t="e">
            <v>#N/A</v>
          </cell>
        </row>
        <row r="453">
          <cell r="F453">
            <v>0</v>
          </cell>
          <cell r="G453" t="e">
            <v>#N/A</v>
          </cell>
          <cell r="H453" t="e">
            <v>#N/A</v>
          </cell>
        </row>
        <row r="454">
          <cell r="F454">
            <v>0</v>
          </cell>
          <cell r="G454" t="e">
            <v>#N/A</v>
          </cell>
          <cell r="H454" t="e">
            <v>#N/A</v>
          </cell>
        </row>
        <row r="455">
          <cell r="F455">
            <v>0.35</v>
          </cell>
          <cell r="G455" t="e">
            <v>#N/A</v>
          </cell>
          <cell r="H455" t="e">
            <v>#N/A</v>
          </cell>
        </row>
        <row r="456">
          <cell r="F456">
            <v>11.375</v>
          </cell>
          <cell r="G456" t="e">
            <v>#N/A</v>
          </cell>
          <cell r="H456" t="e">
            <v>#N/A</v>
          </cell>
        </row>
        <row r="457">
          <cell r="F457">
            <v>0</v>
          </cell>
          <cell r="G457" t="e">
            <v>#N/A</v>
          </cell>
          <cell r="H457" t="e">
            <v>#N/A</v>
          </cell>
        </row>
        <row r="458">
          <cell r="F458">
            <v>20.017998000000002</v>
          </cell>
          <cell r="G458" t="e">
            <v>#N/A</v>
          </cell>
          <cell r="H458" t="e">
            <v>#N/A</v>
          </cell>
        </row>
        <row r="459">
          <cell r="F459">
            <v>85.791420000000002</v>
          </cell>
          <cell r="G459" t="e">
            <v>#N/A</v>
          </cell>
          <cell r="H459" t="e">
            <v>#N/A</v>
          </cell>
        </row>
        <row r="460">
          <cell r="F460">
            <v>71.49284999999999</v>
          </cell>
          <cell r="G460" t="e">
            <v>#N/A</v>
          </cell>
          <cell r="H460" t="e">
            <v>#N/A</v>
          </cell>
        </row>
        <row r="461">
          <cell r="F461">
            <v>0</v>
          </cell>
          <cell r="G461" t="e">
            <v>#N/A</v>
          </cell>
          <cell r="H461" t="e">
            <v>#N/A</v>
          </cell>
        </row>
        <row r="462">
          <cell r="F462">
            <v>0</v>
          </cell>
          <cell r="G462" t="e">
            <v>#N/A</v>
          </cell>
          <cell r="H462" t="e">
            <v>#N/A</v>
          </cell>
        </row>
        <row r="463">
          <cell r="F463">
            <v>2.5</v>
          </cell>
          <cell r="G463" t="e">
            <v>#N/A</v>
          </cell>
          <cell r="H463" t="e">
            <v>#N/A</v>
          </cell>
        </row>
        <row r="464">
          <cell r="F464">
            <v>16.666666666666668</v>
          </cell>
          <cell r="G464" t="e">
            <v>#N/A</v>
          </cell>
          <cell r="H464" t="e">
            <v>#N/A</v>
          </cell>
        </row>
        <row r="465">
          <cell r="F465">
            <v>205.34393466666666</v>
          </cell>
          <cell r="G465" t="e">
            <v>#N/A</v>
          </cell>
          <cell r="H465" t="e">
            <v>#N/A</v>
          </cell>
        </row>
        <row r="466">
          <cell r="A466">
            <v>130</v>
          </cell>
          <cell r="F466">
            <v>130</v>
          </cell>
          <cell r="M466" t="str">
            <v>CZN</v>
          </cell>
        </row>
        <row r="467">
          <cell r="F467">
            <v>800</v>
          </cell>
          <cell r="G467" t="e">
            <v>#N/A</v>
          </cell>
          <cell r="H467" t="e">
            <v>#N/A</v>
          </cell>
        </row>
        <row r="468">
          <cell r="F468">
            <v>40</v>
          </cell>
          <cell r="G468" t="e">
            <v>#N/A</v>
          </cell>
          <cell r="H468" t="e">
            <v>#N/A</v>
          </cell>
        </row>
        <row r="469">
          <cell r="F469">
            <v>0</v>
          </cell>
          <cell r="G469" t="e">
            <v>#N/A</v>
          </cell>
          <cell r="H469" t="e">
            <v>#N/A</v>
          </cell>
        </row>
        <row r="470">
          <cell r="F470">
            <v>0</v>
          </cell>
          <cell r="G470" t="e">
            <v>#N/A</v>
          </cell>
          <cell r="H470" t="e">
            <v>#N/A</v>
          </cell>
        </row>
        <row r="471">
          <cell r="F471">
            <v>0.35</v>
          </cell>
          <cell r="G471" t="e">
            <v>#N/A</v>
          </cell>
          <cell r="H471" t="e">
            <v>#N/A</v>
          </cell>
        </row>
        <row r="472">
          <cell r="F472">
            <v>14</v>
          </cell>
          <cell r="G472" t="e">
            <v>#N/A</v>
          </cell>
          <cell r="H472" t="e">
            <v>#N/A</v>
          </cell>
        </row>
        <row r="473">
          <cell r="F473">
            <v>0</v>
          </cell>
          <cell r="G473" t="e">
            <v>#N/A</v>
          </cell>
          <cell r="H473" t="e">
            <v>#N/A</v>
          </cell>
        </row>
        <row r="474">
          <cell r="F474">
            <v>22.567743000000004</v>
          </cell>
          <cell r="G474" t="e">
            <v>#N/A</v>
          </cell>
          <cell r="H474" t="e">
            <v>#N/A</v>
          </cell>
        </row>
        <row r="475">
          <cell r="F475">
            <v>96.710328000000004</v>
          </cell>
          <cell r="G475" t="e">
            <v>#N/A</v>
          </cell>
          <cell r="H475" t="e">
            <v>#N/A</v>
          </cell>
        </row>
        <row r="476">
          <cell r="F476">
            <v>80.591940000000008</v>
          </cell>
          <cell r="G476" t="e">
            <v>#N/A</v>
          </cell>
          <cell r="H476" t="e">
            <v>#N/A</v>
          </cell>
        </row>
        <row r="477">
          <cell r="F477">
            <v>0</v>
          </cell>
          <cell r="G477" t="e">
            <v>#N/A</v>
          </cell>
          <cell r="H477" t="e">
            <v>#N/A</v>
          </cell>
        </row>
        <row r="478">
          <cell r="F478">
            <v>0</v>
          </cell>
          <cell r="G478" t="e">
            <v>#N/A</v>
          </cell>
          <cell r="H478" t="e">
            <v>#N/A</v>
          </cell>
        </row>
        <row r="479">
          <cell r="F479">
            <v>2.5</v>
          </cell>
          <cell r="G479" t="e">
            <v>#N/A</v>
          </cell>
          <cell r="H479" t="e">
            <v>#N/A</v>
          </cell>
        </row>
        <row r="480">
          <cell r="F480">
            <v>16.666666666666668</v>
          </cell>
          <cell r="G480" t="e">
            <v>#N/A</v>
          </cell>
          <cell r="H480" t="e">
            <v>#N/A</v>
          </cell>
        </row>
        <row r="481">
          <cell r="F481">
            <v>230.53667766666669</v>
          </cell>
          <cell r="G481" t="e">
            <v>#N/A</v>
          </cell>
          <cell r="H481" t="e">
            <v>#N/A</v>
          </cell>
        </row>
        <row r="482">
          <cell r="A482">
            <v>131</v>
          </cell>
          <cell r="F482">
            <v>131</v>
          </cell>
          <cell r="M482" t="str">
            <v>CZN</v>
          </cell>
        </row>
        <row r="483">
          <cell r="F483">
            <v>980</v>
          </cell>
          <cell r="G483" t="e">
            <v>#N/A</v>
          </cell>
          <cell r="H483" t="e">
            <v>#N/A</v>
          </cell>
        </row>
        <row r="484">
          <cell r="F484">
            <v>49</v>
          </cell>
          <cell r="G484" t="e">
            <v>#N/A</v>
          </cell>
          <cell r="H484" t="e">
            <v>#N/A</v>
          </cell>
        </row>
        <row r="485">
          <cell r="F485">
            <v>0</v>
          </cell>
          <cell r="G485" t="e">
            <v>#N/A</v>
          </cell>
          <cell r="H485" t="e">
            <v>#N/A</v>
          </cell>
        </row>
        <row r="486">
          <cell r="F486">
            <v>0</v>
          </cell>
          <cell r="G486" t="e">
            <v>#N/A</v>
          </cell>
          <cell r="H486" t="e">
            <v>#N/A</v>
          </cell>
        </row>
        <row r="487">
          <cell r="F487">
            <v>0.35</v>
          </cell>
          <cell r="G487" t="e">
            <v>#N/A</v>
          </cell>
          <cell r="H487" t="e">
            <v>#N/A</v>
          </cell>
        </row>
        <row r="488">
          <cell r="F488">
            <v>17.149999999999999</v>
          </cell>
          <cell r="G488" t="e">
            <v>#N/A</v>
          </cell>
          <cell r="H488" t="e">
            <v>#N/A</v>
          </cell>
        </row>
        <row r="489">
          <cell r="F489">
            <v>0</v>
          </cell>
          <cell r="G489" t="e">
            <v>#N/A</v>
          </cell>
          <cell r="H489" t="e">
            <v>#N/A</v>
          </cell>
        </row>
        <row r="490">
          <cell r="F490">
            <v>26.567343000000001</v>
          </cell>
          <cell r="G490" t="e">
            <v>#N/A</v>
          </cell>
          <cell r="H490" t="e">
            <v>#N/A</v>
          </cell>
        </row>
        <row r="491">
          <cell r="F491">
            <v>113.868612</v>
          </cell>
          <cell r="G491" t="e">
            <v>#N/A</v>
          </cell>
          <cell r="H491" t="e">
            <v>#N/A</v>
          </cell>
        </row>
        <row r="492">
          <cell r="F492">
            <v>94.890509999999992</v>
          </cell>
          <cell r="G492" t="e">
            <v>#N/A</v>
          </cell>
          <cell r="H492" t="e">
            <v>#N/A</v>
          </cell>
        </row>
        <row r="493">
          <cell r="F493">
            <v>0</v>
          </cell>
          <cell r="G493" t="e">
            <v>#N/A</v>
          </cell>
          <cell r="H493" t="e">
            <v>#N/A</v>
          </cell>
        </row>
        <row r="494">
          <cell r="F494">
            <v>0</v>
          </cell>
          <cell r="G494" t="e">
            <v>#N/A</v>
          </cell>
          <cell r="H494" t="e">
            <v>#N/A</v>
          </cell>
        </row>
        <row r="495">
          <cell r="F495">
            <v>2.5</v>
          </cell>
          <cell r="G495" t="e">
            <v>#N/A</v>
          </cell>
          <cell r="H495" t="e">
            <v>#N/A</v>
          </cell>
        </row>
        <row r="496">
          <cell r="F496">
            <v>16.666666666666668</v>
          </cell>
          <cell r="G496" t="e">
            <v>#N/A</v>
          </cell>
          <cell r="H496" t="e">
            <v>#N/A</v>
          </cell>
        </row>
        <row r="497">
          <cell r="F497">
            <v>269.1431316666667</v>
          </cell>
          <cell r="G497" t="e">
            <v>#N/A</v>
          </cell>
          <cell r="H497" t="e">
            <v>#N/A</v>
          </cell>
        </row>
        <row r="498">
          <cell r="A498">
            <v>132</v>
          </cell>
          <cell r="F498">
            <v>132</v>
          </cell>
          <cell r="G498">
            <v>210</v>
          </cell>
          <cell r="H498">
            <v>210</v>
          </cell>
          <cell r="M498" t="str">
            <v>CDC</v>
          </cell>
        </row>
        <row r="499">
          <cell r="F499">
            <v>0</v>
          </cell>
          <cell r="G499">
            <v>0</v>
          </cell>
          <cell r="H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</row>
        <row r="501">
          <cell r="F501">
            <v>23</v>
          </cell>
          <cell r="G501">
            <v>23</v>
          </cell>
          <cell r="H501">
            <v>23</v>
          </cell>
        </row>
        <row r="502">
          <cell r="F502">
            <v>4.83</v>
          </cell>
          <cell r="G502">
            <v>5.0599999999999996</v>
          </cell>
          <cell r="H502">
            <v>5.0599999999999996</v>
          </cell>
        </row>
        <row r="503">
          <cell r="F503">
            <v>0.12</v>
          </cell>
          <cell r="G503">
            <v>5.1230296039984691E-2</v>
          </cell>
          <cell r="H503">
            <v>5.1230296039984691E-2</v>
          </cell>
        </row>
        <row r="504">
          <cell r="F504">
            <v>0.5796</v>
          </cell>
          <cell r="G504">
            <v>0.3</v>
          </cell>
          <cell r="H504">
            <v>0.3</v>
          </cell>
        </row>
        <row r="505">
          <cell r="F505">
            <v>0</v>
          </cell>
          <cell r="G505">
            <v>0</v>
          </cell>
          <cell r="H505">
            <v>0</v>
          </cell>
        </row>
        <row r="506">
          <cell r="F506">
            <v>1.8398160000000001</v>
          </cell>
          <cell r="G506">
            <v>0.75</v>
          </cell>
          <cell r="H506">
            <v>0.75</v>
          </cell>
        </row>
        <row r="507">
          <cell r="F507">
            <v>15.788421</v>
          </cell>
          <cell r="G507">
            <v>0.67555555555555569</v>
          </cell>
          <cell r="H507">
            <v>0.67555555555555569</v>
          </cell>
        </row>
        <row r="508">
          <cell r="F508">
            <v>3.2896710000000002</v>
          </cell>
          <cell r="G508">
            <v>0</v>
          </cell>
          <cell r="H508">
            <v>0</v>
          </cell>
        </row>
        <row r="509">
          <cell r="F509">
            <v>0</v>
          </cell>
          <cell r="G509">
            <v>10.290555555555557</v>
          </cell>
          <cell r="H509">
            <v>10.290555555555557</v>
          </cell>
        </row>
        <row r="510">
          <cell r="F510">
            <v>0</v>
          </cell>
          <cell r="G510">
            <v>5.0216666666666665</v>
          </cell>
          <cell r="H510">
            <v>5.0216666666666665</v>
          </cell>
        </row>
        <row r="511">
          <cell r="F511">
            <v>1</v>
          </cell>
          <cell r="G511">
            <v>0</v>
          </cell>
          <cell r="H511">
            <v>0</v>
          </cell>
        </row>
        <row r="512">
          <cell r="F512">
            <v>6.666666666666667</v>
          </cell>
          <cell r="G512">
            <v>0</v>
          </cell>
          <cell r="H512">
            <v>0</v>
          </cell>
        </row>
        <row r="513">
          <cell r="F513">
            <v>32.994174666666666</v>
          </cell>
          <cell r="G513">
            <v>22.097777777777779</v>
          </cell>
          <cell r="H513">
            <v>22.097777777777779</v>
          </cell>
        </row>
        <row r="514">
          <cell r="A514">
            <v>133</v>
          </cell>
          <cell r="F514">
            <v>133</v>
          </cell>
          <cell r="G514">
            <v>211</v>
          </cell>
          <cell r="H514">
            <v>211</v>
          </cell>
          <cell r="M514" t="str">
            <v>CZN</v>
          </cell>
        </row>
        <row r="515">
          <cell r="F515">
            <v>0</v>
          </cell>
          <cell r="G515">
            <v>0</v>
          </cell>
          <cell r="H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</row>
        <row r="517">
          <cell r="F517">
            <v>38</v>
          </cell>
          <cell r="G517">
            <v>0</v>
          </cell>
          <cell r="H517">
            <v>0</v>
          </cell>
        </row>
        <row r="518">
          <cell r="F518">
            <v>7.98</v>
          </cell>
          <cell r="G518">
            <v>0</v>
          </cell>
          <cell r="H518">
            <v>0</v>
          </cell>
        </row>
        <row r="519">
          <cell r="F519">
            <v>0.12</v>
          </cell>
          <cell r="G519">
            <v>0</v>
          </cell>
          <cell r="H519">
            <v>0</v>
          </cell>
        </row>
        <row r="520">
          <cell r="F520">
            <v>0.9575999999999999</v>
          </cell>
          <cell r="G520">
            <v>0</v>
          </cell>
          <cell r="H520">
            <v>0</v>
          </cell>
        </row>
        <row r="521">
          <cell r="F521">
            <v>0</v>
          </cell>
          <cell r="G521">
            <v>0</v>
          </cell>
          <cell r="H521">
            <v>0</v>
          </cell>
        </row>
        <row r="522">
          <cell r="F522">
            <v>2.1197880000000002</v>
          </cell>
          <cell r="G522">
            <v>0</v>
          </cell>
          <cell r="H522">
            <v>0</v>
          </cell>
        </row>
        <row r="523">
          <cell r="F523">
            <v>9.3490649999999995</v>
          </cell>
          <cell r="G523">
            <v>0</v>
          </cell>
          <cell r="H523">
            <v>0</v>
          </cell>
        </row>
        <row r="524">
          <cell r="F524">
            <v>7.4292570000000007</v>
          </cell>
          <cell r="G524">
            <v>0</v>
          </cell>
          <cell r="H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</row>
        <row r="527">
          <cell r="F527">
            <v>0.8</v>
          </cell>
          <cell r="G527">
            <v>0</v>
          </cell>
          <cell r="H527">
            <v>0</v>
          </cell>
        </row>
        <row r="528">
          <cell r="F528">
            <v>5.333333333333333</v>
          </cell>
          <cell r="G528">
            <v>0</v>
          </cell>
          <cell r="H528">
            <v>0</v>
          </cell>
        </row>
        <row r="529">
          <cell r="F529">
            <v>33.169043333333335</v>
          </cell>
          <cell r="G529">
            <v>0</v>
          </cell>
          <cell r="H529">
            <v>0</v>
          </cell>
        </row>
        <row r="530">
          <cell r="A530">
            <v>134</v>
          </cell>
          <cell r="F530">
            <v>134</v>
          </cell>
          <cell r="G530">
            <v>213</v>
          </cell>
          <cell r="H530">
            <v>213</v>
          </cell>
          <cell r="M530" t="str">
            <v>CZN</v>
          </cell>
        </row>
        <row r="531">
          <cell r="F531">
            <v>0</v>
          </cell>
          <cell r="G531">
            <v>0</v>
          </cell>
          <cell r="H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</row>
        <row r="533">
          <cell r="F533">
            <v>50</v>
          </cell>
          <cell r="G533">
            <v>0</v>
          </cell>
          <cell r="H533">
            <v>0</v>
          </cell>
        </row>
        <row r="534">
          <cell r="F534">
            <v>10.5</v>
          </cell>
          <cell r="G534">
            <v>0</v>
          </cell>
          <cell r="H534">
            <v>0</v>
          </cell>
        </row>
        <row r="535">
          <cell r="F535">
            <v>0.12</v>
          </cell>
          <cell r="G535">
            <v>0</v>
          </cell>
          <cell r="H535">
            <v>0</v>
          </cell>
        </row>
        <row r="536">
          <cell r="F536">
            <v>1.26</v>
          </cell>
          <cell r="G536">
            <v>0</v>
          </cell>
          <cell r="H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</row>
        <row r="538">
          <cell r="F538">
            <v>2.7497250000000002</v>
          </cell>
          <cell r="G538">
            <v>0</v>
          </cell>
          <cell r="H538">
            <v>0</v>
          </cell>
        </row>
        <row r="539">
          <cell r="F539">
            <v>12.088791000000001</v>
          </cell>
          <cell r="G539">
            <v>0</v>
          </cell>
          <cell r="H539">
            <v>0</v>
          </cell>
        </row>
        <row r="540">
          <cell r="F540">
            <v>9.6090389999999992</v>
          </cell>
          <cell r="G540">
            <v>0</v>
          </cell>
          <cell r="H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</row>
        <row r="542">
          <cell r="F542">
            <v>0</v>
          </cell>
          <cell r="G542">
            <v>0</v>
          </cell>
          <cell r="H542">
            <v>0</v>
          </cell>
        </row>
        <row r="543">
          <cell r="F543">
            <v>0.8</v>
          </cell>
          <cell r="G543">
            <v>0</v>
          </cell>
          <cell r="H543">
            <v>0</v>
          </cell>
        </row>
        <row r="544">
          <cell r="F544">
            <v>5.333333333333333</v>
          </cell>
          <cell r="G544">
            <v>0</v>
          </cell>
          <cell r="H544">
            <v>0</v>
          </cell>
        </row>
        <row r="545">
          <cell r="F545">
            <v>41.540888333333335</v>
          </cell>
          <cell r="G545">
            <v>0</v>
          </cell>
          <cell r="H545">
            <v>0</v>
          </cell>
        </row>
        <row r="546">
          <cell r="A546">
            <v>135</v>
          </cell>
          <cell r="F546">
            <v>135</v>
          </cell>
          <cell r="G546">
            <v>215</v>
          </cell>
          <cell r="H546">
            <v>215</v>
          </cell>
          <cell r="M546" t="str">
            <v>CDC</v>
          </cell>
        </row>
        <row r="547">
          <cell r="F547">
            <v>0</v>
          </cell>
          <cell r="G547">
            <v>0</v>
          </cell>
          <cell r="H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</row>
        <row r="549">
          <cell r="F549">
            <v>70</v>
          </cell>
          <cell r="G549">
            <v>69</v>
          </cell>
          <cell r="H549">
            <v>69</v>
          </cell>
        </row>
        <row r="550">
          <cell r="F550">
            <v>14.7</v>
          </cell>
          <cell r="G550">
            <v>15.18</v>
          </cell>
          <cell r="H550">
            <v>15.18</v>
          </cell>
        </row>
        <row r="551">
          <cell r="F551">
            <v>0.12</v>
          </cell>
          <cell r="G551">
            <v>4.1541288732102673E-2</v>
          </cell>
          <cell r="H551">
            <v>4.1541288732102673E-2</v>
          </cell>
        </row>
        <row r="552">
          <cell r="F552">
            <v>1.7639999999999998</v>
          </cell>
          <cell r="G552">
            <v>0.57999999999999996</v>
          </cell>
          <cell r="H552">
            <v>0.57999999999999996</v>
          </cell>
        </row>
        <row r="553">
          <cell r="F553">
            <v>0</v>
          </cell>
          <cell r="G553">
            <v>0</v>
          </cell>
          <cell r="H553">
            <v>0</v>
          </cell>
        </row>
        <row r="554">
          <cell r="F554">
            <v>3.7796219999999998</v>
          </cell>
          <cell r="G554">
            <v>2.92</v>
          </cell>
          <cell r="H554">
            <v>2.92</v>
          </cell>
        </row>
        <row r="555">
          <cell r="F555">
            <v>16.648334999999999</v>
          </cell>
          <cell r="G555">
            <v>1.1955555555555559</v>
          </cell>
          <cell r="H555">
            <v>1.1955555555555559</v>
          </cell>
        </row>
        <row r="556">
          <cell r="F556">
            <v>13.248675</v>
          </cell>
          <cell r="G556">
            <v>0</v>
          </cell>
          <cell r="H556">
            <v>0</v>
          </cell>
        </row>
        <row r="557">
          <cell r="F557">
            <v>0</v>
          </cell>
          <cell r="G557">
            <v>33.294722222222219</v>
          </cell>
          <cell r="H557">
            <v>33.294722222222219</v>
          </cell>
        </row>
        <row r="558">
          <cell r="F558">
            <v>0</v>
          </cell>
          <cell r="G558">
            <v>5.8991666666666651</v>
          </cell>
          <cell r="H558">
            <v>5.8991666666666651</v>
          </cell>
        </row>
        <row r="559">
          <cell r="F559">
            <v>0.8</v>
          </cell>
          <cell r="G559">
            <v>0</v>
          </cell>
          <cell r="H559">
            <v>0</v>
          </cell>
        </row>
        <row r="560">
          <cell r="F560">
            <v>5.333333333333333</v>
          </cell>
          <cell r="G560">
            <v>0</v>
          </cell>
          <cell r="H560">
            <v>0</v>
          </cell>
        </row>
        <row r="561">
          <cell r="F561">
            <v>55.473965333333332</v>
          </cell>
          <cell r="G561">
            <v>59.069444444444443</v>
          </cell>
          <cell r="H561">
            <v>59.069444444444443</v>
          </cell>
        </row>
        <row r="562">
          <cell r="A562">
            <v>136</v>
          </cell>
          <cell r="F562">
            <v>136</v>
          </cell>
          <cell r="G562">
            <v>216</v>
          </cell>
          <cell r="H562">
            <v>216</v>
          </cell>
          <cell r="M562" t="str">
            <v>CZN</v>
          </cell>
        </row>
        <row r="563">
          <cell r="F563">
            <v>0</v>
          </cell>
          <cell r="G563">
            <v>0</v>
          </cell>
          <cell r="H563">
            <v>0</v>
          </cell>
        </row>
        <row r="564">
          <cell r="F564">
            <v>0</v>
          </cell>
          <cell r="G564">
            <v>0</v>
          </cell>
          <cell r="H564">
            <v>0</v>
          </cell>
        </row>
        <row r="565">
          <cell r="F565">
            <v>95</v>
          </cell>
          <cell r="G565">
            <v>0</v>
          </cell>
          <cell r="H565">
            <v>0</v>
          </cell>
        </row>
        <row r="566">
          <cell r="F566">
            <v>19.95</v>
          </cell>
          <cell r="G566">
            <v>0</v>
          </cell>
          <cell r="H566">
            <v>0</v>
          </cell>
        </row>
        <row r="567">
          <cell r="F567">
            <v>0.12</v>
          </cell>
          <cell r="G567">
            <v>0</v>
          </cell>
          <cell r="H567">
            <v>0</v>
          </cell>
        </row>
        <row r="568">
          <cell r="F568">
            <v>2.3939999999999997</v>
          </cell>
          <cell r="G568">
            <v>0</v>
          </cell>
          <cell r="H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</row>
        <row r="570">
          <cell r="F570">
            <v>5.7294270000000012</v>
          </cell>
          <cell r="G570">
            <v>0</v>
          </cell>
          <cell r="H570">
            <v>0</v>
          </cell>
        </row>
        <row r="571">
          <cell r="F571">
            <v>25.207478999999999</v>
          </cell>
          <cell r="G571">
            <v>0</v>
          </cell>
          <cell r="H571">
            <v>0</v>
          </cell>
        </row>
        <row r="572">
          <cell r="F572">
            <v>20.057993999999997</v>
          </cell>
          <cell r="G572">
            <v>0</v>
          </cell>
          <cell r="H572">
            <v>0</v>
          </cell>
        </row>
        <row r="573">
          <cell r="F573">
            <v>0</v>
          </cell>
          <cell r="G573">
            <v>0</v>
          </cell>
          <cell r="H573">
            <v>0</v>
          </cell>
        </row>
        <row r="574">
          <cell r="F574">
            <v>0</v>
          </cell>
          <cell r="G574">
            <v>0</v>
          </cell>
          <cell r="H574">
            <v>0</v>
          </cell>
        </row>
        <row r="575">
          <cell r="F575">
            <v>0.9</v>
          </cell>
          <cell r="G575">
            <v>0</v>
          </cell>
          <cell r="H575">
            <v>0</v>
          </cell>
        </row>
        <row r="576">
          <cell r="F576">
            <v>6</v>
          </cell>
          <cell r="G576">
            <v>0</v>
          </cell>
          <cell r="H576">
            <v>0</v>
          </cell>
        </row>
        <row r="577">
          <cell r="F577">
            <v>79.338899999999995</v>
          </cell>
          <cell r="G577">
            <v>0</v>
          </cell>
          <cell r="H577">
            <v>0</v>
          </cell>
        </row>
        <row r="578">
          <cell r="A578">
            <v>137</v>
          </cell>
          <cell r="F578">
            <v>137</v>
          </cell>
          <cell r="M578" t="str">
            <v>CZN</v>
          </cell>
        </row>
        <row r="579">
          <cell r="F579">
            <v>0</v>
          </cell>
          <cell r="G579" t="e">
            <v>#N/A</v>
          </cell>
          <cell r="H579" t="e">
            <v>#N/A</v>
          </cell>
        </row>
        <row r="580">
          <cell r="F580">
            <v>0</v>
          </cell>
          <cell r="G580" t="e">
            <v>#N/A</v>
          </cell>
          <cell r="H580" t="e">
            <v>#N/A</v>
          </cell>
        </row>
        <row r="581">
          <cell r="F581">
            <v>118</v>
          </cell>
          <cell r="G581" t="e">
            <v>#N/A</v>
          </cell>
          <cell r="H581" t="e">
            <v>#N/A</v>
          </cell>
        </row>
        <row r="582">
          <cell r="F582">
            <v>24.78</v>
          </cell>
          <cell r="G582" t="e">
            <v>#N/A</v>
          </cell>
          <cell r="H582" t="e">
            <v>#N/A</v>
          </cell>
        </row>
        <row r="583">
          <cell r="F583">
            <v>0.12</v>
          </cell>
          <cell r="G583" t="e">
            <v>#N/A</v>
          </cell>
          <cell r="H583" t="e">
            <v>#N/A</v>
          </cell>
        </row>
        <row r="584">
          <cell r="F584">
            <v>2.9735999999999998</v>
          </cell>
          <cell r="G584" t="e">
            <v>#N/A</v>
          </cell>
          <cell r="H584" t="e">
            <v>#N/A</v>
          </cell>
        </row>
        <row r="585">
          <cell r="F585">
            <v>0</v>
          </cell>
          <cell r="G585" t="e">
            <v>#N/A</v>
          </cell>
          <cell r="H585" t="e">
            <v>#N/A</v>
          </cell>
        </row>
        <row r="586">
          <cell r="F586">
            <v>7.4892510000000003</v>
          </cell>
          <cell r="G586" t="e">
            <v>#N/A</v>
          </cell>
          <cell r="H586" t="e">
            <v>#N/A</v>
          </cell>
        </row>
        <row r="587">
          <cell r="F587">
            <v>32.956704000000002</v>
          </cell>
          <cell r="G587" t="e">
            <v>#N/A</v>
          </cell>
          <cell r="H587" t="e">
            <v>#N/A</v>
          </cell>
        </row>
        <row r="588">
          <cell r="F588">
            <v>26.217378</v>
          </cell>
          <cell r="G588" t="e">
            <v>#N/A</v>
          </cell>
          <cell r="H588" t="e">
            <v>#N/A</v>
          </cell>
        </row>
        <row r="589">
          <cell r="F589">
            <v>0</v>
          </cell>
          <cell r="G589" t="e">
            <v>#N/A</v>
          </cell>
          <cell r="H589" t="e">
            <v>#N/A</v>
          </cell>
        </row>
        <row r="590">
          <cell r="F590">
            <v>0</v>
          </cell>
          <cell r="G590" t="e">
            <v>#N/A</v>
          </cell>
          <cell r="H590" t="e">
            <v>#N/A</v>
          </cell>
        </row>
        <row r="591">
          <cell r="F591">
            <v>1</v>
          </cell>
          <cell r="G591" t="e">
            <v>#N/A</v>
          </cell>
          <cell r="H591" t="e">
            <v>#N/A</v>
          </cell>
        </row>
        <row r="592">
          <cell r="F592">
            <v>6.666666666666667</v>
          </cell>
          <cell r="G592" t="e">
            <v>#N/A</v>
          </cell>
          <cell r="H592" t="e">
            <v>#N/A</v>
          </cell>
        </row>
        <row r="593">
          <cell r="F593">
            <v>101.08359966666667</v>
          </cell>
          <cell r="G593" t="e">
            <v>#N/A</v>
          </cell>
          <cell r="H593" t="e">
            <v>#N/A</v>
          </cell>
        </row>
        <row r="594">
          <cell r="A594">
            <v>138</v>
          </cell>
          <cell r="F594">
            <v>138</v>
          </cell>
          <cell r="M594" t="str">
            <v>CZN</v>
          </cell>
        </row>
        <row r="595">
          <cell r="F595">
            <v>0</v>
          </cell>
          <cell r="G595" t="e">
            <v>#N/A</v>
          </cell>
          <cell r="H595" t="e">
            <v>#N/A</v>
          </cell>
        </row>
        <row r="596">
          <cell r="F596">
            <v>0</v>
          </cell>
          <cell r="G596" t="e">
            <v>#N/A</v>
          </cell>
          <cell r="H596" t="e">
            <v>#N/A</v>
          </cell>
        </row>
        <row r="597">
          <cell r="F597">
            <v>35</v>
          </cell>
          <cell r="G597" t="e">
            <v>#N/A</v>
          </cell>
          <cell r="H597" t="e">
            <v>#N/A</v>
          </cell>
        </row>
        <row r="598">
          <cell r="F598">
            <v>7.35</v>
          </cell>
          <cell r="G598" t="e">
            <v>#N/A</v>
          </cell>
          <cell r="H598" t="e">
            <v>#N/A</v>
          </cell>
        </row>
        <row r="599">
          <cell r="F599">
            <v>0.1</v>
          </cell>
          <cell r="G599" t="e">
            <v>#N/A</v>
          </cell>
          <cell r="H599" t="e">
            <v>#N/A</v>
          </cell>
        </row>
        <row r="600">
          <cell r="F600">
            <v>0.73499999999999999</v>
          </cell>
          <cell r="G600" t="e">
            <v>#N/A</v>
          </cell>
          <cell r="H600" t="e">
            <v>#N/A</v>
          </cell>
        </row>
        <row r="601">
          <cell r="F601">
            <v>2.52</v>
          </cell>
          <cell r="G601" t="e">
            <v>#N/A</v>
          </cell>
          <cell r="H601" t="e">
            <v>#N/A</v>
          </cell>
        </row>
        <row r="602">
          <cell r="F602">
            <v>2.3697629999999998</v>
          </cell>
          <cell r="G602" t="e">
            <v>#N/A</v>
          </cell>
          <cell r="H602" t="e">
            <v>#N/A</v>
          </cell>
        </row>
        <row r="603">
          <cell r="F603">
            <v>7.8892109999999995</v>
          </cell>
          <cell r="G603" t="e">
            <v>#N/A</v>
          </cell>
          <cell r="H603" t="e">
            <v>#N/A</v>
          </cell>
        </row>
        <row r="604">
          <cell r="F604">
            <v>4.9295070000000001</v>
          </cell>
          <cell r="G604" t="e">
            <v>#N/A</v>
          </cell>
          <cell r="H604" t="e">
            <v>#N/A</v>
          </cell>
        </row>
        <row r="605">
          <cell r="F605">
            <v>0</v>
          </cell>
          <cell r="G605" t="e">
            <v>#N/A</v>
          </cell>
          <cell r="H605" t="e">
            <v>#N/A</v>
          </cell>
        </row>
        <row r="606">
          <cell r="F606">
            <v>0</v>
          </cell>
          <cell r="G606" t="e">
            <v>#N/A</v>
          </cell>
          <cell r="H606" t="e">
            <v>#N/A</v>
          </cell>
        </row>
        <row r="607">
          <cell r="F607">
            <v>1</v>
          </cell>
          <cell r="G607" t="e">
            <v>#N/A</v>
          </cell>
          <cell r="H607" t="e">
            <v>#N/A</v>
          </cell>
        </row>
        <row r="608">
          <cell r="F608">
            <v>6.666666666666667</v>
          </cell>
          <cell r="G608" t="e">
            <v>#N/A</v>
          </cell>
          <cell r="H608" t="e">
            <v>#N/A</v>
          </cell>
        </row>
        <row r="609">
          <cell r="F609">
            <v>32.460147666666664</v>
          </cell>
          <cell r="G609" t="e">
            <v>#N/A</v>
          </cell>
          <cell r="H609" t="e">
            <v>#N/A</v>
          </cell>
        </row>
        <row r="610">
          <cell r="A610">
            <v>139</v>
          </cell>
          <cell r="F610">
            <v>139</v>
          </cell>
          <cell r="M610" t="str">
            <v>CZN</v>
          </cell>
        </row>
        <row r="611">
          <cell r="F611">
            <v>0</v>
          </cell>
          <cell r="G611" t="e">
            <v>#N/A</v>
          </cell>
          <cell r="H611" t="e">
            <v>#N/A</v>
          </cell>
        </row>
        <row r="612">
          <cell r="F612">
            <v>0</v>
          </cell>
          <cell r="G612" t="e">
            <v>#N/A</v>
          </cell>
          <cell r="H612" t="e">
            <v>#N/A</v>
          </cell>
        </row>
        <row r="613">
          <cell r="F613">
            <v>50</v>
          </cell>
          <cell r="G613" t="e">
            <v>#N/A</v>
          </cell>
          <cell r="H613" t="e">
            <v>#N/A</v>
          </cell>
        </row>
        <row r="614">
          <cell r="F614">
            <v>10.5</v>
          </cell>
          <cell r="G614" t="e">
            <v>#N/A</v>
          </cell>
          <cell r="H614" t="e">
            <v>#N/A</v>
          </cell>
        </row>
        <row r="615">
          <cell r="F615">
            <v>0.1</v>
          </cell>
          <cell r="G615" t="e">
            <v>#N/A</v>
          </cell>
          <cell r="H615" t="e">
            <v>#N/A</v>
          </cell>
        </row>
        <row r="616">
          <cell r="F616">
            <v>1.05</v>
          </cell>
          <cell r="G616" t="e">
            <v>#N/A</v>
          </cell>
          <cell r="H616" t="e">
            <v>#N/A</v>
          </cell>
        </row>
        <row r="617">
          <cell r="F617">
            <v>4.53</v>
          </cell>
          <cell r="G617" t="e">
            <v>#N/A</v>
          </cell>
          <cell r="H617" t="e">
            <v>#N/A</v>
          </cell>
        </row>
        <row r="618">
          <cell r="F618">
            <v>2.0097990000000001</v>
          </cell>
          <cell r="G618" t="e">
            <v>#N/A</v>
          </cell>
          <cell r="H618" t="e">
            <v>#N/A</v>
          </cell>
        </row>
        <row r="619">
          <cell r="F619">
            <v>6.0193979999999998</v>
          </cell>
          <cell r="G619" t="e">
            <v>#N/A</v>
          </cell>
          <cell r="H619" t="e">
            <v>#N/A</v>
          </cell>
        </row>
        <row r="620">
          <cell r="F620">
            <v>5.0094989999999999</v>
          </cell>
          <cell r="G620" t="e">
            <v>#N/A</v>
          </cell>
          <cell r="H620" t="e">
            <v>#N/A</v>
          </cell>
        </row>
        <row r="621">
          <cell r="F621">
            <v>0</v>
          </cell>
          <cell r="G621" t="e">
            <v>#N/A</v>
          </cell>
          <cell r="H621" t="e">
            <v>#N/A</v>
          </cell>
        </row>
        <row r="622">
          <cell r="F622">
            <v>0</v>
          </cell>
          <cell r="G622" t="e">
            <v>#N/A</v>
          </cell>
          <cell r="H622" t="e">
            <v>#N/A</v>
          </cell>
        </row>
        <row r="623">
          <cell r="F623">
            <v>0.8</v>
          </cell>
          <cell r="G623" t="e">
            <v>#N/A</v>
          </cell>
          <cell r="H623" t="e">
            <v>#N/A</v>
          </cell>
        </row>
        <row r="624">
          <cell r="F624">
            <v>5.333333333333333</v>
          </cell>
          <cell r="G624" t="e">
            <v>#N/A</v>
          </cell>
          <cell r="H624" t="e">
            <v>#N/A</v>
          </cell>
        </row>
        <row r="625">
          <cell r="F625">
            <v>34.452029333333336</v>
          </cell>
          <cell r="G625" t="e">
            <v>#N/A</v>
          </cell>
          <cell r="H625" t="e">
            <v>#N/A</v>
          </cell>
        </row>
        <row r="626">
          <cell r="A626">
            <v>140</v>
          </cell>
          <cell r="F626">
            <v>140</v>
          </cell>
          <cell r="G626">
            <v>226</v>
          </cell>
          <cell r="H626">
            <v>226</v>
          </cell>
          <cell r="M626" t="str">
            <v>CDC</v>
          </cell>
        </row>
        <row r="627">
          <cell r="F627">
            <v>0</v>
          </cell>
          <cell r="G627">
            <v>0</v>
          </cell>
          <cell r="H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</row>
        <row r="629">
          <cell r="F629">
            <v>77</v>
          </cell>
          <cell r="G629">
            <v>73</v>
          </cell>
          <cell r="H629">
            <v>73</v>
          </cell>
        </row>
        <row r="630">
          <cell r="F630">
            <v>16.170000000000002</v>
          </cell>
          <cell r="G630">
            <v>16.059999999999999</v>
          </cell>
          <cell r="H630">
            <v>16.059999999999999</v>
          </cell>
        </row>
        <row r="631">
          <cell r="F631">
            <v>0.1</v>
          </cell>
          <cell r="G631">
            <v>5.6500127815491276E-2</v>
          </cell>
          <cell r="H631">
            <v>5.6500127815491276E-2</v>
          </cell>
        </row>
        <row r="632">
          <cell r="F632">
            <v>1.617</v>
          </cell>
          <cell r="G632">
            <v>0.84</v>
          </cell>
          <cell r="H632">
            <v>0.84</v>
          </cell>
        </row>
        <row r="633">
          <cell r="F633">
            <v>7.21</v>
          </cell>
          <cell r="G633">
            <v>4.13</v>
          </cell>
          <cell r="H633">
            <v>4.13</v>
          </cell>
        </row>
        <row r="634">
          <cell r="F634">
            <v>5.0094989999999999</v>
          </cell>
          <cell r="G634">
            <v>1.29</v>
          </cell>
          <cell r="H634">
            <v>1.29</v>
          </cell>
        </row>
        <row r="635">
          <cell r="F635">
            <v>15.038495999999999</v>
          </cell>
          <cell r="G635">
            <v>0.96444444444444477</v>
          </cell>
          <cell r="H635">
            <v>0.96444444444444477</v>
          </cell>
        </row>
        <row r="636">
          <cell r="F636">
            <v>15.038495999999999</v>
          </cell>
          <cell r="G636">
            <v>0</v>
          </cell>
          <cell r="H636">
            <v>0</v>
          </cell>
        </row>
        <row r="637">
          <cell r="F637">
            <v>0</v>
          </cell>
          <cell r="G637">
            <v>23.992777777777786</v>
          </cell>
          <cell r="H637">
            <v>23.992777777777786</v>
          </cell>
        </row>
        <row r="638">
          <cell r="F638">
            <v>0</v>
          </cell>
          <cell r="G638">
            <v>6.093333333333331</v>
          </cell>
          <cell r="H638">
            <v>6.093333333333331</v>
          </cell>
        </row>
        <row r="639">
          <cell r="F639">
            <v>0.8</v>
          </cell>
          <cell r="G639">
            <v>0</v>
          </cell>
          <cell r="H639">
            <v>0</v>
          </cell>
        </row>
        <row r="640">
          <cell r="F640">
            <v>5.333333333333333</v>
          </cell>
          <cell r="G640">
            <v>0</v>
          </cell>
          <cell r="H640">
            <v>0</v>
          </cell>
        </row>
        <row r="641">
          <cell r="F641">
            <v>65.416824333333324</v>
          </cell>
          <cell r="G641">
            <v>53.370555555555562</v>
          </cell>
          <cell r="H641">
            <v>53.370555555555562</v>
          </cell>
        </row>
        <row r="642">
          <cell r="A642">
            <v>141</v>
          </cell>
          <cell r="F642">
            <v>141</v>
          </cell>
          <cell r="M642" t="str">
            <v>CZN</v>
          </cell>
        </row>
        <row r="643">
          <cell r="F643">
            <v>0</v>
          </cell>
          <cell r="G643" t="e">
            <v>#N/A</v>
          </cell>
          <cell r="H643" t="e">
            <v>#N/A</v>
          </cell>
        </row>
        <row r="644">
          <cell r="F644">
            <v>0</v>
          </cell>
          <cell r="G644" t="e">
            <v>#N/A</v>
          </cell>
          <cell r="H644" t="e">
            <v>#N/A</v>
          </cell>
        </row>
        <row r="645">
          <cell r="F645">
            <v>90</v>
          </cell>
          <cell r="G645" t="e">
            <v>#N/A</v>
          </cell>
          <cell r="H645" t="e">
            <v>#N/A</v>
          </cell>
        </row>
        <row r="646">
          <cell r="F646">
            <v>18.899999999999999</v>
          </cell>
          <cell r="G646" t="e">
            <v>#N/A</v>
          </cell>
          <cell r="H646" t="e">
            <v>#N/A</v>
          </cell>
        </row>
        <row r="647">
          <cell r="F647">
            <v>0.1</v>
          </cell>
          <cell r="G647" t="e">
            <v>#N/A</v>
          </cell>
          <cell r="H647" t="e">
            <v>#N/A</v>
          </cell>
        </row>
        <row r="648">
          <cell r="F648">
            <v>1.89</v>
          </cell>
          <cell r="G648" t="e">
            <v>#N/A</v>
          </cell>
          <cell r="H648" t="e">
            <v>#N/A</v>
          </cell>
        </row>
        <row r="649">
          <cell r="F649">
            <v>7.21</v>
          </cell>
          <cell r="G649" t="e">
            <v>#N/A</v>
          </cell>
          <cell r="H649" t="e">
            <v>#N/A</v>
          </cell>
        </row>
        <row r="650">
          <cell r="F650">
            <v>4.2695729999999994</v>
          </cell>
          <cell r="G650" t="e">
            <v>#N/A</v>
          </cell>
          <cell r="H650" t="e">
            <v>#N/A</v>
          </cell>
        </row>
        <row r="651">
          <cell r="F651">
            <v>12.798719999999999</v>
          </cell>
          <cell r="G651" t="e">
            <v>#N/A</v>
          </cell>
          <cell r="H651" t="e">
            <v>#N/A</v>
          </cell>
        </row>
        <row r="652">
          <cell r="F652">
            <v>12.798719999999999</v>
          </cell>
          <cell r="G652" t="e">
            <v>#N/A</v>
          </cell>
          <cell r="H652" t="e">
            <v>#N/A</v>
          </cell>
        </row>
        <row r="653">
          <cell r="F653">
            <v>0</v>
          </cell>
          <cell r="G653" t="e">
            <v>#N/A</v>
          </cell>
          <cell r="H653" t="e">
            <v>#N/A</v>
          </cell>
        </row>
        <row r="654">
          <cell r="F654">
            <v>0</v>
          </cell>
          <cell r="G654" t="e">
            <v>#N/A</v>
          </cell>
          <cell r="H654" t="e">
            <v>#N/A</v>
          </cell>
        </row>
        <row r="655">
          <cell r="F655">
            <v>1</v>
          </cell>
          <cell r="G655" t="e">
            <v>#N/A</v>
          </cell>
          <cell r="H655" t="e">
            <v>#N/A</v>
          </cell>
        </row>
        <row r="656">
          <cell r="F656">
            <v>6.666666666666667</v>
          </cell>
          <cell r="G656" t="e">
            <v>#N/A</v>
          </cell>
          <cell r="H656" t="e">
            <v>#N/A</v>
          </cell>
        </row>
        <row r="657">
          <cell r="F657">
            <v>64.533679666666671</v>
          </cell>
          <cell r="G657" t="e">
            <v>#N/A</v>
          </cell>
          <cell r="H657" t="e">
            <v>#N/A</v>
          </cell>
        </row>
        <row r="658">
          <cell r="A658">
            <v>142</v>
          </cell>
          <cell r="F658">
            <v>142</v>
          </cell>
          <cell r="M658" t="str">
            <v>CZN</v>
          </cell>
        </row>
        <row r="659">
          <cell r="F659">
            <v>0</v>
          </cell>
          <cell r="G659" t="e">
            <v>#N/A</v>
          </cell>
          <cell r="H659" t="e">
            <v>#N/A</v>
          </cell>
        </row>
        <row r="660">
          <cell r="F660">
            <v>0</v>
          </cell>
          <cell r="G660" t="e">
            <v>#N/A</v>
          </cell>
          <cell r="H660" t="e">
            <v>#N/A</v>
          </cell>
        </row>
        <row r="661">
          <cell r="F661">
            <v>21</v>
          </cell>
          <cell r="G661" t="e">
            <v>#N/A</v>
          </cell>
          <cell r="H661" t="e">
            <v>#N/A</v>
          </cell>
        </row>
        <row r="662">
          <cell r="F662">
            <v>4.41</v>
          </cell>
          <cell r="G662" t="e">
            <v>#N/A</v>
          </cell>
          <cell r="H662" t="e">
            <v>#N/A</v>
          </cell>
        </row>
        <row r="663">
          <cell r="F663">
            <v>0.1</v>
          </cell>
          <cell r="G663" t="e">
            <v>#N/A</v>
          </cell>
          <cell r="H663" t="e">
            <v>#N/A</v>
          </cell>
        </row>
        <row r="664">
          <cell r="F664">
            <v>0.44100000000000006</v>
          </cell>
          <cell r="G664" t="e">
            <v>#N/A</v>
          </cell>
          <cell r="H664" t="e">
            <v>#N/A</v>
          </cell>
        </row>
        <row r="665">
          <cell r="F665">
            <v>1.46</v>
          </cell>
          <cell r="G665" t="e">
            <v>#N/A</v>
          </cell>
          <cell r="H665" t="e">
            <v>#N/A</v>
          </cell>
        </row>
        <row r="666">
          <cell r="F666">
            <v>2.2197780000000003</v>
          </cell>
          <cell r="G666" t="e">
            <v>#N/A</v>
          </cell>
          <cell r="H666" t="e">
            <v>#N/A</v>
          </cell>
        </row>
        <row r="667">
          <cell r="F667">
            <v>7.4092590000000005</v>
          </cell>
          <cell r="G667" t="e">
            <v>#N/A</v>
          </cell>
          <cell r="H667" t="e">
            <v>#N/A</v>
          </cell>
        </row>
        <row r="668">
          <cell r="F668">
            <v>3.7096290000000001</v>
          </cell>
          <cell r="G668" t="e">
            <v>#N/A</v>
          </cell>
          <cell r="H668" t="e">
            <v>#N/A</v>
          </cell>
        </row>
        <row r="669">
          <cell r="F669">
            <v>0</v>
          </cell>
          <cell r="G669" t="e">
            <v>#N/A</v>
          </cell>
          <cell r="H669" t="e">
            <v>#N/A</v>
          </cell>
        </row>
        <row r="670">
          <cell r="F670">
            <v>0</v>
          </cell>
          <cell r="G670" t="e">
            <v>#N/A</v>
          </cell>
          <cell r="H670" t="e">
            <v>#N/A</v>
          </cell>
        </row>
        <row r="671">
          <cell r="F671">
            <v>0.6</v>
          </cell>
          <cell r="G671" t="e">
            <v>#N/A</v>
          </cell>
          <cell r="H671" t="e">
            <v>#N/A</v>
          </cell>
        </row>
        <row r="672">
          <cell r="F672">
            <v>4</v>
          </cell>
          <cell r="G672" t="e">
            <v>#N/A</v>
          </cell>
          <cell r="H672" t="e">
            <v>#N/A</v>
          </cell>
        </row>
        <row r="673">
          <cell r="F673">
            <v>23.649666</v>
          </cell>
          <cell r="G673" t="e">
            <v>#N/A</v>
          </cell>
          <cell r="H673" t="e">
            <v>#N/A</v>
          </cell>
        </row>
        <row r="674">
          <cell r="A674">
            <v>143</v>
          </cell>
          <cell r="F674">
            <v>143</v>
          </cell>
          <cell r="G674">
            <v>231</v>
          </cell>
          <cell r="H674">
            <v>231</v>
          </cell>
          <cell r="M674" t="str">
            <v>CDC</v>
          </cell>
        </row>
        <row r="675">
          <cell r="F675">
            <v>0</v>
          </cell>
          <cell r="G675">
            <v>0</v>
          </cell>
          <cell r="H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</row>
        <row r="677">
          <cell r="F677">
            <v>27</v>
          </cell>
          <cell r="G677">
            <v>23</v>
          </cell>
          <cell r="H677">
            <v>23</v>
          </cell>
        </row>
        <row r="678">
          <cell r="F678">
            <v>5.67</v>
          </cell>
          <cell r="G678">
            <v>5.0599999999999996</v>
          </cell>
          <cell r="H678">
            <v>5.0599999999999996</v>
          </cell>
        </row>
        <row r="679">
          <cell r="F679">
            <v>0.1</v>
          </cell>
          <cell r="G679">
            <v>7.722851268833042E-2</v>
          </cell>
          <cell r="H679">
            <v>7.722851268833042E-2</v>
          </cell>
        </row>
        <row r="680">
          <cell r="F680">
            <v>0.56700000000000006</v>
          </cell>
          <cell r="G680">
            <v>0.42</v>
          </cell>
          <cell r="H680">
            <v>0.42</v>
          </cell>
        </row>
        <row r="681">
          <cell r="F681">
            <v>2.86</v>
          </cell>
          <cell r="G681">
            <v>3.33</v>
          </cell>
          <cell r="H681">
            <v>3.33</v>
          </cell>
        </row>
        <row r="682">
          <cell r="F682">
            <v>2.8397160000000001</v>
          </cell>
          <cell r="G682">
            <v>2.37</v>
          </cell>
          <cell r="H682">
            <v>2.37</v>
          </cell>
        </row>
        <row r="683">
          <cell r="F683">
            <v>9.4690530000000024</v>
          </cell>
          <cell r="G683">
            <v>0.79444444444444418</v>
          </cell>
          <cell r="H683">
            <v>0.79444444444444418</v>
          </cell>
        </row>
        <row r="684">
          <cell r="F684">
            <v>3.949605</v>
          </cell>
          <cell r="G684">
            <v>0</v>
          </cell>
          <cell r="H684">
            <v>0</v>
          </cell>
        </row>
        <row r="685">
          <cell r="F685">
            <v>0</v>
          </cell>
          <cell r="G685">
            <v>9.853611111111114</v>
          </cell>
          <cell r="H685">
            <v>9.853611111111114</v>
          </cell>
        </row>
        <row r="686">
          <cell r="F686">
            <v>0</v>
          </cell>
          <cell r="G686">
            <v>4.9083333333333341</v>
          </cell>
          <cell r="H686">
            <v>4.9083333333333341</v>
          </cell>
        </row>
        <row r="687">
          <cell r="F687">
            <v>0.6</v>
          </cell>
          <cell r="G687">
            <v>0</v>
          </cell>
          <cell r="H687">
            <v>0</v>
          </cell>
        </row>
        <row r="688">
          <cell r="F688">
            <v>4</v>
          </cell>
          <cell r="G688">
            <v>0</v>
          </cell>
          <cell r="H688">
            <v>0</v>
          </cell>
        </row>
        <row r="689">
          <cell r="F689">
            <v>29.355374000000005</v>
          </cell>
          <cell r="G689">
            <v>26.736388888888893</v>
          </cell>
          <cell r="H689">
            <v>26.736388888888893</v>
          </cell>
        </row>
        <row r="690">
          <cell r="A690">
            <v>144</v>
          </cell>
          <cell r="F690">
            <v>144</v>
          </cell>
          <cell r="G690">
            <v>508</v>
          </cell>
          <cell r="H690">
            <v>508</v>
          </cell>
          <cell r="M690" t="str">
            <v>CDC</v>
          </cell>
        </row>
        <row r="691">
          <cell r="F691">
            <v>0</v>
          </cell>
          <cell r="G691">
            <v>0</v>
          </cell>
          <cell r="H691">
            <v>0</v>
          </cell>
        </row>
        <row r="692">
          <cell r="F692">
            <v>0</v>
          </cell>
          <cell r="G692">
            <v>0</v>
          </cell>
          <cell r="H692">
            <v>0</v>
          </cell>
        </row>
        <row r="693">
          <cell r="F693">
            <v>49</v>
          </cell>
          <cell r="G693">
            <v>45.654545454545449</v>
          </cell>
          <cell r="H693">
            <v>45.654545454545449</v>
          </cell>
        </row>
        <row r="694">
          <cell r="F694">
            <v>10.29</v>
          </cell>
          <cell r="G694">
            <v>10.043999999999999</v>
          </cell>
          <cell r="H694">
            <v>10.043999999999999</v>
          </cell>
        </row>
        <row r="695">
          <cell r="F695">
            <v>0.1</v>
          </cell>
          <cell r="G695">
            <v>1.0630252100840301</v>
          </cell>
          <cell r="H695">
            <v>1.0630252100840301</v>
          </cell>
        </row>
        <row r="696">
          <cell r="F696">
            <v>1.0289999999999999</v>
          </cell>
          <cell r="G696">
            <v>1.2240000000000011</v>
          </cell>
          <cell r="H696">
            <v>1.2240000000000011</v>
          </cell>
        </row>
        <row r="697">
          <cell r="F697">
            <v>4.54</v>
          </cell>
          <cell r="G697">
            <v>5.9940000000000007</v>
          </cell>
          <cell r="H697">
            <v>5.9940000000000007</v>
          </cell>
        </row>
        <row r="698">
          <cell r="F698">
            <v>5.3994600000000004</v>
          </cell>
          <cell r="G698">
            <v>4.2660000000000009</v>
          </cell>
          <cell r="H698">
            <v>4.2660000000000009</v>
          </cell>
        </row>
        <row r="699">
          <cell r="F699">
            <v>17.988201</v>
          </cell>
          <cell r="G699">
            <v>1.43</v>
          </cell>
          <cell r="H699">
            <v>1.43</v>
          </cell>
        </row>
        <row r="700">
          <cell r="F700">
            <v>7.49925</v>
          </cell>
          <cell r="G700">
            <v>0</v>
          </cell>
          <cell r="H700">
            <v>0</v>
          </cell>
        </row>
        <row r="701">
          <cell r="F701">
            <v>0</v>
          </cell>
          <cell r="G701">
            <v>17.766500000000004</v>
          </cell>
          <cell r="H701">
            <v>17.766500000000004</v>
          </cell>
        </row>
        <row r="702">
          <cell r="F702">
            <v>0</v>
          </cell>
          <cell r="G702">
            <v>9.5</v>
          </cell>
          <cell r="H702">
            <v>9.5</v>
          </cell>
        </row>
        <row r="703">
          <cell r="F703">
            <v>0.6</v>
          </cell>
          <cell r="G703">
            <v>0</v>
          </cell>
          <cell r="H703">
            <v>0</v>
          </cell>
        </row>
        <row r="704">
          <cell r="F704">
            <v>4</v>
          </cell>
          <cell r="G704">
            <v>0</v>
          </cell>
          <cell r="H704">
            <v>0</v>
          </cell>
        </row>
        <row r="705">
          <cell r="F705">
            <v>50.745911000000007</v>
          </cell>
          <cell r="G705">
            <v>50.224500000000006</v>
          </cell>
          <cell r="H705">
            <v>50.224500000000006</v>
          </cell>
        </row>
        <row r="706">
          <cell r="A706">
            <v>153</v>
          </cell>
          <cell r="F706">
            <v>153</v>
          </cell>
          <cell r="G706">
            <v>258</v>
          </cell>
          <cell r="M706" t="str">
            <v>CZN</v>
          </cell>
        </row>
        <row r="707">
          <cell r="F707">
            <v>0</v>
          </cell>
          <cell r="G707">
            <v>0</v>
          </cell>
          <cell r="H707" t="e">
            <v>#N/A</v>
          </cell>
        </row>
        <row r="708">
          <cell r="F708">
            <v>0</v>
          </cell>
          <cell r="G708">
            <v>0</v>
          </cell>
          <cell r="H708" t="e">
            <v>#N/A</v>
          </cell>
        </row>
        <row r="709">
          <cell r="F709">
            <v>18</v>
          </cell>
          <cell r="G709">
            <v>0</v>
          </cell>
          <cell r="H709" t="e">
            <v>#N/A</v>
          </cell>
        </row>
        <row r="710">
          <cell r="F710">
            <v>3.78</v>
          </cell>
          <cell r="G710">
            <v>0</v>
          </cell>
          <cell r="H710" t="e">
            <v>#N/A</v>
          </cell>
        </row>
        <row r="711">
          <cell r="F711">
            <v>0.12</v>
          </cell>
          <cell r="G711">
            <v>0</v>
          </cell>
          <cell r="H711" t="e">
            <v>#N/A</v>
          </cell>
        </row>
        <row r="712">
          <cell r="F712">
            <v>0.45359999999999995</v>
          </cell>
          <cell r="G712">
            <v>0</v>
          </cell>
          <cell r="H712" t="e">
            <v>#N/A</v>
          </cell>
        </row>
        <row r="713">
          <cell r="F713">
            <v>0</v>
          </cell>
          <cell r="G713">
            <v>0</v>
          </cell>
          <cell r="H713" t="e">
            <v>#N/A</v>
          </cell>
        </row>
        <row r="714">
          <cell r="F714">
            <v>2.1297869999999999</v>
          </cell>
          <cell r="G714">
            <v>0</v>
          </cell>
          <cell r="H714" t="e">
            <v>#N/A</v>
          </cell>
        </row>
        <row r="715">
          <cell r="F715">
            <v>3.5496449999999999</v>
          </cell>
          <cell r="G715">
            <v>0</v>
          </cell>
          <cell r="H715" t="e">
            <v>#N/A</v>
          </cell>
        </row>
        <row r="716">
          <cell r="F716">
            <v>2.6697329999999999</v>
          </cell>
          <cell r="G716">
            <v>0</v>
          </cell>
          <cell r="H716" t="e">
            <v>#N/A</v>
          </cell>
        </row>
        <row r="717">
          <cell r="F717">
            <v>0</v>
          </cell>
          <cell r="G717">
            <v>0</v>
          </cell>
          <cell r="H717" t="e">
            <v>#N/A</v>
          </cell>
        </row>
        <row r="718">
          <cell r="F718">
            <v>0</v>
          </cell>
          <cell r="G718">
            <v>0</v>
          </cell>
          <cell r="H718" t="e">
            <v>#N/A</v>
          </cell>
        </row>
        <row r="719">
          <cell r="F719">
            <v>2</v>
          </cell>
          <cell r="G719">
            <v>0</v>
          </cell>
          <cell r="H719" t="e">
            <v>#N/A</v>
          </cell>
        </row>
        <row r="720">
          <cell r="F720">
            <v>13.333333333333334</v>
          </cell>
          <cell r="G720">
            <v>0</v>
          </cell>
          <cell r="H720" t="e">
            <v>#N/A</v>
          </cell>
        </row>
        <row r="721">
          <cell r="F721">
            <v>25.916098333333331</v>
          </cell>
          <cell r="G721">
            <v>0</v>
          </cell>
          <cell r="H721" t="e">
            <v>#N/A</v>
          </cell>
        </row>
        <row r="722">
          <cell r="A722">
            <v>154</v>
          </cell>
          <cell r="F722">
            <v>154</v>
          </cell>
          <cell r="G722">
            <v>284</v>
          </cell>
          <cell r="H722">
            <v>284</v>
          </cell>
          <cell r="M722" t="str">
            <v>CZN</v>
          </cell>
        </row>
        <row r="723">
          <cell r="F723">
            <v>0</v>
          </cell>
          <cell r="G723">
            <v>0</v>
          </cell>
          <cell r="H723">
            <v>0</v>
          </cell>
        </row>
        <row r="724">
          <cell r="F724">
            <v>0</v>
          </cell>
          <cell r="G724">
            <v>0</v>
          </cell>
          <cell r="H724">
            <v>0</v>
          </cell>
        </row>
        <row r="725">
          <cell r="F725">
            <v>50</v>
          </cell>
          <cell r="G725">
            <v>0</v>
          </cell>
          <cell r="H725">
            <v>0</v>
          </cell>
        </row>
        <row r="726">
          <cell r="F726">
            <v>10.5</v>
          </cell>
          <cell r="G726">
            <v>0</v>
          </cell>
          <cell r="H726">
            <v>0</v>
          </cell>
        </row>
        <row r="727">
          <cell r="F727">
            <v>0.1</v>
          </cell>
          <cell r="G727">
            <v>0</v>
          </cell>
          <cell r="H727">
            <v>0</v>
          </cell>
        </row>
        <row r="728">
          <cell r="F728">
            <v>1.05</v>
          </cell>
          <cell r="G728">
            <v>0</v>
          </cell>
          <cell r="H728">
            <v>0</v>
          </cell>
        </row>
        <row r="729">
          <cell r="F729">
            <v>0</v>
          </cell>
          <cell r="G729">
            <v>0</v>
          </cell>
          <cell r="H729">
            <v>0</v>
          </cell>
        </row>
        <row r="730">
          <cell r="F730">
            <v>12.418758</v>
          </cell>
          <cell r="G730">
            <v>0</v>
          </cell>
          <cell r="H730">
            <v>0</v>
          </cell>
        </row>
        <row r="731">
          <cell r="F731">
            <v>18.628136999999999</v>
          </cell>
          <cell r="G731">
            <v>0</v>
          </cell>
          <cell r="H731">
            <v>0</v>
          </cell>
        </row>
        <row r="732">
          <cell r="F732">
            <v>8.2791719999999991</v>
          </cell>
          <cell r="G732">
            <v>0</v>
          </cell>
          <cell r="H732">
            <v>0</v>
          </cell>
        </row>
        <row r="733">
          <cell r="F733">
            <v>0</v>
          </cell>
          <cell r="G733">
            <v>0</v>
          </cell>
          <cell r="H733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</row>
        <row r="735">
          <cell r="F735">
            <v>1.8</v>
          </cell>
          <cell r="G735">
            <v>0</v>
          </cell>
          <cell r="H735">
            <v>0</v>
          </cell>
        </row>
        <row r="736">
          <cell r="F736">
            <v>12</v>
          </cell>
          <cell r="G736">
            <v>0</v>
          </cell>
          <cell r="H736">
            <v>0</v>
          </cell>
        </row>
        <row r="737">
          <cell r="F737">
            <v>62.876067000000006</v>
          </cell>
          <cell r="G737">
            <v>0</v>
          </cell>
          <cell r="H737">
            <v>0</v>
          </cell>
        </row>
        <row r="738">
          <cell r="A738">
            <v>155</v>
          </cell>
          <cell r="F738">
            <v>155</v>
          </cell>
          <cell r="M738" t="str">
            <v>CZN</v>
          </cell>
        </row>
        <row r="739">
          <cell r="F739">
            <v>0</v>
          </cell>
          <cell r="G739" t="e">
            <v>#N/A</v>
          </cell>
          <cell r="H739" t="e">
            <v>#N/A</v>
          </cell>
        </row>
        <row r="740">
          <cell r="F740">
            <v>0</v>
          </cell>
          <cell r="G740" t="e">
            <v>#N/A</v>
          </cell>
          <cell r="H740" t="e">
            <v>#N/A</v>
          </cell>
        </row>
        <row r="741">
          <cell r="F741">
            <v>73</v>
          </cell>
          <cell r="G741" t="e">
            <v>#N/A</v>
          </cell>
          <cell r="H741" t="e">
            <v>#N/A</v>
          </cell>
        </row>
        <row r="742">
          <cell r="F742">
            <v>15.33</v>
          </cell>
          <cell r="G742" t="e">
            <v>#N/A</v>
          </cell>
          <cell r="H742" t="e">
            <v>#N/A</v>
          </cell>
        </row>
        <row r="743">
          <cell r="F743">
            <v>0.1</v>
          </cell>
          <cell r="G743" t="e">
            <v>#N/A</v>
          </cell>
          <cell r="H743" t="e">
            <v>#N/A</v>
          </cell>
        </row>
        <row r="744">
          <cell r="F744">
            <v>1.5330000000000001</v>
          </cell>
          <cell r="G744" t="e">
            <v>#N/A</v>
          </cell>
          <cell r="H744" t="e">
            <v>#N/A</v>
          </cell>
        </row>
        <row r="745">
          <cell r="F745">
            <v>0</v>
          </cell>
          <cell r="G745" t="e">
            <v>#N/A</v>
          </cell>
          <cell r="H745" t="e">
            <v>#N/A</v>
          </cell>
        </row>
        <row r="746">
          <cell r="F746">
            <v>11.848814999999998</v>
          </cell>
          <cell r="G746" t="e">
            <v>#N/A</v>
          </cell>
          <cell r="H746" t="e">
            <v>#N/A</v>
          </cell>
        </row>
        <row r="747">
          <cell r="F747">
            <v>17.778222000000003</v>
          </cell>
          <cell r="G747" t="e">
            <v>#N/A</v>
          </cell>
          <cell r="H747" t="e">
            <v>#N/A</v>
          </cell>
        </row>
        <row r="748">
          <cell r="F748">
            <v>7.8992100000000001</v>
          </cell>
          <cell r="G748" t="e">
            <v>#N/A</v>
          </cell>
          <cell r="H748" t="e">
            <v>#N/A</v>
          </cell>
        </row>
        <row r="749">
          <cell r="F749">
            <v>0</v>
          </cell>
          <cell r="G749" t="e">
            <v>#N/A</v>
          </cell>
          <cell r="H749" t="e">
            <v>#N/A</v>
          </cell>
        </row>
        <row r="750">
          <cell r="F750">
            <v>0</v>
          </cell>
          <cell r="G750" t="e">
            <v>#N/A</v>
          </cell>
          <cell r="H750" t="e">
            <v>#N/A</v>
          </cell>
        </row>
        <row r="751">
          <cell r="F751">
            <v>1.8</v>
          </cell>
          <cell r="G751" t="e">
            <v>#N/A</v>
          </cell>
          <cell r="H751" t="e">
            <v>#N/A</v>
          </cell>
        </row>
        <row r="752">
          <cell r="F752">
            <v>12</v>
          </cell>
          <cell r="G752" t="e">
            <v>#N/A</v>
          </cell>
          <cell r="H752" t="e">
            <v>#N/A</v>
          </cell>
        </row>
        <row r="753">
          <cell r="F753">
            <v>66.389246999999997</v>
          </cell>
          <cell r="G753" t="e">
            <v>#N/A</v>
          </cell>
          <cell r="H753" t="e">
            <v>#N/A</v>
          </cell>
        </row>
        <row r="754">
          <cell r="A754">
            <v>156</v>
          </cell>
          <cell r="F754">
            <v>156</v>
          </cell>
          <cell r="M754" t="str">
            <v>CZN</v>
          </cell>
        </row>
        <row r="755">
          <cell r="F755">
            <v>0</v>
          </cell>
          <cell r="G755" t="e">
            <v>#N/A</v>
          </cell>
          <cell r="H755" t="e">
            <v>#N/A</v>
          </cell>
        </row>
        <row r="756">
          <cell r="F756">
            <v>0</v>
          </cell>
          <cell r="G756" t="e">
            <v>#N/A</v>
          </cell>
          <cell r="H756" t="e">
            <v>#N/A</v>
          </cell>
        </row>
        <row r="757">
          <cell r="F757">
            <v>73</v>
          </cell>
          <cell r="G757" t="e">
            <v>#N/A</v>
          </cell>
          <cell r="H757" t="e">
            <v>#N/A</v>
          </cell>
        </row>
        <row r="758">
          <cell r="F758">
            <v>15.33</v>
          </cell>
          <cell r="G758" t="e">
            <v>#N/A</v>
          </cell>
          <cell r="H758" t="e">
            <v>#N/A</v>
          </cell>
        </row>
        <row r="759">
          <cell r="F759">
            <v>0.1</v>
          </cell>
          <cell r="G759" t="e">
            <v>#N/A</v>
          </cell>
          <cell r="H759" t="e">
            <v>#N/A</v>
          </cell>
        </row>
        <row r="760">
          <cell r="F760">
            <v>1.5330000000000001</v>
          </cell>
          <cell r="G760" t="e">
            <v>#N/A</v>
          </cell>
          <cell r="H760" t="e">
            <v>#N/A</v>
          </cell>
        </row>
        <row r="761">
          <cell r="F761">
            <v>0</v>
          </cell>
          <cell r="G761" t="e">
            <v>#N/A</v>
          </cell>
          <cell r="H761" t="e">
            <v>#N/A</v>
          </cell>
        </row>
        <row r="762">
          <cell r="F762">
            <v>21.167883</v>
          </cell>
          <cell r="G762" t="e">
            <v>#N/A</v>
          </cell>
          <cell r="H762" t="e">
            <v>#N/A</v>
          </cell>
        </row>
        <row r="763">
          <cell r="F763">
            <v>31.756824000000002</v>
          </cell>
          <cell r="G763" t="e">
            <v>#N/A</v>
          </cell>
          <cell r="H763" t="e">
            <v>#N/A</v>
          </cell>
        </row>
        <row r="764">
          <cell r="F764">
            <v>14.108589</v>
          </cell>
          <cell r="G764" t="e">
            <v>#N/A</v>
          </cell>
          <cell r="H764" t="e">
            <v>#N/A</v>
          </cell>
        </row>
        <row r="765">
          <cell r="F765">
            <v>0</v>
          </cell>
          <cell r="G765" t="e">
            <v>#N/A</v>
          </cell>
          <cell r="H765" t="e">
            <v>#N/A</v>
          </cell>
        </row>
        <row r="766">
          <cell r="F766">
            <v>0</v>
          </cell>
          <cell r="G766" t="e">
            <v>#N/A</v>
          </cell>
          <cell r="H766" t="e">
            <v>#N/A</v>
          </cell>
        </row>
        <row r="767">
          <cell r="F767">
            <v>1.8</v>
          </cell>
          <cell r="G767" t="e">
            <v>#N/A</v>
          </cell>
          <cell r="H767" t="e">
            <v>#N/A</v>
          </cell>
        </row>
        <row r="768">
          <cell r="F768">
            <v>12</v>
          </cell>
          <cell r="G768" t="e">
            <v>#N/A</v>
          </cell>
          <cell r="H768" t="e">
            <v>#N/A</v>
          </cell>
        </row>
        <row r="769">
          <cell r="F769">
            <v>95.896296000000007</v>
          </cell>
          <cell r="G769" t="e">
            <v>#N/A</v>
          </cell>
          <cell r="H769" t="e">
            <v>#N/A</v>
          </cell>
        </row>
        <row r="770">
          <cell r="A770">
            <v>157</v>
          </cell>
          <cell r="F770">
            <v>157</v>
          </cell>
          <cell r="M770" t="str">
            <v>CZN</v>
          </cell>
        </row>
        <row r="771">
          <cell r="F771">
            <v>0</v>
          </cell>
          <cell r="G771" t="e">
            <v>#N/A</v>
          </cell>
          <cell r="H771" t="e">
            <v>#N/A</v>
          </cell>
        </row>
        <row r="772">
          <cell r="F772">
            <v>0</v>
          </cell>
          <cell r="G772" t="e">
            <v>#N/A</v>
          </cell>
          <cell r="H772" t="e">
            <v>#N/A</v>
          </cell>
        </row>
        <row r="773">
          <cell r="F773">
            <v>44</v>
          </cell>
          <cell r="G773" t="e">
            <v>#N/A</v>
          </cell>
          <cell r="H773" t="e">
            <v>#N/A</v>
          </cell>
        </row>
        <row r="774">
          <cell r="F774">
            <v>9.24</v>
          </cell>
          <cell r="G774" t="e">
            <v>#N/A</v>
          </cell>
          <cell r="H774" t="e">
            <v>#N/A</v>
          </cell>
        </row>
        <row r="775">
          <cell r="F775">
            <v>0.1</v>
          </cell>
          <cell r="G775" t="e">
            <v>#N/A</v>
          </cell>
          <cell r="H775" t="e">
            <v>#N/A</v>
          </cell>
        </row>
        <row r="776">
          <cell r="F776">
            <v>0.92400000000000004</v>
          </cell>
          <cell r="G776" t="e">
            <v>#N/A</v>
          </cell>
          <cell r="H776" t="e">
            <v>#N/A</v>
          </cell>
        </row>
        <row r="777">
          <cell r="F777">
            <v>6.02</v>
          </cell>
          <cell r="G777" t="e">
            <v>#N/A</v>
          </cell>
          <cell r="H777" t="e">
            <v>#N/A</v>
          </cell>
        </row>
        <row r="778">
          <cell r="F778">
            <v>1.1798820000000001</v>
          </cell>
          <cell r="G778" t="e">
            <v>#N/A</v>
          </cell>
          <cell r="H778" t="e">
            <v>#N/A</v>
          </cell>
        </row>
        <row r="779">
          <cell r="F779">
            <v>8.8491149999999994</v>
          </cell>
          <cell r="G779" t="e">
            <v>#N/A</v>
          </cell>
          <cell r="H779" t="e">
            <v>#N/A</v>
          </cell>
        </row>
        <row r="780">
          <cell r="F780">
            <v>7.3792620000000007</v>
          </cell>
          <cell r="G780" t="e">
            <v>#N/A</v>
          </cell>
          <cell r="H780" t="e">
            <v>#N/A</v>
          </cell>
        </row>
        <row r="781">
          <cell r="F781">
            <v>0</v>
          </cell>
          <cell r="G781" t="e">
            <v>#N/A</v>
          </cell>
          <cell r="H781" t="e">
            <v>#N/A</v>
          </cell>
        </row>
        <row r="782">
          <cell r="F782">
            <v>0</v>
          </cell>
          <cell r="G782" t="e">
            <v>#N/A</v>
          </cell>
          <cell r="H782" t="e">
            <v>#N/A</v>
          </cell>
        </row>
        <row r="783">
          <cell r="F783">
            <v>0.8</v>
          </cell>
          <cell r="G783" t="e">
            <v>#N/A</v>
          </cell>
          <cell r="H783" t="e">
            <v>#N/A</v>
          </cell>
        </row>
        <row r="784">
          <cell r="F784">
            <v>5.333333333333333</v>
          </cell>
          <cell r="G784" t="e">
            <v>#N/A</v>
          </cell>
          <cell r="H784" t="e">
            <v>#N/A</v>
          </cell>
        </row>
        <row r="785">
          <cell r="F785">
            <v>38.925592333333334</v>
          </cell>
          <cell r="G785" t="e">
            <v>#N/A</v>
          </cell>
          <cell r="H785" t="e">
            <v>#N/A</v>
          </cell>
        </row>
        <row r="786">
          <cell r="A786">
            <v>158</v>
          </cell>
          <cell r="F786">
            <v>158</v>
          </cell>
          <cell r="G786">
            <v>296</v>
          </cell>
          <cell r="H786">
            <v>296</v>
          </cell>
          <cell r="M786" t="str">
            <v>CDC</v>
          </cell>
        </row>
        <row r="787">
          <cell r="F787">
            <v>0</v>
          </cell>
          <cell r="G787">
            <v>0</v>
          </cell>
          <cell r="H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</row>
        <row r="789">
          <cell r="F789">
            <v>57</v>
          </cell>
          <cell r="G789">
            <v>59.181818181818159</v>
          </cell>
          <cell r="H789">
            <v>59.181818181818159</v>
          </cell>
        </row>
        <row r="790">
          <cell r="F790">
            <v>11.97</v>
          </cell>
          <cell r="G790">
            <v>13.02</v>
          </cell>
          <cell r="H790">
            <v>13.02</v>
          </cell>
        </row>
        <row r="791">
          <cell r="F791">
            <v>0.1</v>
          </cell>
          <cell r="G791">
            <v>6.750321018155811E-2</v>
          </cell>
          <cell r="H791">
            <v>6.750321018155811E-2</v>
          </cell>
        </row>
        <row r="792">
          <cell r="F792">
            <v>1.1969999999999998</v>
          </cell>
          <cell r="G792">
            <v>0.82</v>
          </cell>
          <cell r="H792">
            <v>0.82</v>
          </cell>
        </row>
        <row r="793">
          <cell r="F793">
            <v>6.16</v>
          </cell>
          <cell r="G793">
            <v>5</v>
          </cell>
          <cell r="H793">
            <v>5</v>
          </cell>
        </row>
        <row r="794">
          <cell r="F794">
            <v>1.9498049999999998</v>
          </cell>
          <cell r="G794">
            <v>0</v>
          </cell>
          <cell r="H794">
            <v>0</v>
          </cell>
        </row>
        <row r="795">
          <cell r="F795">
            <v>15.428457</v>
          </cell>
          <cell r="G795">
            <v>0.80722222222222206</v>
          </cell>
          <cell r="H795">
            <v>0.80722222222222206</v>
          </cell>
        </row>
        <row r="796">
          <cell r="F796">
            <v>8.5691430000000004</v>
          </cell>
          <cell r="G796">
            <v>0</v>
          </cell>
          <cell r="H796">
            <v>0</v>
          </cell>
        </row>
        <row r="797">
          <cell r="F797">
            <v>0</v>
          </cell>
          <cell r="G797">
            <v>21.231944444444444</v>
          </cell>
          <cell r="H797">
            <v>21.231944444444444</v>
          </cell>
        </row>
        <row r="798">
          <cell r="F798">
            <v>0</v>
          </cell>
          <cell r="G798">
            <v>5.0425000000000004</v>
          </cell>
          <cell r="H798">
            <v>5.0425000000000004</v>
          </cell>
        </row>
        <row r="799">
          <cell r="F799">
            <v>0.8</v>
          </cell>
          <cell r="G799">
            <v>0</v>
          </cell>
          <cell r="H799">
            <v>0</v>
          </cell>
        </row>
        <row r="800">
          <cell r="F800">
            <v>5.333333333333333</v>
          </cell>
          <cell r="G800">
            <v>0</v>
          </cell>
          <cell r="H800">
            <v>0</v>
          </cell>
        </row>
        <row r="801">
          <cell r="F801">
            <v>50.607738333333337</v>
          </cell>
          <cell r="G801">
            <v>45.921666666666667</v>
          </cell>
          <cell r="H801">
            <v>45.921666666666667</v>
          </cell>
        </row>
        <row r="802">
          <cell r="A802">
            <v>146</v>
          </cell>
          <cell r="F802">
            <v>146</v>
          </cell>
          <cell r="M802" t="str">
            <v>CZN</v>
          </cell>
        </row>
        <row r="803">
          <cell r="F803">
            <v>0</v>
          </cell>
          <cell r="G803" t="e">
            <v>#N/A</v>
          </cell>
          <cell r="H803" t="e">
            <v>#N/A</v>
          </cell>
        </row>
        <row r="804">
          <cell r="F804">
            <v>0</v>
          </cell>
          <cell r="G804" t="e">
            <v>#N/A</v>
          </cell>
          <cell r="H804" t="e">
            <v>#N/A</v>
          </cell>
        </row>
        <row r="805">
          <cell r="F805">
            <v>96</v>
          </cell>
          <cell r="G805" t="e">
            <v>#N/A</v>
          </cell>
          <cell r="H805" t="e">
            <v>#N/A</v>
          </cell>
        </row>
        <row r="806">
          <cell r="F806">
            <v>20.16</v>
          </cell>
          <cell r="G806" t="e">
            <v>#N/A</v>
          </cell>
          <cell r="H806" t="e">
            <v>#N/A</v>
          </cell>
        </row>
        <row r="807">
          <cell r="F807">
            <v>0.1</v>
          </cell>
          <cell r="G807" t="e">
            <v>#N/A</v>
          </cell>
          <cell r="H807" t="e">
            <v>#N/A</v>
          </cell>
        </row>
        <row r="808">
          <cell r="F808">
            <v>2.016</v>
          </cell>
          <cell r="G808" t="e">
            <v>#N/A</v>
          </cell>
          <cell r="H808" t="e">
            <v>#N/A</v>
          </cell>
        </row>
        <row r="809">
          <cell r="F809">
            <v>7.98</v>
          </cell>
          <cell r="G809" t="e">
            <v>#N/A</v>
          </cell>
          <cell r="H809" t="e">
            <v>#N/A</v>
          </cell>
        </row>
        <row r="810">
          <cell r="F810">
            <v>4.6195380000000004</v>
          </cell>
          <cell r="G810" t="e">
            <v>#N/A</v>
          </cell>
          <cell r="H810" t="e">
            <v>#N/A</v>
          </cell>
        </row>
        <row r="811">
          <cell r="F811">
            <v>11.538845999999999</v>
          </cell>
          <cell r="G811" t="e">
            <v>#N/A</v>
          </cell>
          <cell r="H811" t="e">
            <v>#N/A</v>
          </cell>
        </row>
        <row r="812">
          <cell r="F812">
            <v>9.2290770000000002</v>
          </cell>
          <cell r="G812" t="e">
            <v>#N/A</v>
          </cell>
          <cell r="H812" t="e">
            <v>#N/A</v>
          </cell>
        </row>
        <row r="813">
          <cell r="F813">
            <v>0</v>
          </cell>
          <cell r="G813" t="e">
            <v>#N/A</v>
          </cell>
          <cell r="H813" t="e">
            <v>#N/A</v>
          </cell>
        </row>
        <row r="814">
          <cell r="F814">
            <v>0</v>
          </cell>
          <cell r="G814" t="e">
            <v>#N/A</v>
          </cell>
          <cell r="H814" t="e">
            <v>#N/A</v>
          </cell>
        </row>
        <row r="815">
          <cell r="F815">
            <v>0.7</v>
          </cell>
          <cell r="G815" t="e">
            <v>#N/A</v>
          </cell>
          <cell r="H815" t="e">
            <v>#N/A</v>
          </cell>
        </row>
        <row r="816">
          <cell r="F816">
            <v>4.666666666666667</v>
          </cell>
          <cell r="G816" t="e">
            <v>#N/A</v>
          </cell>
          <cell r="H816" t="e">
            <v>#N/A</v>
          </cell>
        </row>
        <row r="817">
          <cell r="F817">
            <v>60.210127666666672</v>
          </cell>
          <cell r="G817" t="e">
            <v>#N/A</v>
          </cell>
          <cell r="H817" t="e">
            <v>#N/A</v>
          </cell>
        </row>
        <row r="818">
          <cell r="A818">
            <v>400</v>
          </cell>
          <cell r="F818">
            <v>400</v>
          </cell>
          <cell r="M818" t="str">
            <v>CZN</v>
          </cell>
        </row>
        <row r="819">
          <cell r="F819">
            <v>3000</v>
          </cell>
          <cell r="G819" t="e">
            <v>#N/A</v>
          </cell>
          <cell r="H819" t="e">
            <v>#N/A</v>
          </cell>
        </row>
        <row r="820">
          <cell r="F820">
            <v>150</v>
          </cell>
          <cell r="G820" t="e">
            <v>#N/A</v>
          </cell>
          <cell r="H820" t="e">
            <v>#N/A</v>
          </cell>
        </row>
        <row r="821">
          <cell r="F821">
            <v>0</v>
          </cell>
          <cell r="G821" t="e">
            <v>#N/A</v>
          </cell>
          <cell r="H821" t="e">
            <v>#N/A</v>
          </cell>
        </row>
        <row r="822">
          <cell r="F822">
            <v>0</v>
          </cell>
          <cell r="G822" t="e">
            <v>#N/A</v>
          </cell>
          <cell r="H822" t="e">
            <v>#N/A</v>
          </cell>
        </row>
        <row r="823">
          <cell r="F823">
            <v>0.05</v>
          </cell>
          <cell r="G823" t="e">
            <v>#N/A</v>
          </cell>
          <cell r="H823" t="e">
            <v>#N/A</v>
          </cell>
        </row>
        <row r="824">
          <cell r="F824">
            <v>7.5</v>
          </cell>
          <cell r="G824" t="e">
            <v>#N/A</v>
          </cell>
          <cell r="H824" t="e">
            <v>#N/A</v>
          </cell>
        </row>
        <row r="825">
          <cell r="F825">
            <v>0</v>
          </cell>
          <cell r="G825" t="e">
            <v>#N/A</v>
          </cell>
          <cell r="H825" t="e">
            <v>#N/A</v>
          </cell>
        </row>
        <row r="826">
          <cell r="F826">
            <v>40</v>
          </cell>
          <cell r="G826" t="e">
            <v>#N/A</v>
          </cell>
          <cell r="H826" t="e">
            <v>#N/A</v>
          </cell>
        </row>
        <row r="827">
          <cell r="F827">
            <v>200</v>
          </cell>
          <cell r="G827" t="e">
            <v>#N/A</v>
          </cell>
          <cell r="H827" t="e">
            <v>#N/A</v>
          </cell>
        </row>
        <row r="828">
          <cell r="F828">
            <v>70</v>
          </cell>
          <cell r="G828" t="e">
            <v>#N/A</v>
          </cell>
          <cell r="H828" t="e">
            <v>#N/A</v>
          </cell>
        </row>
        <row r="829">
          <cell r="F829">
            <v>0</v>
          </cell>
          <cell r="G829" t="e">
            <v>#N/A</v>
          </cell>
          <cell r="H829" t="e">
            <v>#N/A</v>
          </cell>
        </row>
        <row r="830">
          <cell r="F830">
            <v>0</v>
          </cell>
          <cell r="G830" t="e">
            <v>#N/A</v>
          </cell>
          <cell r="H830" t="e">
            <v>#N/A</v>
          </cell>
        </row>
        <row r="831">
          <cell r="F831">
            <v>3</v>
          </cell>
          <cell r="G831" t="e">
            <v>#N/A</v>
          </cell>
          <cell r="H831" t="e">
            <v>#N/A</v>
          </cell>
        </row>
        <row r="832">
          <cell r="F832">
            <v>20</v>
          </cell>
          <cell r="G832" t="e">
            <v>#N/A</v>
          </cell>
          <cell r="H832" t="e">
            <v>#N/A</v>
          </cell>
        </row>
        <row r="833">
          <cell r="F833">
            <v>337.5</v>
          </cell>
          <cell r="G833" t="e">
            <v>#N/A</v>
          </cell>
          <cell r="H833" t="e">
            <v>#N/A</v>
          </cell>
        </row>
        <row r="834">
          <cell r="A834">
            <v>225</v>
          </cell>
          <cell r="F834">
            <v>225</v>
          </cell>
          <cell r="G834">
            <v>225</v>
          </cell>
          <cell r="H834">
            <v>225</v>
          </cell>
          <cell r="M834" t="str">
            <v>CDC</v>
          </cell>
        </row>
        <row r="835">
          <cell r="F835" t="e">
            <v>#N/A</v>
          </cell>
          <cell r="G835">
            <v>0</v>
          </cell>
          <cell r="H835">
            <v>0</v>
          </cell>
        </row>
        <row r="836">
          <cell r="F836" t="e">
            <v>#N/A</v>
          </cell>
          <cell r="G836">
            <v>0</v>
          </cell>
          <cell r="H836">
            <v>0</v>
          </cell>
        </row>
        <row r="837">
          <cell r="F837" t="e">
            <v>#N/A</v>
          </cell>
          <cell r="G837">
            <v>42</v>
          </cell>
          <cell r="H837">
            <v>42</v>
          </cell>
        </row>
        <row r="838">
          <cell r="F838" t="e">
            <v>#N/A</v>
          </cell>
          <cell r="G838">
            <v>9.24</v>
          </cell>
          <cell r="H838">
            <v>9.24</v>
          </cell>
        </row>
        <row r="839">
          <cell r="F839" t="e">
            <v>#N/A</v>
          </cell>
          <cell r="G839">
            <v>5.2978392696862942E-2</v>
          </cell>
          <cell r="H839">
            <v>5.2978392696862942E-2</v>
          </cell>
        </row>
        <row r="840">
          <cell r="F840" t="e">
            <v>#N/A</v>
          </cell>
          <cell r="G840">
            <v>0.36</v>
          </cell>
          <cell r="H840">
            <v>0.36</v>
          </cell>
        </row>
        <row r="841">
          <cell r="F841" t="e">
            <v>#N/A</v>
          </cell>
          <cell r="G841">
            <v>2.13</v>
          </cell>
          <cell r="H841">
            <v>2.13</v>
          </cell>
        </row>
        <row r="842">
          <cell r="F842" t="e">
            <v>#N/A</v>
          </cell>
          <cell r="G842">
            <v>3.67</v>
          </cell>
          <cell r="H842">
            <v>3.67</v>
          </cell>
        </row>
        <row r="843">
          <cell r="F843" t="e">
            <v>#N/A</v>
          </cell>
          <cell r="G843">
            <v>0.96444444444444477</v>
          </cell>
          <cell r="H843">
            <v>0.96444444444444477</v>
          </cell>
        </row>
        <row r="844">
          <cell r="F844" t="e">
            <v>#N/A</v>
          </cell>
          <cell r="G844">
            <v>0</v>
          </cell>
          <cell r="H844">
            <v>0</v>
          </cell>
        </row>
        <row r="845">
          <cell r="F845" t="e">
            <v>#N/A</v>
          </cell>
          <cell r="G845">
            <v>32.797499999999999</v>
          </cell>
          <cell r="H845">
            <v>32.797499999999999</v>
          </cell>
        </row>
        <row r="846">
          <cell r="F846" t="e">
            <v>#N/A</v>
          </cell>
          <cell r="G846">
            <v>5.9097222222222214</v>
          </cell>
          <cell r="H846">
            <v>5.9097222222222214</v>
          </cell>
        </row>
        <row r="847">
          <cell r="F847" t="e">
            <v>#N/A</v>
          </cell>
          <cell r="G847">
            <v>0</v>
          </cell>
          <cell r="H847">
            <v>0</v>
          </cell>
        </row>
        <row r="848">
          <cell r="F848" t="e">
            <v>#N/A</v>
          </cell>
          <cell r="G848">
            <v>0</v>
          </cell>
          <cell r="H848">
            <v>0</v>
          </cell>
        </row>
        <row r="849">
          <cell r="F849" t="e">
            <v>#N/A</v>
          </cell>
          <cell r="G849">
            <v>55.071666666666665</v>
          </cell>
          <cell r="H849">
            <v>55.071666666666665</v>
          </cell>
        </row>
        <row r="850">
          <cell r="A850">
            <v>261</v>
          </cell>
          <cell r="F850">
            <v>261</v>
          </cell>
          <cell r="G850">
            <v>261</v>
          </cell>
          <cell r="H850">
            <v>261</v>
          </cell>
          <cell r="M850" t="str">
            <v>CDC</v>
          </cell>
        </row>
        <row r="851">
          <cell r="F851" t="e">
            <v>#N/A</v>
          </cell>
          <cell r="G851">
            <v>0</v>
          </cell>
          <cell r="H851">
            <v>0</v>
          </cell>
        </row>
        <row r="852">
          <cell r="F852" t="e">
            <v>#N/A</v>
          </cell>
          <cell r="G852">
            <v>0</v>
          </cell>
          <cell r="H852">
            <v>0</v>
          </cell>
        </row>
        <row r="853">
          <cell r="F853" t="e">
            <v>#N/A</v>
          </cell>
          <cell r="G853">
            <v>65</v>
          </cell>
          <cell r="H853">
            <v>65</v>
          </cell>
        </row>
        <row r="854">
          <cell r="F854" t="e">
            <v>#N/A</v>
          </cell>
          <cell r="G854">
            <v>14.3</v>
          </cell>
          <cell r="H854">
            <v>14.3</v>
          </cell>
        </row>
        <row r="855">
          <cell r="F855" t="e">
            <v>#N/A</v>
          </cell>
          <cell r="G855">
            <v>6.1589721999289603E-2</v>
          </cell>
          <cell r="H855">
            <v>6.1589721999289603E-2</v>
          </cell>
        </row>
        <row r="856">
          <cell r="F856" t="e">
            <v>#N/A</v>
          </cell>
          <cell r="G856">
            <v>0.94</v>
          </cell>
          <cell r="H856">
            <v>0.94</v>
          </cell>
        </row>
        <row r="857">
          <cell r="F857" t="e">
            <v>#N/A</v>
          </cell>
          <cell r="G857">
            <v>1.9016666666666664</v>
          </cell>
          <cell r="H857">
            <v>1.9016666666666664</v>
          </cell>
        </row>
        <row r="858">
          <cell r="F858" t="e">
            <v>#N/A</v>
          </cell>
          <cell r="G858">
            <v>11</v>
          </cell>
          <cell r="H858">
            <v>11</v>
          </cell>
        </row>
        <row r="859">
          <cell r="F859" t="e">
            <v>#N/A</v>
          </cell>
          <cell r="G859">
            <v>24.848333333333343</v>
          </cell>
          <cell r="H859">
            <v>24.848333333333343</v>
          </cell>
        </row>
        <row r="860">
          <cell r="F860" t="e">
            <v>#N/A</v>
          </cell>
          <cell r="G860">
            <v>0</v>
          </cell>
          <cell r="H860">
            <v>0</v>
          </cell>
        </row>
        <row r="861">
          <cell r="F861" t="e">
            <v>#N/A</v>
          </cell>
          <cell r="G861">
            <v>0</v>
          </cell>
          <cell r="H861">
            <v>0</v>
          </cell>
        </row>
        <row r="862">
          <cell r="F862" t="e">
            <v>#N/A</v>
          </cell>
          <cell r="G862">
            <v>8.0483333333333302</v>
          </cell>
          <cell r="H862">
            <v>8.0483333333333302</v>
          </cell>
        </row>
        <row r="863">
          <cell r="F863" t="e">
            <v>#N/A</v>
          </cell>
          <cell r="G863">
            <v>0</v>
          </cell>
          <cell r="H863">
            <v>0</v>
          </cell>
        </row>
        <row r="864">
          <cell r="F864" t="e">
            <v>#N/A</v>
          </cell>
          <cell r="G864">
            <v>0</v>
          </cell>
          <cell r="H864">
            <v>0</v>
          </cell>
        </row>
        <row r="865">
          <cell r="F865" t="e">
            <v>#N/A</v>
          </cell>
          <cell r="G865">
            <v>61.038333333333341</v>
          </cell>
          <cell r="H865">
            <v>61.038333333333341</v>
          </cell>
        </row>
        <row r="866">
          <cell r="A866">
            <v>288</v>
          </cell>
          <cell r="F866">
            <v>288</v>
          </cell>
          <cell r="G866">
            <v>288</v>
          </cell>
          <cell r="H866">
            <v>288</v>
          </cell>
          <cell r="M866" t="str">
            <v>CDC</v>
          </cell>
        </row>
        <row r="867">
          <cell r="F867" t="e">
            <v>#N/A</v>
          </cell>
          <cell r="G867">
            <v>0</v>
          </cell>
          <cell r="H867">
            <v>0</v>
          </cell>
        </row>
        <row r="868">
          <cell r="F868" t="e">
            <v>#N/A</v>
          </cell>
          <cell r="G868">
            <v>0</v>
          </cell>
          <cell r="H868">
            <v>0</v>
          </cell>
        </row>
        <row r="869">
          <cell r="F869" t="e">
            <v>#N/A</v>
          </cell>
          <cell r="G869">
            <v>23</v>
          </cell>
          <cell r="H869">
            <v>23</v>
          </cell>
        </row>
        <row r="870">
          <cell r="F870" t="e">
            <v>#N/A</v>
          </cell>
          <cell r="G870">
            <v>5.0599999999999996</v>
          </cell>
          <cell r="H870">
            <v>5.0599999999999996</v>
          </cell>
        </row>
        <row r="871">
          <cell r="F871" t="e">
            <v>#N/A</v>
          </cell>
          <cell r="G871">
            <v>0</v>
          </cell>
          <cell r="H871">
            <v>0</v>
          </cell>
        </row>
        <row r="872">
          <cell r="F872" t="e">
            <v>#N/A</v>
          </cell>
          <cell r="G872">
            <v>2.1184999999999992</v>
          </cell>
          <cell r="H872">
            <v>2.1184999999999992</v>
          </cell>
        </row>
        <row r="873">
          <cell r="F873" t="e">
            <v>#N/A</v>
          </cell>
          <cell r="G873">
            <v>1.3166666666666667</v>
          </cell>
          <cell r="H873">
            <v>1.3166666666666667</v>
          </cell>
        </row>
        <row r="874">
          <cell r="F874" t="e">
            <v>#N/A</v>
          </cell>
          <cell r="G874">
            <v>0</v>
          </cell>
          <cell r="H874">
            <v>0</v>
          </cell>
        </row>
        <row r="875">
          <cell r="F875" t="e">
            <v>#N/A</v>
          </cell>
          <cell r="G875">
            <v>11.649444444444441</v>
          </cell>
          <cell r="H875">
            <v>11.649444444444441</v>
          </cell>
        </row>
        <row r="876">
          <cell r="F876" t="e">
            <v>#N/A</v>
          </cell>
          <cell r="G876">
            <v>5.8680555555555554</v>
          </cell>
          <cell r="H876">
            <v>5.8680555555555554</v>
          </cell>
        </row>
        <row r="877">
          <cell r="F877" t="e">
            <v>#N/A</v>
          </cell>
          <cell r="G877">
            <v>0</v>
          </cell>
          <cell r="H877">
            <v>0</v>
          </cell>
        </row>
        <row r="878">
          <cell r="F878" t="e">
            <v>#N/A</v>
          </cell>
          <cell r="G878">
            <v>5.242777777777782</v>
          </cell>
          <cell r="H878">
            <v>5.242777777777782</v>
          </cell>
        </row>
        <row r="879">
          <cell r="F879" t="e">
            <v>#N/A</v>
          </cell>
          <cell r="G879">
            <v>0</v>
          </cell>
          <cell r="H879">
            <v>0</v>
          </cell>
        </row>
        <row r="880">
          <cell r="F880" t="e">
            <v>#N/A</v>
          </cell>
          <cell r="G880">
            <v>0</v>
          </cell>
          <cell r="H880">
            <v>0</v>
          </cell>
        </row>
        <row r="881">
          <cell r="F881" t="e">
            <v>#N/A</v>
          </cell>
          <cell r="G881">
            <v>31.255444444444443</v>
          </cell>
          <cell r="H881">
            <v>31.255444444444443</v>
          </cell>
        </row>
        <row r="882">
          <cell r="A882">
            <v>291</v>
          </cell>
          <cell r="F882">
            <v>291</v>
          </cell>
          <cell r="G882">
            <v>291</v>
          </cell>
          <cell r="H882">
            <v>291</v>
          </cell>
          <cell r="M882" t="str">
            <v>CDC</v>
          </cell>
        </row>
        <row r="883">
          <cell r="F883" t="e">
            <v>#N/A</v>
          </cell>
          <cell r="G883">
            <v>0</v>
          </cell>
          <cell r="H883">
            <v>0</v>
          </cell>
        </row>
        <row r="884">
          <cell r="F884" t="e">
            <v>#N/A</v>
          </cell>
          <cell r="G884">
            <v>0</v>
          </cell>
          <cell r="H884">
            <v>0</v>
          </cell>
        </row>
        <row r="885">
          <cell r="F885" t="e">
            <v>#N/A</v>
          </cell>
          <cell r="G885">
            <v>10.8</v>
          </cell>
          <cell r="H885">
            <v>10.8</v>
          </cell>
        </row>
        <row r="886">
          <cell r="F886" t="e">
            <v>#N/A</v>
          </cell>
          <cell r="G886">
            <v>2.3760000000000008</v>
          </cell>
          <cell r="H886">
            <v>2.3760000000000008</v>
          </cell>
        </row>
        <row r="887">
          <cell r="F887" t="e">
            <v>#N/A</v>
          </cell>
          <cell r="G887">
            <v>0</v>
          </cell>
          <cell r="H887">
            <v>0</v>
          </cell>
        </row>
        <row r="888">
          <cell r="F888" t="e">
            <v>#N/A</v>
          </cell>
          <cell r="G888">
            <v>0.41849999999999993</v>
          </cell>
          <cell r="H888">
            <v>0.41849999999999993</v>
          </cell>
        </row>
        <row r="889">
          <cell r="F889" t="e">
            <v>#N/A</v>
          </cell>
          <cell r="G889">
            <v>0.99</v>
          </cell>
          <cell r="H889">
            <v>0.99</v>
          </cell>
        </row>
        <row r="890">
          <cell r="F890" t="e">
            <v>#N/A</v>
          </cell>
          <cell r="G890">
            <v>0</v>
          </cell>
          <cell r="H890">
            <v>0</v>
          </cell>
        </row>
        <row r="891">
          <cell r="F891" t="e">
            <v>#N/A</v>
          </cell>
          <cell r="G891">
            <v>5.7194999999999991</v>
          </cell>
          <cell r="H891">
            <v>5.7194999999999991</v>
          </cell>
        </row>
        <row r="892">
          <cell r="F892" t="e">
            <v>#N/A</v>
          </cell>
          <cell r="G892">
            <v>3.8406250000000002</v>
          </cell>
          <cell r="H892">
            <v>3.8406250000000002</v>
          </cell>
        </row>
        <row r="893">
          <cell r="F893" t="e">
            <v>#N/A</v>
          </cell>
          <cell r="G893">
            <v>0</v>
          </cell>
          <cell r="H893">
            <v>0</v>
          </cell>
        </row>
        <row r="894">
          <cell r="F894" t="e">
            <v>#N/A</v>
          </cell>
          <cell r="G894">
            <v>2.5676250000000014</v>
          </cell>
          <cell r="H894">
            <v>2.5676250000000014</v>
          </cell>
        </row>
        <row r="895">
          <cell r="F895" t="e">
            <v>#N/A</v>
          </cell>
          <cell r="G895">
            <v>0</v>
          </cell>
          <cell r="H895">
            <v>0</v>
          </cell>
        </row>
        <row r="896">
          <cell r="F896" t="e">
            <v>#N/A</v>
          </cell>
          <cell r="G896">
            <v>0</v>
          </cell>
          <cell r="H896">
            <v>0</v>
          </cell>
        </row>
        <row r="897">
          <cell r="F897" t="e">
            <v>#N/A</v>
          </cell>
          <cell r="G897">
            <v>15.912250000000002</v>
          </cell>
          <cell r="H897">
            <v>15.912250000000002</v>
          </cell>
        </row>
        <row r="898">
          <cell r="A898">
            <v>311</v>
          </cell>
          <cell r="F898">
            <v>311</v>
          </cell>
          <cell r="G898">
            <v>311</v>
          </cell>
          <cell r="H898">
            <v>311</v>
          </cell>
          <cell r="M898" t="str">
            <v>CDC</v>
          </cell>
        </row>
        <row r="899">
          <cell r="F899" t="e">
            <v>#N/A</v>
          </cell>
          <cell r="G899">
            <v>0</v>
          </cell>
          <cell r="H899">
            <v>0</v>
          </cell>
        </row>
        <row r="900">
          <cell r="F900" t="e">
            <v>#N/A</v>
          </cell>
          <cell r="G900">
            <v>0</v>
          </cell>
          <cell r="H900">
            <v>0</v>
          </cell>
        </row>
        <row r="901">
          <cell r="F901" t="e">
            <v>#N/A</v>
          </cell>
          <cell r="G901">
            <v>27</v>
          </cell>
          <cell r="H901">
            <v>27</v>
          </cell>
        </row>
        <row r="902">
          <cell r="F902" t="e">
            <v>#N/A</v>
          </cell>
          <cell r="G902">
            <v>5.94</v>
          </cell>
          <cell r="H902">
            <v>5.94</v>
          </cell>
        </row>
        <row r="903">
          <cell r="F903" t="e">
            <v>#N/A</v>
          </cell>
          <cell r="G903">
            <v>9.7297297297297233E-2</v>
          </cell>
          <cell r="H903">
            <v>9.7297297297297233E-2</v>
          </cell>
        </row>
        <row r="904">
          <cell r="F904" t="e">
            <v>#N/A</v>
          </cell>
          <cell r="G904">
            <v>0.36</v>
          </cell>
          <cell r="H904">
            <v>0.36</v>
          </cell>
        </row>
        <row r="905">
          <cell r="F905" t="e">
            <v>#N/A</v>
          </cell>
          <cell r="G905">
            <v>0</v>
          </cell>
          <cell r="H905">
            <v>0</v>
          </cell>
        </row>
        <row r="906">
          <cell r="F906" t="e">
            <v>#N/A</v>
          </cell>
          <cell r="G906">
            <v>3.67</v>
          </cell>
          <cell r="H906">
            <v>3.67</v>
          </cell>
        </row>
        <row r="907">
          <cell r="F907" t="e">
            <v>#N/A</v>
          </cell>
          <cell r="G907">
            <v>0.96444444444444477</v>
          </cell>
          <cell r="H907">
            <v>0.96444444444444477</v>
          </cell>
        </row>
        <row r="908">
          <cell r="F908" t="e">
            <v>#N/A</v>
          </cell>
          <cell r="G908">
            <v>0</v>
          </cell>
          <cell r="H908">
            <v>0</v>
          </cell>
        </row>
        <row r="909">
          <cell r="F909" t="e">
            <v>#N/A</v>
          </cell>
          <cell r="G909">
            <v>32.797499999999999</v>
          </cell>
          <cell r="H909">
            <v>32.797499999999999</v>
          </cell>
        </row>
        <row r="910">
          <cell r="F910" t="e">
            <v>#N/A</v>
          </cell>
          <cell r="G910">
            <v>5.9097222222222214</v>
          </cell>
          <cell r="H910">
            <v>5.9097222222222214</v>
          </cell>
        </row>
        <row r="911">
          <cell r="F911" t="e">
            <v>#N/A</v>
          </cell>
          <cell r="G911">
            <v>0</v>
          </cell>
          <cell r="H911">
            <v>0</v>
          </cell>
        </row>
        <row r="912">
          <cell r="F912" t="e">
            <v>#N/A</v>
          </cell>
          <cell r="G912">
            <v>0</v>
          </cell>
          <cell r="H912">
            <v>0</v>
          </cell>
        </row>
        <row r="913">
          <cell r="F913" t="e">
            <v>#N/A</v>
          </cell>
          <cell r="G913">
            <v>49.641666666666666</v>
          </cell>
          <cell r="H913">
            <v>49.641666666666666</v>
          </cell>
        </row>
        <row r="914">
          <cell r="A914">
            <v>504</v>
          </cell>
          <cell r="F914">
            <v>504</v>
          </cell>
          <cell r="G914">
            <v>504</v>
          </cell>
          <cell r="H914">
            <v>504</v>
          </cell>
          <cell r="M914" t="str">
            <v>CDC</v>
          </cell>
        </row>
        <row r="915">
          <cell r="F915" t="e">
            <v>#N/A</v>
          </cell>
          <cell r="G915">
            <v>0</v>
          </cell>
          <cell r="H915">
            <v>0</v>
          </cell>
        </row>
        <row r="916">
          <cell r="F916" t="e">
            <v>#N/A</v>
          </cell>
          <cell r="G916">
            <v>0</v>
          </cell>
          <cell r="H916">
            <v>0</v>
          </cell>
        </row>
        <row r="917">
          <cell r="F917" t="e">
            <v>#N/A</v>
          </cell>
          <cell r="G917">
            <v>0</v>
          </cell>
          <cell r="H917">
            <v>0</v>
          </cell>
        </row>
        <row r="918">
          <cell r="F918" t="e">
            <v>#N/A</v>
          </cell>
          <cell r="G918">
            <v>0</v>
          </cell>
          <cell r="H918">
            <v>0</v>
          </cell>
        </row>
        <row r="919">
          <cell r="F919" t="e">
            <v>#N/A</v>
          </cell>
          <cell r="G919">
            <v>3.0874228144296394E-2</v>
          </cell>
          <cell r="H919">
            <v>3.0874228144296394E-2</v>
          </cell>
        </row>
        <row r="920">
          <cell r="F920" t="e">
            <v>#N/A</v>
          </cell>
          <cell r="G920">
            <v>5.3333333333333288E-2</v>
          </cell>
          <cell r="H920">
            <v>5.3333333333333288E-2</v>
          </cell>
        </row>
        <row r="921">
          <cell r="F921" t="e">
            <v>#N/A</v>
          </cell>
          <cell r="G921">
            <v>0</v>
          </cell>
          <cell r="H921">
            <v>0</v>
          </cell>
        </row>
        <row r="922">
          <cell r="F922" t="e">
            <v>#N/A</v>
          </cell>
          <cell r="G922">
            <v>0</v>
          </cell>
          <cell r="H922">
            <v>0</v>
          </cell>
        </row>
        <row r="923">
          <cell r="F923" t="e">
            <v>#N/A</v>
          </cell>
          <cell r="G923">
            <v>4.1830555555555566</v>
          </cell>
          <cell r="H923">
            <v>4.1830555555555566</v>
          </cell>
        </row>
        <row r="924">
          <cell r="F924" t="e">
            <v>#N/A</v>
          </cell>
          <cell r="G924">
            <v>0.60185185185185186</v>
          </cell>
          <cell r="H924">
            <v>0.60185185185185186</v>
          </cell>
        </row>
        <row r="925">
          <cell r="F925" t="e">
            <v>#N/A</v>
          </cell>
          <cell r="G925">
            <v>0</v>
          </cell>
          <cell r="H925">
            <v>0</v>
          </cell>
        </row>
        <row r="926">
          <cell r="F926" t="e">
            <v>#N/A</v>
          </cell>
          <cell r="G926">
            <v>1.8808333333333331</v>
          </cell>
          <cell r="H926">
            <v>1.8808333333333331</v>
          </cell>
        </row>
        <row r="927">
          <cell r="F927" t="e">
            <v>#N/A</v>
          </cell>
          <cell r="G927">
            <v>0</v>
          </cell>
          <cell r="H927">
            <v>0</v>
          </cell>
        </row>
        <row r="928">
          <cell r="F928" t="e">
            <v>#N/A</v>
          </cell>
          <cell r="G928">
            <v>0</v>
          </cell>
          <cell r="H928">
            <v>0</v>
          </cell>
        </row>
        <row r="929">
          <cell r="F929" t="e">
            <v>#N/A</v>
          </cell>
          <cell r="G929">
            <v>6.7190740740740758</v>
          </cell>
          <cell r="H929">
            <v>6.7190740740740758</v>
          </cell>
        </row>
        <row r="930">
          <cell r="A930">
            <v>505</v>
          </cell>
          <cell r="F930">
            <v>505</v>
          </cell>
          <cell r="G930">
            <v>505</v>
          </cell>
          <cell r="H930">
            <v>505</v>
          </cell>
          <cell r="M930" t="str">
            <v>CDC</v>
          </cell>
        </row>
        <row r="931">
          <cell r="F931" t="e">
            <v>#N/A</v>
          </cell>
          <cell r="G931">
            <v>0</v>
          </cell>
          <cell r="H931">
            <v>0</v>
          </cell>
        </row>
        <row r="932">
          <cell r="F932" t="e">
            <v>#N/A</v>
          </cell>
          <cell r="G932">
            <v>0</v>
          </cell>
          <cell r="H932">
            <v>0</v>
          </cell>
        </row>
        <row r="933">
          <cell r="F933" t="e">
            <v>#N/A</v>
          </cell>
          <cell r="G933">
            <v>8</v>
          </cell>
          <cell r="H933">
            <v>8</v>
          </cell>
        </row>
        <row r="934">
          <cell r="F934" t="e">
            <v>#N/A</v>
          </cell>
          <cell r="G934">
            <v>1.76</v>
          </cell>
          <cell r="H934">
            <v>1.76</v>
          </cell>
        </row>
        <row r="935">
          <cell r="F935" t="e">
            <v>#N/A</v>
          </cell>
          <cell r="G935">
            <v>0.32413140694874421</v>
          </cell>
          <cell r="H935">
            <v>0.32413140694874421</v>
          </cell>
        </row>
        <row r="936">
          <cell r="F936" t="e">
            <v>#N/A</v>
          </cell>
          <cell r="G936">
            <v>0.31</v>
          </cell>
          <cell r="H936">
            <v>0.31</v>
          </cell>
        </row>
        <row r="937">
          <cell r="F937" t="e">
            <v>#N/A</v>
          </cell>
          <cell r="G937">
            <v>0.7333333333333335</v>
          </cell>
          <cell r="H937">
            <v>0.7333333333333335</v>
          </cell>
        </row>
        <row r="938">
          <cell r="F938" t="e">
            <v>#N/A</v>
          </cell>
          <cell r="G938">
            <v>0</v>
          </cell>
          <cell r="H938">
            <v>0</v>
          </cell>
        </row>
        <row r="939">
          <cell r="F939" t="e">
            <v>#N/A</v>
          </cell>
          <cell r="G939">
            <v>4.236666666666669</v>
          </cell>
          <cell r="H939">
            <v>4.236666666666669</v>
          </cell>
        </row>
        <row r="940">
          <cell r="F940" t="e">
            <v>#N/A</v>
          </cell>
          <cell r="G940">
            <v>2.844907407407407</v>
          </cell>
          <cell r="H940">
            <v>2.844907407407407</v>
          </cell>
        </row>
        <row r="941">
          <cell r="F941" t="e">
            <v>#N/A</v>
          </cell>
          <cell r="G941">
            <v>0</v>
          </cell>
          <cell r="H941">
            <v>0</v>
          </cell>
        </row>
        <row r="942">
          <cell r="F942" t="e">
            <v>#N/A</v>
          </cell>
          <cell r="G942">
            <v>1.901944444444444</v>
          </cell>
          <cell r="H942">
            <v>1.901944444444444</v>
          </cell>
        </row>
        <row r="943">
          <cell r="F943" t="e">
            <v>#N/A</v>
          </cell>
          <cell r="G943">
            <v>0</v>
          </cell>
          <cell r="H943">
            <v>0</v>
          </cell>
        </row>
        <row r="944">
          <cell r="F944" t="e">
            <v>#N/A</v>
          </cell>
          <cell r="G944">
            <v>0</v>
          </cell>
          <cell r="H944">
            <v>0</v>
          </cell>
        </row>
        <row r="945">
          <cell r="F945" t="e">
            <v>#N/A</v>
          </cell>
          <cell r="G945">
            <v>11.786851851851853</v>
          </cell>
          <cell r="H945">
            <v>11.786851851851853</v>
          </cell>
        </row>
        <row r="946">
          <cell r="A946">
            <v>506</v>
          </cell>
          <cell r="F946">
            <v>506</v>
          </cell>
          <cell r="G946">
            <v>506</v>
          </cell>
          <cell r="H946">
            <v>506</v>
          </cell>
          <cell r="M946" t="str">
            <v>CDC</v>
          </cell>
        </row>
        <row r="947">
          <cell r="F947" t="e">
            <v>#N/A</v>
          </cell>
          <cell r="G947">
            <v>0</v>
          </cell>
          <cell r="H947">
            <v>0</v>
          </cell>
        </row>
        <row r="948">
          <cell r="F948" t="e">
            <v>#N/A</v>
          </cell>
          <cell r="G948">
            <v>0</v>
          </cell>
          <cell r="H948">
            <v>0</v>
          </cell>
        </row>
        <row r="949">
          <cell r="F949" t="e">
            <v>#N/A</v>
          </cell>
          <cell r="G949">
            <v>1</v>
          </cell>
          <cell r="H949">
            <v>1</v>
          </cell>
        </row>
        <row r="950">
          <cell r="F950" t="e">
            <v>#N/A</v>
          </cell>
          <cell r="G950">
            <v>0.22</v>
          </cell>
          <cell r="H950">
            <v>0.22</v>
          </cell>
        </row>
        <row r="951">
          <cell r="F951" t="e">
            <v>#N/A</v>
          </cell>
          <cell r="G951">
            <v>5.307100008953354E-2</v>
          </cell>
          <cell r="H951">
            <v>5.307100008953354E-2</v>
          </cell>
        </row>
        <row r="952">
          <cell r="F952" t="e">
            <v>#N/A</v>
          </cell>
          <cell r="G952">
            <v>0.02</v>
          </cell>
          <cell r="H952">
            <v>0.02</v>
          </cell>
        </row>
        <row r="953">
          <cell r="F953" t="e">
            <v>#N/A</v>
          </cell>
          <cell r="G953">
            <v>0.05</v>
          </cell>
          <cell r="H953">
            <v>0.05</v>
          </cell>
        </row>
        <row r="954">
          <cell r="F954" t="e">
            <v>#N/A</v>
          </cell>
          <cell r="G954">
            <v>0</v>
          </cell>
          <cell r="H954">
            <v>0</v>
          </cell>
        </row>
        <row r="955">
          <cell r="F955" t="e">
            <v>#N/A</v>
          </cell>
          <cell r="G955">
            <v>0.70666666666666722</v>
          </cell>
          <cell r="H955">
            <v>0.70666666666666722</v>
          </cell>
        </row>
        <row r="956">
          <cell r="F956" t="e">
            <v>#N/A</v>
          </cell>
          <cell r="G956">
            <v>0.28888888888888897</v>
          </cell>
          <cell r="H956">
            <v>0.28888888888888897</v>
          </cell>
        </row>
        <row r="957">
          <cell r="F957" t="e">
            <v>#N/A</v>
          </cell>
          <cell r="G957">
            <v>0</v>
          </cell>
          <cell r="H957">
            <v>0</v>
          </cell>
        </row>
        <row r="958">
          <cell r="F958" t="e">
            <v>#N/A</v>
          </cell>
          <cell r="G958">
            <v>0.32</v>
          </cell>
          <cell r="H958">
            <v>0.32</v>
          </cell>
        </row>
        <row r="959">
          <cell r="F959" t="e">
            <v>#N/A</v>
          </cell>
          <cell r="G959">
            <v>0</v>
          </cell>
          <cell r="H959">
            <v>0</v>
          </cell>
        </row>
        <row r="960">
          <cell r="F960" t="e">
            <v>#N/A</v>
          </cell>
          <cell r="G960">
            <v>0</v>
          </cell>
          <cell r="H960">
            <v>0</v>
          </cell>
        </row>
        <row r="961">
          <cell r="F961" t="e">
            <v>#N/A</v>
          </cell>
          <cell r="G961">
            <v>1.6055555555555563</v>
          </cell>
          <cell r="H961">
            <v>1.6055555555555563</v>
          </cell>
        </row>
        <row r="962">
          <cell r="A962">
            <v>503</v>
          </cell>
          <cell r="F962">
            <v>503</v>
          </cell>
          <cell r="G962">
            <v>503</v>
          </cell>
          <cell r="H962">
            <v>503</v>
          </cell>
          <cell r="M962" t="str">
            <v>CDC</v>
          </cell>
        </row>
        <row r="963">
          <cell r="F963" t="e">
            <v>#N/A</v>
          </cell>
          <cell r="G963">
            <v>0</v>
          </cell>
          <cell r="H963">
            <v>0</v>
          </cell>
        </row>
        <row r="964">
          <cell r="F964" t="e">
            <v>#N/A</v>
          </cell>
          <cell r="G964">
            <v>0</v>
          </cell>
          <cell r="H964">
            <v>0</v>
          </cell>
        </row>
        <row r="965">
          <cell r="F965" t="e">
            <v>#N/A</v>
          </cell>
          <cell r="G965">
            <v>0</v>
          </cell>
          <cell r="H965">
            <v>0</v>
          </cell>
        </row>
        <row r="966">
          <cell r="F966" t="e">
            <v>#N/A</v>
          </cell>
          <cell r="G966">
            <v>0</v>
          </cell>
          <cell r="H966">
            <v>0</v>
          </cell>
        </row>
        <row r="967">
          <cell r="F967" t="e">
            <v>#N/A</v>
          </cell>
          <cell r="G967">
            <v>0</v>
          </cell>
          <cell r="H967">
            <v>0</v>
          </cell>
        </row>
        <row r="968">
          <cell r="F968" t="e">
            <v>#N/A</v>
          </cell>
          <cell r="G968">
            <v>0</v>
          </cell>
          <cell r="H968">
            <v>0</v>
          </cell>
        </row>
        <row r="969">
          <cell r="F969" t="e">
            <v>#N/A</v>
          </cell>
          <cell r="G969">
            <v>0</v>
          </cell>
          <cell r="H969">
            <v>0</v>
          </cell>
        </row>
        <row r="970">
          <cell r="F970" t="e">
            <v>#N/A</v>
          </cell>
          <cell r="G970">
            <v>0</v>
          </cell>
          <cell r="H970">
            <v>0</v>
          </cell>
        </row>
        <row r="971">
          <cell r="F971" t="e">
            <v>#N/A</v>
          </cell>
          <cell r="G971">
            <v>0</v>
          </cell>
          <cell r="H971">
            <v>0</v>
          </cell>
        </row>
        <row r="972">
          <cell r="F972" t="e">
            <v>#N/A</v>
          </cell>
          <cell r="G972">
            <v>0</v>
          </cell>
          <cell r="H972">
            <v>0</v>
          </cell>
        </row>
        <row r="973">
          <cell r="F973" t="e">
            <v>#N/A</v>
          </cell>
          <cell r="G973">
            <v>0</v>
          </cell>
          <cell r="H973">
            <v>0</v>
          </cell>
        </row>
        <row r="974">
          <cell r="F974" t="e">
            <v>#N/A</v>
          </cell>
          <cell r="G974">
            <v>0</v>
          </cell>
          <cell r="H974">
            <v>0</v>
          </cell>
        </row>
        <row r="975">
          <cell r="F975" t="e">
            <v>#N/A</v>
          </cell>
          <cell r="G975">
            <v>0</v>
          </cell>
          <cell r="H975">
            <v>0</v>
          </cell>
        </row>
        <row r="976">
          <cell r="F976" t="e">
            <v>#N/A</v>
          </cell>
          <cell r="G976">
            <v>0</v>
          </cell>
          <cell r="H976">
            <v>0</v>
          </cell>
        </row>
        <row r="977">
          <cell r="F977" t="e">
            <v>#N/A</v>
          </cell>
          <cell r="G977">
            <v>0</v>
          </cell>
          <cell r="H97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B9">
            <v>39016.747021064817</v>
          </cell>
        </row>
        <row r="10">
          <cell r="B10">
            <v>75</v>
          </cell>
        </row>
      </sheetData>
      <sheetData sheetId="5" refreshError="1"/>
      <sheetData sheetId="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PTO REDES _x0002_A"/>
      <sheetName val="Condución_PVC3"/>
      <sheetName val="PTO_BOCA-COND3"/>
      <sheetName val="PTO_TANQ_DE_ALM3"/>
      <sheetName val="PTO_REDES3"/>
      <sheetName val="PTO_REDES_BA3"/>
      <sheetName val="Inversión_Acdto3"/>
      <sheetName val="CANT_OBRA_3"/>
      <sheetName val="APU_3"/>
      <sheetName val="Base_de_Diseño3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"/>
      <sheetName val="Condución_PVC2"/>
      <sheetName val="PTO_BOCA-COND2"/>
      <sheetName val="PTO_TANQ_DE_ALM2"/>
      <sheetName val="PTO_REDES2"/>
      <sheetName val="PTO_REDES_BA2"/>
      <sheetName val="Inversión_Acdto2"/>
      <sheetName val="CANT_OBRA_2"/>
      <sheetName val="APU_2"/>
      <sheetName val="Base_de_Diseño2"/>
      <sheetName val="Condución_PVC1"/>
      <sheetName val="PTO_BOCA-COND1"/>
      <sheetName val="PTO_TANQ_DE_ALM1"/>
      <sheetName val="PTO_REDES1"/>
      <sheetName val="PTO_REDES_BA1"/>
      <sheetName val="Inversión_Acdto1"/>
      <sheetName val="CANT_OBRA_1"/>
      <sheetName val="APU_1"/>
      <sheetName val="Base_de_Diseño1"/>
      <sheetName val="Condución_PVC4"/>
      <sheetName val="PTO_BOCA-COND4"/>
      <sheetName val="PTO_TANQ_DE_ALM4"/>
      <sheetName val="PTO_REDES4"/>
      <sheetName val="PTO_REDES_BA4"/>
      <sheetName val="Inversión_Acdto4"/>
      <sheetName val="CANT_OBRA_4"/>
      <sheetName val="APU_4"/>
      <sheetName val="Base_de_Diseño4"/>
      <sheetName val="Condución_PVC5"/>
      <sheetName val="PTO_BOCA-COND5"/>
      <sheetName val="PTO_TANQ_DE_ALM5"/>
      <sheetName val="PTO_REDES5"/>
      <sheetName val="PTO_REDES_BA5"/>
      <sheetName val="Inversión_Acdto5"/>
      <sheetName val="CANT_OBRA_5"/>
      <sheetName val="APU_5"/>
      <sheetName val="Base_de_Diseño5"/>
      <sheetName val="Condución_PVC6"/>
      <sheetName val="PTO_BOCA-COND6"/>
      <sheetName val="PTO_TANQ_DE_ALM6"/>
      <sheetName val="PTO_REDES6"/>
      <sheetName val="PTO_REDES_BA6"/>
      <sheetName val="Inversión_Acdto6"/>
      <sheetName val="CANT_OBRA_6"/>
      <sheetName val="APU_6"/>
      <sheetName val="Base_de_Diseño6"/>
      <sheetName val="Condución_PVC7"/>
      <sheetName val="PTO_BOCA-COND7"/>
      <sheetName val="PTO_TANQ_DE_ALM7"/>
      <sheetName val="PTO_REDES7"/>
      <sheetName val="PTO_REDES_BA7"/>
      <sheetName val="Inversión_Acdto7"/>
      <sheetName val="CANT_OBRA_7"/>
      <sheetName val="APU_7"/>
      <sheetName val="Base_de_Diseño7"/>
      <sheetName val="Condución_PVC8"/>
      <sheetName val="PTO_BOCA-COND8"/>
      <sheetName val="PTO_TANQ_DE_ALM8"/>
      <sheetName val="PTO_REDES8"/>
      <sheetName val="PTO_REDES_BA8"/>
      <sheetName val="Inversión_Acdto8"/>
      <sheetName val="CANT_OBRA_8"/>
      <sheetName val="APU_8"/>
      <sheetName val="Base_de_Diseño8"/>
      <sheetName val="Condución_PVC10"/>
      <sheetName val="PTO_BOCA-COND10"/>
      <sheetName val="PTO_TANQ_DE_ALM10"/>
      <sheetName val="PTO_REDES10"/>
      <sheetName val="PTO_REDES_BA10"/>
      <sheetName val="Inversión_Acdto10"/>
      <sheetName val="CANT_OBRA_10"/>
      <sheetName val="APU_10"/>
      <sheetName val="Base_de_Diseño10"/>
      <sheetName val="Condución_PVC9"/>
      <sheetName val="PTO_BOCA-COND9"/>
      <sheetName val="PTO_TANQ_DE_ALM9"/>
      <sheetName val="PTO_REDES9"/>
      <sheetName val="PTO_REDES_BA9"/>
      <sheetName val="Inversión_Acdto9"/>
      <sheetName val="CANT_OBRA_9"/>
      <sheetName val="APU_9"/>
      <sheetName val="Base_de_Diseño9"/>
      <sheetName val="Condución_PVC15"/>
      <sheetName val="PTO_BOCA-COND15"/>
      <sheetName val="PTO_TANQ_DE_ALM15"/>
      <sheetName val="PTO_REDES15"/>
      <sheetName val="PTO_REDES_BA15"/>
      <sheetName val="Inversión_Acdto15"/>
      <sheetName val="CANT_OBRA_15"/>
      <sheetName val="APU_15"/>
      <sheetName val="Base_de_Diseño15"/>
      <sheetName val="Condución_PVC11"/>
      <sheetName val="PTO_BOCA-COND11"/>
      <sheetName val="PTO_TANQ_DE_ALM11"/>
      <sheetName val="PTO_REDES11"/>
      <sheetName val="PTO_REDES_BA11"/>
      <sheetName val="Inversión_Acdto11"/>
      <sheetName val="CANT_OBRA_11"/>
      <sheetName val="APU_11"/>
      <sheetName val="Base_de_Diseño11"/>
      <sheetName val="Condución_PVC12"/>
      <sheetName val="PTO_BOCA-COND12"/>
      <sheetName val="PTO_TANQ_DE_ALM12"/>
      <sheetName val="PTO_REDES12"/>
      <sheetName val="PTO_REDES_BA12"/>
      <sheetName val="Inversión_Acdto12"/>
      <sheetName val="CANT_OBRA_12"/>
      <sheetName val="APU_12"/>
      <sheetName val="Base_de_Diseño12"/>
      <sheetName val="Condución_PVC13"/>
      <sheetName val="PTO_BOCA-COND13"/>
      <sheetName val="PTO_TANQ_DE_ALM13"/>
      <sheetName val="PTO_REDES13"/>
      <sheetName val="PTO_REDES_BA13"/>
      <sheetName val="Inversión_Acdto13"/>
      <sheetName val="CANT_OBRA_13"/>
      <sheetName val="APU_13"/>
      <sheetName val="Base_de_Diseño13"/>
      <sheetName val="Condución_PVC14"/>
      <sheetName val="PTO_BOCA-COND14"/>
      <sheetName val="PTO_TANQ_DE_ALM14"/>
      <sheetName val="PTO_REDES14"/>
      <sheetName val="PTO_REDES_BA14"/>
      <sheetName val="Inversión_Acdto14"/>
      <sheetName val="CANT_OBRA_14"/>
      <sheetName val="APU_14"/>
      <sheetName val="Base_de_Diseño14"/>
      <sheetName val="Condución_PVC16"/>
      <sheetName val="PTO_BOCA-COND16"/>
      <sheetName val="PTO_TANQ_DE_ALM16"/>
      <sheetName val="PTO_REDES16"/>
      <sheetName val="PTO_REDES_BA16"/>
      <sheetName val="Inversión_Acdto16"/>
      <sheetName val="CANT_OBRA_16"/>
      <sheetName val="APU_16"/>
      <sheetName val="Base_de_Diseño16"/>
      <sheetName val="Condución_PVC17"/>
      <sheetName val="PTO_BOCA-COND17"/>
      <sheetName val="PTO_TANQ_DE_ALM17"/>
      <sheetName val="PTO_REDES17"/>
      <sheetName val="PTO_REDES_BA17"/>
      <sheetName val="Inversión_Acdto17"/>
      <sheetName val="CANT_OBRA_17"/>
      <sheetName val="APU_17"/>
      <sheetName val="Base_de_Diseño17"/>
      <sheetName val="Condución_PVC18"/>
      <sheetName val="PTO_BOCA-COND18"/>
      <sheetName val="PTO_TANQ_DE_ALM18"/>
      <sheetName val="PTO_REDES18"/>
      <sheetName val="PTO_REDES_BA18"/>
      <sheetName val="Inversión_Acdto18"/>
      <sheetName val="CANT_OBRA_18"/>
      <sheetName val="APU_18"/>
      <sheetName val="Base_de_Diseño18"/>
      <sheetName val="Condución_PVC19"/>
      <sheetName val="PTO_BOCA-COND19"/>
      <sheetName val="PTO_TANQ_DE_ALM19"/>
      <sheetName val="PTO_REDES19"/>
      <sheetName val="PTO_REDES_BA19"/>
      <sheetName val="Inversión_Acdto19"/>
      <sheetName val="CANT_OBRA_19"/>
      <sheetName val="APU_19"/>
      <sheetName val="Base_de_Diseño19"/>
      <sheetName val="Condución_PVC20"/>
      <sheetName val="PTO_BOCA-COND20"/>
      <sheetName val="PTO_TANQ_DE_ALM20"/>
      <sheetName val="PTO_REDES20"/>
      <sheetName val="PTO_REDES_BA20"/>
      <sheetName val="Inversión_Acdto20"/>
      <sheetName val="CANT_OBRA_20"/>
      <sheetName val="APU_20"/>
      <sheetName val="Base_de_Diseño20"/>
      <sheetName val="DATOS EPANET"/>
      <sheetName val="PTO_REDES_A"/>
      <sheetName val="DATOS_EPAN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/>
      <sheetData sheetId="205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  <sheetName val="Base de Diseño"/>
    </sheetNames>
    <sheetDataSet>
      <sheetData sheetId="0" refreshError="1">
        <row r="45">
          <cell r="G4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Capital Budget"/>
      <sheetName val="Sheet1"/>
      <sheetName val="REF - Listas"/>
      <sheetName val="CONTROL"/>
    </sheetNames>
    <sheetDataSet>
      <sheetData sheetId="0">
        <row r="2">
          <cell r="E2" t="str">
            <v>A1-001</v>
          </cell>
        </row>
      </sheetData>
      <sheetData sheetId="1"/>
      <sheetData sheetId="2">
        <row r="4">
          <cell r="D4" t="str">
            <v>Administrative</v>
          </cell>
        </row>
        <row r="5">
          <cell r="D5" t="str">
            <v>Security</v>
          </cell>
        </row>
        <row r="6">
          <cell r="D6" t="str">
            <v>IT</v>
          </cell>
        </row>
        <row r="7">
          <cell r="D7" t="str">
            <v>Operations</v>
          </cell>
        </row>
        <row r="8">
          <cell r="D8" t="str">
            <v>Maintenance</v>
          </cell>
        </row>
        <row r="9">
          <cell r="D9" t="str">
            <v>Technical Services</v>
          </cell>
        </row>
        <row r="10">
          <cell r="D10" t="str">
            <v>Projects</v>
          </cell>
          <cell r="G10" t="str">
            <v>each</v>
          </cell>
        </row>
        <row r="11">
          <cell r="D11" t="str">
            <v>Investment</v>
          </cell>
          <cell r="G11" t="str">
            <v>global</v>
          </cell>
        </row>
        <row r="12">
          <cell r="D12" t="str">
            <v>Environmental</v>
          </cell>
          <cell r="G12" t="str">
            <v>hours</v>
          </cell>
        </row>
        <row r="13">
          <cell r="G13" t="str">
            <v>linear meter</v>
          </cell>
        </row>
        <row r="14">
          <cell r="G14" t="str">
            <v>kilometer</v>
          </cell>
        </row>
        <row r="15">
          <cell r="G15" t="str">
            <v>square meter (m2)</v>
          </cell>
        </row>
        <row r="16">
          <cell r="G16" t="str">
            <v>cubic meter (m3)</v>
          </cell>
        </row>
        <row r="17">
          <cell r="G17" t="str">
            <v>lot</v>
          </cell>
        </row>
        <row r="18">
          <cell r="G18" t="str">
            <v>hectares</v>
          </cell>
        </row>
        <row r="26">
          <cell r="B26" t="str">
            <v>Yes</v>
          </cell>
        </row>
        <row r="27">
          <cell r="B27" t="str">
            <v>No</v>
          </cell>
        </row>
        <row r="41">
          <cell r="B41" t="str">
            <v>Barranquilla Head Office</v>
          </cell>
        </row>
        <row r="42">
          <cell r="B42" t="str">
            <v>Jagua Mine</v>
          </cell>
        </row>
        <row r="43">
          <cell r="B43" t="str">
            <v>Calenturitas Mine</v>
          </cell>
        </row>
        <row r="44">
          <cell r="B44" t="str">
            <v>Rail</v>
          </cell>
        </row>
        <row r="45">
          <cell r="B45" t="str">
            <v>CMU</v>
          </cell>
        </row>
        <row r="46">
          <cell r="B46" t="str">
            <v>CET</v>
          </cell>
        </row>
        <row r="47">
          <cell r="B47" t="str">
            <v>Prodeco Port</v>
          </cell>
        </row>
      </sheetData>
      <sheetData sheetId="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INICIO"/>
      <sheetName val="RESUMEN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REF - Listas"/>
      <sheetName val="2008 Capital Budget"/>
    </sheetNames>
    <sheetDataSet>
      <sheetData sheetId="0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1" refreshError="1"/>
      <sheetData sheetId="2">
        <row r="522">
          <cell r="A522" t="str">
            <v>2.4.22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IU Nuevo"/>
      <sheetName val="PRESUPUESTO"/>
      <sheetName val="ANALISIS DE AIU"/>
      <sheetName val="Resumen m2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Hoja Base"/>
      <sheetName val="1,1,2 Alquiler Campameto"/>
      <sheetName val="1,1,3 Demolicio Limpieza"/>
      <sheetName val="1,1,4 Localización y replanteo"/>
      <sheetName val="1,1,5 Cerramiento Lona"/>
      <sheetName val="1,2,1 Provicional agua"/>
      <sheetName val="1,2,2 Provicional energia"/>
      <sheetName val="1,3,1 Traslado Arb"/>
      <sheetName val="1,3,2 Retiro Escombros"/>
      <sheetName val="2,1,1 Exc Mec"/>
      <sheetName val="2,1,2 Exc Man"/>
      <sheetName val="2,1,3 Relleno M Común"/>
      <sheetName val="2,2,1 Concr pobre"/>
      <sheetName val="2,2,2 Concreto Zapatas"/>
      <sheetName val="4,7,1 Acero 60000 Refuerzo"/>
      <sheetName val="4,7,2 Malla Electrosoldada"/>
      <sheetName val="6,1,1 Novafort A.LL. 4&quot; 110mm "/>
      <sheetName val="3,1,1 Caja inspección 0,60 "/>
      <sheetName val="3,4,6 Carcamo"/>
      <sheetName val="1,3,1 Retiro sobrantes"/>
      <sheetName val="4.2 Pedestales"/>
      <sheetName val="4,1 Pista de patinaje"/>
      <sheetName val="4,3 Rampas"/>
      <sheetName val="4,7,1 Acero 60000 est"/>
      <sheetName val="4,7,2 Malla Electrosoldada est"/>
      <sheetName val="4.8.1.1 Arbol metalico"/>
      <sheetName val="4,4 Bordillo en concreto"/>
      <sheetName val="5,4 Cañuela Per"/>
      <sheetName val="5,3 Carcamo IDRD Tipo 5"/>
      <sheetName val="5,1 Bancas Concreto"/>
      <sheetName val="6,2,1 Acometida media"/>
      <sheetName val="6,2,2 Tuberia de 12"/>
      <sheetName val="6,3,1 Punto  Agua Fria  1.2&quot;"/>
      <sheetName val="7,1,1 Tablero general"/>
      <sheetName val="7,1,2 Acometida fotovoltaico"/>
      <sheetName val="7,1,3 Malla de tierra"/>
      <sheetName val="7,2,1 Circuitos ramales"/>
      <sheetName val="7,3,1 Salida toma"/>
      <sheetName val="7,4,1 Luminaria LUA led"/>
      <sheetName val="7,5,1 Estructuras metalicas"/>
      <sheetName val="7,5,2 Estructuras metalicas "/>
      <sheetName val="7,6,1 Sistema de potencia"/>
      <sheetName val="7,7,1 Ducto 2x1"/>
      <sheetName val="7,7,2 Ducto 1x1"/>
      <sheetName val="7,7,3 Reg monolitico"/>
      <sheetName val="7,7,4 Estructura montaje tabler"/>
      <sheetName val="7,8,1 PLANTA FOTOVOLTAICA"/>
      <sheetName val="8,1 base mueble concreto"/>
      <sheetName val="8,2 Concreto estriado"/>
      <sheetName val="8,3,1  Loseta A40"/>
      <sheetName val="8,3,2 Piso concr. amarillo tex"/>
      <sheetName val="8,3,3 Piso conc gris texturizad"/>
      <sheetName val="9,1 Velarias 4 m"/>
      <sheetName val="10,1 pintura plastica"/>
      <sheetName val="10,2 flexifloor)"/>
      <sheetName val="5,1 Banca"/>
      <sheetName val="5,2 Bordillo A-80"/>
      <sheetName val="11,1,1 Pradización"/>
      <sheetName val="12,1, Juegos biosaludables"/>
      <sheetName val="12,2 Culumpios"/>
      <sheetName val="12,3 Multijuego"/>
      <sheetName val="12,4 señaletica"/>
      <sheetName val="12,5 CANECA M-121 (3)"/>
      <sheetName val="12,6 Baranda pista"/>
      <sheetName val="13,1 Ase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1">
          <cell r="A11" t="str">
            <v xml:space="preserve"> CUADRILLAS</v>
          </cell>
        </row>
        <row r="15">
          <cell r="A15" t="str">
            <v>P. ALBAÑILERIA</v>
          </cell>
        </row>
        <row r="16">
          <cell r="A16" t="str">
            <v>P. INSTALACIONES BASICA</v>
          </cell>
        </row>
        <row r="17">
          <cell r="A17" t="str">
            <v>P. PINTURA</v>
          </cell>
        </row>
        <row r="18">
          <cell r="A18" t="str">
            <v>P. CARPINTERIA</v>
          </cell>
        </row>
        <row r="19">
          <cell r="A19" t="str">
            <v>P. CABLEADO ESTRUCTURADO</v>
          </cell>
        </row>
        <row r="21">
          <cell r="A21" t="str">
            <v>Excavaciones</v>
          </cell>
        </row>
        <row r="22">
          <cell r="A22" t="str">
            <v>Rellenos de excavación</v>
          </cell>
        </row>
        <row r="23">
          <cell r="A23" t="str">
            <v>Enchapes y acabados</v>
          </cell>
        </row>
        <row r="24">
          <cell r="A24" t="str">
            <v>Cuadrilla Demoliciones</v>
          </cell>
        </row>
        <row r="25">
          <cell r="A25" t="str">
            <v>Excavaciones en roca</v>
          </cell>
        </row>
        <row r="26">
          <cell r="A26" t="str">
            <v>Albañilería</v>
          </cell>
        </row>
        <row r="27">
          <cell r="A27" t="str">
            <v>Estructuras</v>
          </cell>
        </row>
        <row r="28">
          <cell r="A28" t="str">
            <v>Topografía</v>
          </cell>
        </row>
        <row r="29">
          <cell r="A29" t="str">
            <v>Instalaciones</v>
          </cell>
        </row>
        <row r="30">
          <cell r="A30" t="str">
            <v>Cuadrilla 1 - 4</v>
          </cell>
        </row>
        <row r="31">
          <cell r="A31" t="str">
            <v>Cuadrilla 1 - 1</v>
          </cell>
        </row>
        <row r="32">
          <cell r="A32" t="str">
            <v>Cuadrilla 1 - 3</v>
          </cell>
        </row>
        <row r="33">
          <cell r="A33" t="str">
            <v>Cuadrilla 1 - 6</v>
          </cell>
        </row>
        <row r="34">
          <cell r="A34" t="str">
            <v>Cuadrilla Hidraúlico y Sanitario</v>
          </cell>
        </row>
        <row r="35">
          <cell r="A35" t="str">
            <v>Cuadrilla Carpinteria metálica</v>
          </cell>
        </row>
        <row r="36">
          <cell r="A36" t="str">
            <v>Cuadrilla  Eléctrico</v>
          </cell>
        </row>
        <row r="37">
          <cell r="A37" t="str">
            <v>Carpintería</v>
          </cell>
        </row>
        <row r="38">
          <cell r="A38" t="str">
            <v>Pintura</v>
          </cell>
        </row>
        <row r="39">
          <cell r="A39" t="str">
            <v>Mampostería</v>
          </cell>
        </row>
        <row r="40">
          <cell r="A40" t="str">
            <v>Vías</v>
          </cell>
        </row>
        <row r="41">
          <cell r="A41" t="str">
            <v>Cuadrilla Carpinteria Aluminio</v>
          </cell>
        </row>
        <row r="42">
          <cell r="A42" t="str">
            <v>Cuadrilla instalaciones a  gas</v>
          </cell>
        </row>
        <row r="43">
          <cell r="A43" t="str">
            <v>Ingeniero</v>
          </cell>
        </row>
        <row r="44">
          <cell r="A44" t="str">
            <v>Tramitador</v>
          </cell>
        </row>
      </sheetData>
      <sheetData sheetId="8" refreshError="1"/>
      <sheetData sheetId="9" refreshError="1">
        <row r="11">
          <cell r="A11" t="str">
            <v>COSTOS DE MAQUINARIA Y EQUIPOS</v>
          </cell>
        </row>
        <row r="13">
          <cell r="A13" t="str">
            <v>JORNADA DIARIA</v>
          </cell>
          <cell r="B13">
            <v>8</v>
          </cell>
        </row>
        <row r="14">
          <cell r="A14" t="str">
            <v>Descripción</v>
          </cell>
          <cell r="B14" t="str">
            <v>Tarifa hora/Unidad</v>
          </cell>
          <cell r="D14" t="str">
            <v>Tarifa -día</v>
          </cell>
          <cell r="E14" t="str">
            <v>% Actualización</v>
          </cell>
          <cell r="F14" t="str">
            <v>Valor Actualizado</v>
          </cell>
        </row>
        <row r="15">
          <cell r="A15" t="str">
            <v>Cargador tipo Cat - 904</v>
          </cell>
          <cell r="B15">
            <v>43750</v>
          </cell>
          <cell r="D15">
            <v>350000</v>
          </cell>
          <cell r="E15">
            <v>0</v>
          </cell>
          <cell r="F15">
            <v>350000</v>
          </cell>
        </row>
        <row r="16">
          <cell r="A16" t="str">
            <v>Compresor</v>
          </cell>
          <cell r="B16">
            <v>9375</v>
          </cell>
          <cell r="D16">
            <v>75000</v>
          </cell>
          <cell r="E16">
            <v>0</v>
          </cell>
          <cell r="F16">
            <v>75000</v>
          </cell>
        </row>
        <row r="17">
          <cell r="A17" t="str">
            <v>Compresor 2 martillos 185 PCM</v>
          </cell>
          <cell r="B17">
            <v>34800</v>
          </cell>
          <cell r="D17">
            <v>278400</v>
          </cell>
          <cell r="E17">
            <v>0</v>
          </cell>
          <cell r="F17">
            <v>278400</v>
          </cell>
          <cell r="G17" t="str">
            <v>construdata</v>
          </cell>
        </row>
        <row r="18">
          <cell r="A18" t="str">
            <v>Cortadora para metal</v>
          </cell>
          <cell r="B18">
            <v>4000</v>
          </cell>
          <cell r="D18">
            <v>32000</v>
          </cell>
          <cell r="E18">
            <v>0</v>
          </cell>
          <cell r="F18">
            <v>32000</v>
          </cell>
        </row>
        <row r="19">
          <cell r="A19" t="str">
            <v>Equipo de topografía</v>
          </cell>
          <cell r="B19">
            <v>10000</v>
          </cell>
          <cell r="D19">
            <v>80000</v>
          </cell>
          <cell r="E19">
            <v>0</v>
          </cell>
          <cell r="F19">
            <v>80000</v>
          </cell>
        </row>
        <row r="20">
          <cell r="A20" t="str">
            <v>Equipo de Soldadura</v>
          </cell>
          <cell r="B20">
            <v>2900</v>
          </cell>
          <cell r="D20">
            <v>23200</v>
          </cell>
          <cell r="E20">
            <v>0</v>
          </cell>
          <cell r="F20">
            <v>23200</v>
          </cell>
          <cell r="G20" t="str">
            <v>Construdata</v>
          </cell>
        </row>
        <row r="21">
          <cell r="A21" t="str">
            <v>Figuradora</v>
          </cell>
          <cell r="B21">
            <v>2500</v>
          </cell>
          <cell r="D21">
            <v>20000</v>
          </cell>
          <cell r="E21">
            <v>0</v>
          </cell>
          <cell r="F21">
            <v>20000</v>
          </cell>
        </row>
        <row r="22">
          <cell r="A22" t="str">
            <v>Pulidora</v>
          </cell>
          <cell r="B22">
            <v>3775</v>
          </cell>
          <cell r="D22">
            <v>30200</v>
          </cell>
          <cell r="E22">
            <v>0</v>
          </cell>
          <cell r="F22">
            <v>30200</v>
          </cell>
          <cell r="G22" t="str">
            <v>construdata</v>
          </cell>
        </row>
        <row r="23">
          <cell r="A23" t="str">
            <v>Pulidora pisos incluye piedras y ceras</v>
          </cell>
          <cell r="B23">
            <v>8500</v>
          </cell>
          <cell r="D23">
            <v>68000</v>
          </cell>
          <cell r="E23">
            <v>0</v>
          </cell>
          <cell r="F23">
            <v>68000</v>
          </cell>
        </row>
        <row r="24">
          <cell r="A24" t="str">
            <v>Formaleta</v>
          </cell>
          <cell r="B24">
            <v>287.5</v>
          </cell>
          <cell r="D24">
            <v>2300</v>
          </cell>
          <cell r="E24">
            <v>0</v>
          </cell>
          <cell r="F24">
            <v>2300</v>
          </cell>
        </row>
        <row r="25">
          <cell r="A25" t="str">
            <v>Formaleta entrepiso por 4 semanas M2</v>
          </cell>
          <cell r="B25">
            <v>62.5</v>
          </cell>
          <cell r="D25">
            <v>500</v>
          </cell>
          <cell r="E25">
            <v>0</v>
          </cell>
          <cell r="F25">
            <v>500</v>
          </cell>
        </row>
        <row r="26">
          <cell r="A26" t="str">
            <v>Formaleta entrepiso M2</v>
          </cell>
          <cell r="B26">
            <v>31.25</v>
          </cell>
          <cell r="D26">
            <v>250</v>
          </cell>
          <cell r="E26">
            <v>0</v>
          </cell>
          <cell r="F26">
            <v>250</v>
          </cell>
        </row>
        <row r="27">
          <cell r="A27" t="str">
            <v>Herramienta Eléctrica</v>
          </cell>
          <cell r="B27">
            <v>684.875</v>
          </cell>
          <cell r="D27">
            <v>5479</v>
          </cell>
          <cell r="E27">
            <v>0</v>
          </cell>
          <cell r="F27">
            <v>5479</v>
          </cell>
        </row>
        <row r="28">
          <cell r="A28" t="str">
            <v>Herramienta menor</v>
          </cell>
          <cell r="B28">
            <v>437.5</v>
          </cell>
          <cell r="D28">
            <v>3500</v>
          </cell>
          <cell r="E28">
            <v>0</v>
          </cell>
          <cell r="F28">
            <v>3500</v>
          </cell>
        </row>
        <row r="29">
          <cell r="A29" t="str">
            <v>Mezcladora a gasolina</v>
          </cell>
          <cell r="B29">
            <v>6887.5</v>
          </cell>
          <cell r="D29">
            <v>55100</v>
          </cell>
          <cell r="E29">
            <v>0</v>
          </cell>
          <cell r="F29">
            <v>55100</v>
          </cell>
          <cell r="G29" t="str">
            <v>construdata</v>
          </cell>
        </row>
        <row r="30">
          <cell r="A30" t="str">
            <v>Motosierra profesional</v>
          </cell>
          <cell r="B30">
            <v>3750</v>
          </cell>
          <cell r="D30">
            <v>30000</v>
          </cell>
          <cell r="E30">
            <v>0</v>
          </cell>
          <cell r="F30">
            <v>30000</v>
          </cell>
          <cell r="G30" t="str">
            <v>constructor</v>
          </cell>
        </row>
        <row r="31">
          <cell r="A31" t="str">
            <v>Andamio metálico</v>
          </cell>
          <cell r="B31">
            <v>125</v>
          </cell>
          <cell r="D31">
            <v>1000</v>
          </cell>
          <cell r="E31">
            <v>0</v>
          </cell>
          <cell r="F31">
            <v>1000</v>
          </cell>
          <cell r="G31" t="str">
            <v>construdata</v>
          </cell>
        </row>
        <row r="32">
          <cell r="A32" t="str">
            <v xml:space="preserve">Paral metálico </v>
          </cell>
          <cell r="B32">
            <v>213.75</v>
          </cell>
          <cell r="D32">
            <v>1710</v>
          </cell>
          <cell r="E32">
            <v>0</v>
          </cell>
          <cell r="F32">
            <v>1710</v>
          </cell>
          <cell r="G32" t="str">
            <v>construdata</v>
          </cell>
        </row>
        <row r="33">
          <cell r="A33" t="str">
            <v>Paral telescopico</v>
          </cell>
          <cell r="B33">
            <v>213.75</v>
          </cell>
          <cell r="D33">
            <v>1710</v>
          </cell>
          <cell r="E33">
            <v>0</v>
          </cell>
          <cell r="F33">
            <v>1710</v>
          </cell>
          <cell r="G33" t="str">
            <v>construdata</v>
          </cell>
        </row>
        <row r="34">
          <cell r="A34" t="str">
            <v>Poleas y Cuerdas</v>
          </cell>
          <cell r="B34">
            <v>4500</v>
          </cell>
          <cell r="D34">
            <v>36000</v>
          </cell>
          <cell r="E34">
            <v>0</v>
          </cell>
          <cell r="F34">
            <v>36000</v>
          </cell>
        </row>
        <row r="35">
          <cell r="A35" t="str">
            <v>Rana</v>
          </cell>
          <cell r="B35">
            <v>4375</v>
          </cell>
          <cell r="D35">
            <v>35000</v>
          </cell>
          <cell r="E35">
            <v>0</v>
          </cell>
          <cell r="F35">
            <v>35000</v>
          </cell>
          <cell r="G35" t="str">
            <v>construdata</v>
          </cell>
        </row>
        <row r="36">
          <cell r="A36" t="str">
            <v>Retroexcavadora orugas tipo 320 pala 1,2 m3</v>
          </cell>
          <cell r="B36">
            <v>102937</v>
          </cell>
          <cell r="D36">
            <v>823496</v>
          </cell>
          <cell r="E36">
            <v>0</v>
          </cell>
          <cell r="F36">
            <v>823496</v>
          </cell>
          <cell r="G36" t="str">
            <v xml:space="preserve">construdata </v>
          </cell>
        </row>
        <row r="37">
          <cell r="A37" t="str">
            <v>Retroexcavadora llantas Tipo Cat 428</v>
          </cell>
          <cell r="B37">
            <v>80000</v>
          </cell>
          <cell r="D37">
            <v>640000</v>
          </cell>
          <cell r="E37">
            <v>0</v>
          </cell>
          <cell r="F37">
            <v>640000</v>
          </cell>
          <cell r="G37" t="str">
            <v>construdata</v>
          </cell>
        </row>
        <row r="38">
          <cell r="A38" t="str">
            <v>Tanque de agua</v>
          </cell>
          <cell r="B38">
            <v>4081.25</v>
          </cell>
          <cell r="D38">
            <v>32650</v>
          </cell>
          <cell r="E38">
            <v>0</v>
          </cell>
          <cell r="F38">
            <v>32650</v>
          </cell>
        </row>
        <row r="39">
          <cell r="A39" t="str">
            <v>Taladro Industrial</v>
          </cell>
          <cell r="B39">
            <v>4375</v>
          </cell>
          <cell r="D39">
            <v>35000</v>
          </cell>
          <cell r="E39">
            <v>0</v>
          </cell>
          <cell r="F39">
            <v>35000</v>
          </cell>
        </row>
        <row r="40">
          <cell r="A40" t="str">
            <v>Vibrocompactador a gasolina</v>
          </cell>
          <cell r="B40">
            <v>6061</v>
          </cell>
          <cell r="D40">
            <v>48488</v>
          </cell>
          <cell r="E40">
            <v>0</v>
          </cell>
          <cell r="F40">
            <v>48488</v>
          </cell>
        </row>
        <row r="41">
          <cell r="A41" t="str">
            <v>Vibrador electrico concreto 110</v>
          </cell>
          <cell r="B41">
            <v>5000</v>
          </cell>
          <cell r="D41">
            <v>40000</v>
          </cell>
          <cell r="E41">
            <v>0</v>
          </cell>
          <cell r="F41">
            <v>40000</v>
          </cell>
        </row>
        <row r="42">
          <cell r="A42" t="str">
            <v>Vibrador a gasolina</v>
          </cell>
          <cell r="B42">
            <v>4615</v>
          </cell>
          <cell r="D42">
            <v>36920</v>
          </cell>
          <cell r="E42">
            <v>0</v>
          </cell>
          <cell r="F42">
            <v>36920</v>
          </cell>
          <cell r="G42" t="str">
            <v>Construdata</v>
          </cell>
        </row>
        <row r="43">
          <cell r="A43" t="str">
            <v>Volqueta (6m3/Operario y combustible)</v>
          </cell>
          <cell r="B43">
            <v>31250</v>
          </cell>
          <cell r="D43">
            <v>250000</v>
          </cell>
          <cell r="E43">
            <v>0</v>
          </cell>
          <cell r="F43">
            <v>250000</v>
          </cell>
        </row>
        <row r="44">
          <cell r="A44" t="str">
            <v>Pluma (incluye operario, andamio y equipo de seguridad)</v>
          </cell>
          <cell r="B44">
            <v>7142.3333333333339</v>
          </cell>
          <cell r="D44">
            <v>57138.666666666672</v>
          </cell>
          <cell r="E44">
            <v>0</v>
          </cell>
          <cell r="F44">
            <v>57138.67</v>
          </cell>
          <cell r="G44" t="str">
            <v>Construdata</v>
          </cell>
        </row>
        <row r="45">
          <cell r="A45" t="str">
            <v>Carretilla tipo bogue</v>
          </cell>
          <cell r="B45">
            <v>375</v>
          </cell>
          <cell r="D45">
            <v>3000</v>
          </cell>
          <cell r="E45">
            <v>0</v>
          </cell>
          <cell r="F45">
            <v>3000</v>
          </cell>
          <cell r="G45" t="str">
            <v>constructor</v>
          </cell>
        </row>
        <row r="46">
          <cell r="A46" t="str">
            <v>Equipo entrepiso (incluye, formaleta, parales y cercha metálica)</v>
          </cell>
          <cell r="B46">
            <v>125</v>
          </cell>
          <cell r="D46">
            <v>1000</v>
          </cell>
          <cell r="E46">
            <v>0</v>
          </cell>
          <cell r="F46">
            <v>1000</v>
          </cell>
        </row>
        <row r="47">
          <cell r="A47" t="str">
            <v>Cortadora ladrillo, incluye disco</v>
          </cell>
          <cell r="B47">
            <v>3375</v>
          </cell>
          <cell r="D47">
            <v>27000</v>
          </cell>
          <cell r="E47">
            <v>0</v>
          </cell>
          <cell r="F47">
            <v>27000</v>
          </cell>
          <cell r="G47" t="str">
            <v>Construdata</v>
          </cell>
        </row>
        <row r="48">
          <cell r="A48" t="str">
            <v>Kit pintura (rodillo, brocha, lija, espatula)</v>
          </cell>
          <cell r="B48">
            <v>1875</v>
          </cell>
          <cell r="D48">
            <v>15000</v>
          </cell>
          <cell r="E48">
            <v>0</v>
          </cell>
          <cell r="F48">
            <v>15000</v>
          </cell>
        </row>
        <row r="49">
          <cell r="A49" t="str">
            <v>Equipo perforador de pilotes d = 0,30 mts</v>
          </cell>
          <cell r="B49">
            <v>38000</v>
          </cell>
          <cell r="D49">
            <v>38000</v>
          </cell>
          <cell r="E49">
            <v>0</v>
          </cell>
          <cell r="F49">
            <v>38000</v>
          </cell>
        </row>
        <row r="50">
          <cell r="A50" t="str">
            <v xml:space="preserve">Equipo perforador de pilotes d = 0,40 mts </v>
          </cell>
          <cell r="B50">
            <v>42000</v>
          </cell>
          <cell r="D50">
            <v>42000</v>
          </cell>
          <cell r="E50">
            <v>0</v>
          </cell>
          <cell r="F50">
            <v>42000</v>
          </cell>
        </row>
        <row r="51">
          <cell r="A51" t="str">
            <v xml:space="preserve">Equipo perforador de pilotes d = 0,60 mts </v>
          </cell>
          <cell r="B51">
            <v>65000</v>
          </cell>
          <cell r="D51">
            <v>65000</v>
          </cell>
          <cell r="E51">
            <v>0</v>
          </cell>
          <cell r="F51">
            <v>65000</v>
          </cell>
        </row>
        <row r="52">
          <cell r="A52" t="str">
            <v>Equipo perforador de pilotes d = 0,80 mts</v>
          </cell>
          <cell r="B52">
            <v>114000</v>
          </cell>
          <cell r="D52">
            <v>114000</v>
          </cell>
          <cell r="E52">
            <v>0</v>
          </cell>
          <cell r="F52">
            <v>114000</v>
          </cell>
        </row>
        <row r="53">
          <cell r="A53" t="str">
            <v xml:space="preserve">Equipo perforador de pilotes d = 0,90 mts </v>
          </cell>
          <cell r="B53">
            <v>152000</v>
          </cell>
          <cell r="D53">
            <v>152000</v>
          </cell>
          <cell r="E53">
            <v>0</v>
          </cell>
          <cell r="F53">
            <v>152000</v>
          </cell>
        </row>
        <row r="54">
          <cell r="A54" t="str">
            <v>Soplete (incluye cilindro gas)</v>
          </cell>
          <cell r="B54">
            <v>8125</v>
          </cell>
          <cell r="D54">
            <v>65000</v>
          </cell>
          <cell r="E54">
            <v>0</v>
          </cell>
          <cell r="F54">
            <v>65000</v>
          </cell>
        </row>
        <row r="55">
          <cell r="A55" t="str">
            <v>Motobomba</v>
          </cell>
          <cell r="B55">
            <v>3750</v>
          </cell>
          <cell r="D55">
            <v>30000</v>
          </cell>
          <cell r="E55">
            <v>0</v>
          </cell>
          <cell r="F55">
            <v>30000</v>
          </cell>
          <cell r="G55" t="str">
            <v>construdata</v>
          </cell>
        </row>
        <row r="56">
          <cell r="A56" t="str">
            <v>Canguro</v>
          </cell>
          <cell r="B56">
            <v>6875</v>
          </cell>
          <cell r="D56">
            <v>55000</v>
          </cell>
          <cell r="E56">
            <v>0</v>
          </cell>
          <cell r="F56">
            <v>55000</v>
          </cell>
          <cell r="G56" t="str">
            <v>constructor</v>
          </cell>
        </row>
        <row r="57">
          <cell r="A57" t="str">
            <v>Pulidora incluye piedras para pulido</v>
          </cell>
          <cell r="B57">
            <v>3775</v>
          </cell>
          <cell r="D57">
            <v>30200</v>
          </cell>
          <cell r="E57">
            <v>0</v>
          </cell>
          <cell r="F57">
            <v>30200</v>
          </cell>
          <cell r="G57" t="str">
            <v>construdata</v>
          </cell>
        </row>
        <row r="58">
          <cell r="A58" t="str">
            <v>Cortadora de ladrillo incluye disco</v>
          </cell>
          <cell r="B58">
            <v>4750</v>
          </cell>
          <cell r="D58">
            <v>38000</v>
          </cell>
          <cell r="E58">
            <v>0</v>
          </cell>
          <cell r="F58">
            <v>38000</v>
          </cell>
        </row>
        <row r="59">
          <cell r="A59" t="str">
            <v>Broca tusteno de 1/4"</v>
          </cell>
        </row>
        <row r="60">
          <cell r="A60" t="str">
            <v>Broca tusteno de 3/8"</v>
          </cell>
        </row>
        <row r="61">
          <cell r="A61" t="str">
            <v>Broca tusteno de 1/2"</v>
          </cell>
        </row>
        <row r="62">
          <cell r="A62" t="str">
            <v>Broca tusteno de 5/8"</v>
          </cell>
        </row>
        <row r="63">
          <cell r="A63" t="str">
            <v xml:space="preserve">Grua </v>
          </cell>
          <cell r="B63">
            <v>50000</v>
          </cell>
          <cell r="D63">
            <v>400000</v>
          </cell>
          <cell r="F63">
            <v>400000</v>
          </cell>
          <cell r="G63" t="str">
            <v>construdata</v>
          </cell>
        </row>
      </sheetData>
      <sheetData sheetId="10" refreshError="1">
        <row r="8">
          <cell r="A8" t="str">
            <v>Descripción</v>
          </cell>
        </row>
        <row r="9">
          <cell r="A9" t="str">
            <v>A.C.P.M.</v>
          </cell>
        </row>
        <row r="10">
          <cell r="A10" t="str">
            <v>Abrazadera de 1"</v>
          </cell>
        </row>
        <row r="11">
          <cell r="A11" t="str">
            <v>Abrazadera de 1/2"</v>
          </cell>
        </row>
        <row r="12">
          <cell r="A12" t="str">
            <v>Abrazadera de 3/4"</v>
          </cell>
        </row>
        <row r="13">
          <cell r="A13" t="str">
            <v>Abrazadera metálica</v>
          </cell>
        </row>
        <row r="14">
          <cell r="A14" t="str">
            <v>Abrazadera metálica 1 1/2"</v>
          </cell>
        </row>
        <row r="15">
          <cell r="A15" t="str">
            <v>Abrazadera metálica 1 1/4"</v>
          </cell>
        </row>
        <row r="16">
          <cell r="A16" t="str">
            <v>Abrazadera metálica 1"</v>
          </cell>
        </row>
        <row r="17">
          <cell r="A17" t="str">
            <v>Abrazadera metálica 2"</v>
          </cell>
        </row>
        <row r="18">
          <cell r="A18" t="str">
            <v xml:space="preserve">Accesorio novafort </v>
          </cell>
        </row>
        <row r="19">
          <cell r="A19" t="str">
            <v>Accesorio PVCP-RDE 2" UZ</v>
          </cell>
        </row>
        <row r="20">
          <cell r="A20" t="str">
            <v>Accesorio PVCP-RDE 3" UZ</v>
          </cell>
        </row>
        <row r="21">
          <cell r="A21" t="str">
            <v>Accesorios - H.G. 1/2"</v>
          </cell>
        </row>
        <row r="22">
          <cell r="A22" t="str">
            <v>Accesorios - Y de 3"</v>
          </cell>
        </row>
        <row r="23">
          <cell r="A23" t="str">
            <v>Accesorios - Y de 4"</v>
          </cell>
        </row>
        <row r="24">
          <cell r="A24" t="str">
            <v>Accesorios PVC</v>
          </cell>
        </row>
        <row r="25">
          <cell r="A25" t="str">
            <v>Accesorios PVC-P 1 1/2"</v>
          </cell>
        </row>
        <row r="26">
          <cell r="A26" t="str">
            <v>Accesorios PVC-P 1 1/4"</v>
          </cell>
        </row>
        <row r="27">
          <cell r="A27" t="str">
            <v>Accesorios PVC-P 1"</v>
          </cell>
        </row>
        <row r="28">
          <cell r="A28" t="str">
            <v>Accesorios PVC-P 1/2"</v>
          </cell>
        </row>
        <row r="29">
          <cell r="A29" t="str">
            <v>Accesorios PVC-P 3/4"</v>
          </cell>
        </row>
        <row r="30">
          <cell r="A30" t="str">
            <v>Acero 37,000 p.s.i. 1/4"</v>
          </cell>
        </row>
        <row r="31">
          <cell r="A31" t="str">
            <v xml:space="preserve">Acero 60,000 p.s.i. </v>
          </cell>
        </row>
        <row r="32">
          <cell r="A32" t="str">
            <v>Acero de refuerzo 60000 PSI</v>
          </cell>
        </row>
        <row r="33">
          <cell r="A33" t="str">
            <v xml:space="preserve">Acero figurado 37,000 </v>
          </cell>
        </row>
        <row r="34">
          <cell r="A34" t="str">
            <v>Acero figurado 60,000 p.s.i. 1/2"</v>
          </cell>
        </row>
        <row r="35">
          <cell r="A35" t="str">
            <v>Acido muriatico</v>
          </cell>
        </row>
        <row r="36">
          <cell r="A36" t="str">
            <v xml:space="preserve">Acoflex plastico de 1/2" x  50 cms Lavamanos </v>
          </cell>
        </row>
        <row r="37">
          <cell r="A37" t="str">
            <v>Acoflex plastico de 1/2" x 7/8" de 50 cms. Sanitario</v>
          </cell>
        </row>
        <row r="38">
          <cell r="A38" t="str">
            <v>Acrilico transparente 2 mm, protección UV</v>
          </cell>
        </row>
        <row r="39">
          <cell r="A39" t="str">
            <v>Ad.Terminal cond.1"</v>
          </cell>
        </row>
        <row r="40">
          <cell r="A40" t="str">
            <v>Ad.Terminal cond.1/2"</v>
          </cell>
        </row>
        <row r="41">
          <cell r="A41" t="str">
            <v>Ad.Terminal cond.3/4"</v>
          </cell>
        </row>
        <row r="42">
          <cell r="A42" t="str">
            <v>Adaptador bajante rectangular PVC - Aguas Lluvias</v>
          </cell>
        </row>
        <row r="43">
          <cell r="A43" t="str">
            <v>Adaptador bajante rectangular PVC - alcantarillado</v>
          </cell>
        </row>
        <row r="44">
          <cell r="A44" t="str">
            <v>Adaptador conduit de 1/2"</v>
          </cell>
        </row>
        <row r="45">
          <cell r="A45" t="str">
            <v>Adaptador hembra PE AL PE 1216 - 1/2"</v>
          </cell>
        </row>
        <row r="46">
          <cell r="A46" t="str">
            <v>Adaptador hembra PE AL PE 1216 - 3/4"</v>
          </cell>
        </row>
        <row r="47">
          <cell r="A47" t="str">
            <v>Adaptador macho PE AL PE 1216 - 1/2"</v>
          </cell>
        </row>
        <row r="48">
          <cell r="A48" t="str">
            <v>Adaptador macho PE AL PE 1216 - 3/4"</v>
          </cell>
        </row>
        <row r="49">
          <cell r="A49" t="str">
            <v>Adaptador macho PVC de 1 1/2"</v>
          </cell>
        </row>
        <row r="50">
          <cell r="A50" t="str">
            <v>Adaptador macho PVC de 1"</v>
          </cell>
        </row>
        <row r="51">
          <cell r="A51" t="str">
            <v>Adaptador macho PVC de 1/2"</v>
          </cell>
        </row>
        <row r="52">
          <cell r="A52" t="str">
            <v>Adaptador macho PVC de 2 plg</v>
          </cell>
        </row>
        <row r="53">
          <cell r="A53" t="str">
            <v>Adoquín peatonal Santa Fe</v>
          </cell>
        </row>
        <row r="54">
          <cell r="A54" t="str">
            <v>Agua</v>
          </cell>
        </row>
        <row r="55">
          <cell r="A55" t="str">
            <v>Aislador de carrete en porcelana</v>
          </cell>
        </row>
        <row r="56">
          <cell r="A56" t="str">
            <v>Aislador de rosca para empalme</v>
          </cell>
        </row>
        <row r="57">
          <cell r="A57" t="str">
            <v>Aislador para percha BT</v>
          </cell>
        </row>
        <row r="58">
          <cell r="A58" t="str">
            <v>Aislador tipo pin</v>
          </cell>
        </row>
        <row r="59">
          <cell r="A59" t="str">
            <v>Alambre cobre THW 10 AWG</v>
          </cell>
        </row>
        <row r="60">
          <cell r="A60" t="str">
            <v>Alambre cobre THW 12 AWG</v>
          </cell>
        </row>
        <row r="61">
          <cell r="A61" t="str">
            <v>Alambre cobre THW 14 AWG</v>
          </cell>
        </row>
        <row r="62">
          <cell r="A62" t="str">
            <v>Alambre cobre THW 8 AWG</v>
          </cell>
        </row>
        <row r="63">
          <cell r="A63" t="str">
            <v>Alambre Cu desnudo AWG 10</v>
          </cell>
        </row>
        <row r="64">
          <cell r="A64" t="str">
            <v>Alambre Cu desnudo AWG 12</v>
          </cell>
        </row>
        <row r="65">
          <cell r="A65" t="str">
            <v>Alambre Cu desnudo AWG 14</v>
          </cell>
        </row>
        <row r="66">
          <cell r="A66" t="str">
            <v>Alambre de cobre No 10</v>
          </cell>
        </row>
        <row r="67">
          <cell r="A67" t="str">
            <v>Alambre de cobre No 12</v>
          </cell>
        </row>
        <row r="68">
          <cell r="A68" t="str">
            <v>Alambre de cobre No 14 desnudo</v>
          </cell>
        </row>
        <row r="69">
          <cell r="A69" t="str">
            <v>Alambre negro Cal. 18</v>
          </cell>
        </row>
        <row r="70">
          <cell r="A70" t="str">
            <v>Alambre Teléfono 2x22 estañado</v>
          </cell>
        </row>
        <row r="71">
          <cell r="A71" t="str">
            <v>Alicates</v>
          </cell>
        </row>
        <row r="72">
          <cell r="A72" t="str">
            <v>Alquiler Campamento 20 a 60 M2</v>
          </cell>
        </row>
        <row r="73">
          <cell r="A73" t="str">
            <v>Alumol Sika</v>
          </cell>
        </row>
        <row r="74">
          <cell r="A74" t="str">
            <v>Amarre plástico (zuncho)</v>
          </cell>
        </row>
        <row r="75">
          <cell r="A75" t="str">
            <v>Anclajes y abrazadera para bajantes aguas lluvias (3 - 4 plg)</v>
          </cell>
        </row>
        <row r="76">
          <cell r="A76" t="str">
            <v>Angulo 2 1/2" x 2 1/2" x 3/16"</v>
          </cell>
        </row>
        <row r="77">
          <cell r="A77" t="str">
            <v>Angulo 3/4 x 1/8</v>
          </cell>
        </row>
        <row r="78">
          <cell r="A78" t="str">
            <v>Angulo de cercha de 2" x 1"</v>
          </cell>
        </row>
        <row r="79">
          <cell r="A79" t="str">
            <v>Angulo de unión A-29</v>
          </cell>
        </row>
        <row r="80">
          <cell r="A80" t="str">
            <v>Anticorrosivo rojo claro PHLC</v>
          </cell>
        </row>
        <row r="81">
          <cell r="A81" t="str">
            <v xml:space="preserve">Antihumedad fachada </v>
          </cell>
        </row>
        <row r="82">
          <cell r="A82" t="str">
            <v>Arandela</v>
          </cell>
        </row>
        <row r="83">
          <cell r="A83" t="str">
            <v>Arbol especie local de 1,80 a 2,00 mts</v>
          </cell>
        </row>
        <row r="84">
          <cell r="A84" t="str">
            <v>Arena Amarilla Lavada</v>
          </cell>
        </row>
        <row r="85">
          <cell r="A85" t="str">
            <v>Arena Blanca</v>
          </cell>
        </row>
        <row r="86">
          <cell r="A86" t="str">
            <v>Arena de peña</v>
          </cell>
        </row>
        <row r="87">
          <cell r="A87" t="str">
            <v>Arena de rio</v>
          </cell>
        </row>
        <row r="88">
          <cell r="A88" t="str">
            <v>Arena de río (viaje 5 m3)</v>
          </cell>
        </row>
        <row r="89">
          <cell r="A89" t="str">
            <v xml:space="preserve">Arena lavada blanca </v>
          </cell>
        </row>
        <row r="90">
          <cell r="A90" t="str">
            <v>Arena lavada de pozo</v>
          </cell>
        </row>
        <row r="91">
          <cell r="A91" t="str">
            <v>Atornillador</v>
          </cell>
        </row>
        <row r="92">
          <cell r="A92" t="str">
            <v>Automático 3x100 Amp.</v>
          </cell>
        </row>
        <row r="93">
          <cell r="A93" t="str">
            <v>Automático 3x30, 3x40, 3x50 o 3x60 Amp.</v>
          </cell>
        </row>
        <row r="94">
          <cell r="A94" t="str">
            <v>Automático enchufable 1x20 Amp.</v>
          </cell>
        </row>
        <row r="95">
          <cell r="A95" t="str">
            <v>Automático enchufable 1x40 Amp.</v>
          </cell>
        </row>
        <row r="96">
          <cell r="A96" t="str">
            <v>Automático enchufable 2x20, 2x30, 2x40, 2x50 o 2x60 Amp.</v>
          </cell>
        </row>
        <row r="97">
          <cell r="A97" t="str">
            <v>Automático enchufable 2x70, 2x80 o 2x100 Amp.</v>
          </cell>
        </row>
        <row r="98">
          <cell r="A98" t="str">
            <v>Bajante PVC Rectangular</v>
          </cell>
        </row>
        <row r="99">
          <cell r="A99" t="str">
            <v xml:space="preserve">Baldosin cerámico blanco 20 x 20  Trafico 4 </v>
          </cell>
        </row>
        <row r="100">
          <cell r="A100" t="str">
            <v>Baldosin cerámico blanco 30 x 30</v>
          </cell>
        </row>
        <row r="101">
          <cell r="A101" t="str">
            <v>Baldosin cerámico cristanac corona 32,4 x 32,4</v>
          </cell>
        </row>
        <row r="102">
          <cell r="A102" t="str">
            <v>Baldosin cerámico Italia (30,5 x 30,5)</v>
          </cell>
        </row>
        <row r="103">
          <cell r="A103" t="str">
            <v>Baldosin cerámico pared  de 20 x 20 blanco primera</v>
          </cell>
        </row>
        <row r="104">
          <cell r="A104" t="str">
            <v>Baldosin cerámico pared Valencia 20,5 x 30,5</v>
          </cell>
        </row>
        <row r="105">
          <cell r="A105" t="str">
            <v>Baldosin de granito (30 x 30)</v>
          </cell>
        </row>
        <row r="106">
          <cell r="A106" t="str">
            <v>Barniz vitriflex</v>
          </cell>
        </row>
        <row r="107">
          <cell r="A107" t="str">
            <v>Barra  proyectante Franklin Brass, en acero Inoxidable de  1-1/4" 39 - 1/4" proyectante, capacidad mínima de 500 libras; incluye chazos y tornillos suminsitrados por el fabricante.</v>
          </cell>
        </row>
        <row r="108">
          <cell r="A108" t="str">
            <v>Barra discapacitados 18" (46 cm) cromo grival</v>
          </cell>
        </row>
        <row r="109">
          <cell r="A109" t="str">
            <v>Barra discapacitados 30" (76 cm) cromo grival; incluye chazos y tornillos, suministrados por el fabricante</v>
          </cell>
        </row>
        <row r="110">
          <cell r="A110" t="str">
            <v>Bentonita</v>
          </cell>
        </row>
        <row r="111">
          <cell r="A111" t="str">
            <v>Bisagra alum.Ext 2"</v>
          </cell>
        </row>
        <row r="112">
          <cell r="A112" t="str">
            <v>Bisagra alum.Ext 3"</v>
          </cell>
        </row>
        <row r="113">
          <cell r="A113" t="str">
            <v>Bisagra Metalisteria triple</v>
          </cell>
        </row>
        <row r="114">
          <cell r="A114" t="str">
            <v>Bloque calado sencillo 20 x 20</v>
          </cell>
        </row>
        <row r="115">
          <cell r="A115" t="str">
            <v>Bloque en concreto par muros estructurales de 0,09 x 19 x 39</v>
          </cell>
        </row>
        <row r="116">
          <cell r="A116" t="str">
            <v>Bloque en concreto para muros  tipo piedra de 12 x 20 X 40 cm.</v>
          </cell>
        </row>
        <row r="117">
          <cell r="A117" t="str">
            <v>Bloque en concreto para muros estructurales de 12  X 20 X 40</v>
          </cell>
        </row>
        <row r="118">
          <cell r="A118" t="str">
            <v>Bloque en concreto para muros no estructurales, lisos de  6 x 20 x 40</v>
          </cell>
        </row>
        <row r="119">
          <cell r="A119" t="str">
            <v>Bloque muro LN-14N</v>
          </cell>
        </row>
        <row r="120">
          <cell r="A120" t="str">
            <v>Bloque No.4</v>
          </cell>
        </row>
        <row r="121">
          <cell r="A121" t="str">
            <v>Bloque No.5</v>
          </cell>
        </row>
        <row r="122">
          <cell r="A122" t="str">
            <v>Bombillo de bajo consumo</v>
          </cell>
        </row>
        <row r="123">
          <cell r="A123" t="str">
            <v>Boquilla terminal EMT de 1"</v>
          </cell>
        </row>
        <row r="124">
          <cell r="A124" t="str">
            <v>Boquilla terminal EMT de 1-1/2"</v>
          </cell>
        </row>
        <row r="125">
          <cell r="A125" t="str">
            <v>Boquilla terminal EMT de 3/4"</v>
          </cell>
        </row>
        <row r="126">
          <cell r="A126" t="str">
            <v>Boquilla terminal PVC de 1"</v>
          </cell>
        </row>
        <row r="127">
          <cell r="A127" t="str">
            <v>Boquilla terminal PVC de 1/2"</v>
          </cell>
        </row>
        <row r="128">
          <cell r="A128" t="str">
            <v>Boquilla terminal PVC de 1-1/2"</v>
          </cell>
        </row>
        <row r="129">
          <cell r="A129" t="str">
            <v>Boquilla terminal PVC de 3/4"</v>
          </cell>
        </row>
        <row r="130">
          <cell r="A130" t="str">
            <v>Brazo para luminaria en poste</v>
          </cell>
        </row>
        <row r="131">
          <cell r="A131" t="str">
            <v>Breaker de riel bipolar  2 x 100A</v>
          </cell>
        </row>
        <row r="132">
          <cell r="A132" t="str">
            <v>Broca para concreto 1/2"</v>
          </cell>
        </row>
        <row r="133">
          <cell r="A133" t="str">
            <v>Broca para concreto 1/4"</v>
          </cell>
        </row>
        <row r="134">
          <cell r="A134" t="str">
            <v>Buje roscado  1" x 1 1/4"  PVC - Presión</v>
          </cell>
        </row>
        <row r="135">
          <cell r="A135" t="str">
            <v>Buje roscado  1" x 3/4"  PVC - Presión</v>
          </cell>
        </row>
        <row r="136">
          <cell r="A136" t="str">
            <v>Buje roscado  3/4" x 1/2" PVC - Presión</v>
          </cell>
        </row>
        <row r="137">
          <cell r="A137" t="str">
            <v>Caballete para cubierta bioclimatica, en acero y foil de aluminio de 0,70 x 2 mts</v>
          </cell>
        </row>
        <row r="138">
          <cell r="A138" t="str">
            <v>Cable ACSR 1/0</v>
          </cell>
        </row>
        <row r="139">
          <cell r="A139" t="str">
            <v>Cable ACSR 2/0</v>
          </cell>
        </row>
        <row r="140">
          <cell r="A140" t="str">
            <v>Cable antifraude 1x8+8</v>
          </cell>
        </row>
        <row r="141">
          <cell r="A141" t="str">
            <v>Cable antifraude 2x4+4</v>
          </cell>
        </row>
        <row r="142">
          <cell r="A142" t="str">
            <v>Cable antifraude 2x6+6</v>
          </cell>
        </row>
        <row r="143">
          <cell r="A143" t="str">
            <v>Cable antifraude 2x8+8</v>
          </cell>
        </row>
        <row r="144">
          <cell r="A144" t="str">
            <v>Cable antifraude 3x4+6</v>
          </cell>
        </row>
        <row r="145">
          <cell r="A145" t="str">
            <v>Cable antifraude 3x6+8</v>
          </cell>
        </row>
        <row r="146">
          <cell r="A146" t="str">
            <v>Cable antifraude 3x8+10</v>
          </cell>
        </row>
        <row r="147">
          <cell r="A147" t="str">
            <v>Cable de cobre No 2</v>
          </cell>
        </row>
        <row r="148">
          <cell r="A148" t="str">
            <v>Cable de cobre No 4</v>
          </cell>
        </row>
        <row r="149">
          <cell r="A149" t="str">
            <v>Cable de cobre No 6</v>
          </cell>
        </row>
        <row r="150">
          <cell r="A150" t="str">
            <v>Cable de cobre No 8</v>
          </cell>
        </row>
        <row r="151">
          <cell r="A151" t="str">
            <v xml:space="preserve">Cadena galvanizada 3/8" </v>
          </cell>
        </row>
        <row r="152">
          <cell r="A152" t="str">
            <v>Caja 2400</v>
          </cell>
        </row>
        <row r="153">
          <cell r="A153" t="str">
            <v>Caja 5800</v>
          </cell>
        </row>
        <row r="154">
          <cell r="A154" t="str">
            <v>Caja de un medidor Agua</v>
          </cell>
        </row>
        <row r="155">
          <cell r="A155" t="str">
            <v>Caja en mampostería de 30x30x30</v>
          </cell>
        </row>
        <row r="156">
          <cell r="A156" t="str">
            <v>Caja en mampostería doble</v>
          </cell>
        </row>
        <row r="157">
          <cell r="A157" t="str">
            <v>Caja en mampostería sencilla</v>
          </cell>
        </row>
        <row r="158">
          <cell r="A158" t="str">
            <v>Caja en mampostería tipo A.P.</v>
          </cell>
        </row>
        <row r="159">
          <cell r="A159" t="str">
            <v>Caja octagonal</v>
          </cell>
        </row>
        <row r="160">
          <cell r="A160" t="str">
            <v>Caja para 2 circuitos monofásica</v>
          </cell>
        </row>
        <row r="161">
          <cell r="A161" t="str">
            <v>Caja para 3 circuitos monofásica</v>
          </cell>
        </row>
        <row r="162">
          <cell r="A162" t="str">
            <v>Caja para 4 circuitos monofásica</v>
          </cell>
        </row>
        <row r="163">
          <cell r="A163" t="str">
            <v>Caja para 6 circuitos monofásica</v>
          </cell>
        </row>
        <row r="164">
          <cell r="A164" t="str">
            <v>Caja para 9 circuitos bifásica</v>
          </cell>
        </row>
        <row r="165">
          <cell r="A165" t="str">
            <v>Caja para contador energia</v>
          </cell>
        </row>
        <row r="166">
          <cell r="A166" t="str">
            <v>Caja para contador medición indirecta</v>
          </cell>
        </row>
        <row r="167">
          <cell r="A167" t="str">
            <v>Caja tapa registro europa de 15 x 15 blanca</v>
          </cell>
        </row>
        <row r="168">
          <cell r="A168" t="str">
            <v>Calado en concreto prefabricado de 0,40 x 0,40 x 0,20 mts (según diseño arquitectónico)</v>
          </cell>
        </row>
        <row r="169">
          <cell r="A169" t="str">
            <v>Canal PVC  Tipo Amazonas</v>
          </cell>
        </row>
        <row r="170">
          <cell r="A170" t="str">
            <v>Canaleta .8  L=2.40</v>
          </cell>
        </row>
        <row r="171">
          <cell r="A171" t="str">
            <v>Canaleta Metal C/Divis.10 x 4</v>
          </cell>
        </row>
        <row r="172">
          <cell r="A172" t="str">
            <v>Capacete 1"</v>
          </cell>
        </row>
        <row r="173">
          <cell r="A173" t="str">
            <v>Capacete 1-1/2"</v>
          </cell>
        </row>
        <row r="174">
          <cell r="A174" t="str">
            <v>Capacete 3/4"</v>
          </cell>
        </row>
        <row r="175">
          <cell r="A175" t="str">
            <v>Capacete de 1 1/2"</v>
          </cell>
        </row>
        <row r="176">
          <cell r="A176" t="str">
            <v>Capacete de 1 1/4"</v>
          </cell>
        </row>
        <row r="177">
          <cell r="A177" t="str">
            <v>Caseton de E = 0,52 m</v>
          </cell>
        </row>
        <row r="178">
          <cell r="A178" t="str">
            <v>Caseton de E = 0.40 m</v>
          </cell>
        </row>
        <row r="179">
          <cell r="A179" t="str">
            <v>Caseton de E = 0.42 m</v>
          </cell>
        </row>
        <row r="180">
          <cell r="A180" t="str">
            <v>Caseton de E = 0.45 m</v>
          </cell>
        </row>
        <row r="181">
          <cell r="A181" t="str">
            <v xml:space="preserve">Cemento blanco </v>
          </cell>
        </row>
        <row r="182">
          <cell r="A182" t="str">
            <v xml:space="preserve">Cemento gris </v>
          </cell>
        </row>
        <row r="183">
          <cell r="A183" t="str">
            <v>Cerco ordinario 3M</v>
          </cell>
        </row>
        <row r="184">
          <cell r="A184" t="str">
            <v>Cerradura de alcoba en poma metálica</v>
          </cell>
        </row>
        <row r="185">
          <cell r="A185" t="str">
            <v>Cerradura Gato doble cerrojo/210400</v>
          </cell>
        </row>
        <row r="186">
          <cell r="A186" t="str">
            <v>Cerradura Inafer C-998 Madera</v>
          </cell>
        </row>
        <row r="187">
          <cell r="A187" t="str">
            <v>Cerradura puerta discapacitados 63 AA - F30 B A &amp; A</v>
          </cell>
        </row>
        <row r="188">
          <cell r="A188" t="str">
            <v xml:space="preserve">Cerradura Schlage, cilindrica de manija Jupiter cromada mate Ref. </v>
          </cell>
        </row>
        <row r="189">
          <cell r="A189" t="str">
            <v>Cerradura Shlage Ref A30D - terraza, Georgia</v>
          </cell>
        </row>
        <row r="190">
          <cell r="A190" t="str">
            <v>Cerradura Shlage Ref B362 Doble cilindro</v>
          </cell>
        </row>
        <row r="191">
          <cell r="A191" t="str">
            <v>Cerradura YALE 170 1/4</v>
          </cell>
        </row>
        <row r="192">
          <cell r="A192" t="str">
            <v>Cerradura YALE doble pasador 987-1 1/4</v>
          </cell>
        </row>
        <row r="193">
          <cell r="A193" t="str">
            <v>Cesped - especie nativa</v>
          </cell>
        </row>
        <row r="194">
          <cell r="A194" t="str">
            <v xml:space="preserve">Chazo p/tornillo </v>
          </cell>
        </row>
        <row r="195">
          <cell r="A195" t="str">
            <v>Cheque red white roscado  3/4"; incluye accesorios</v>
          </cell>
        </row>
        <row r="196">
          <cell r="A196" t="str">
            <v>Cheque red white roscado de   1/2"; incluye accesorios</v>
          </cell>
        </row>
        <row r="197">
          <cell r="A197" t="str">
            <v>Cheque red white roscado de 1"; incluye accesorios</v>
          </cell>
        </row>
        <row r="198">
          <cell r="A198" t="str">
            <v>Cinta aislante</v>
          </cell>
        </row>
        <row r="199">
          <cell r="A199" t="str">
            <v>Cinta peligro</v>
          </cell>
        </row>
        <row r="200">
          <cell r="A200" t="str">
            <v xml:space="preserve">Cinta Teflón </v>
          </cell>
        </row>
        <row r="201">
          <cell r="A201" t="str">
            <v>Clavija de caucho 3 polos aérea</v>
          </cell>
        </row>
        <row r="202">
          <cell r="A202" t="str">
            <v>CLORO DESINFECTANTE</v>
          </cell>
        </row>
        <row r="203">
          <cell r="A203" t="str">
            <v>Codo 90º  CxC Sanitario 2"</v>
          </cell>
        </row>
        <row r="204">
          <cell r="A204" t="str">
            <v>Codo 90º  CxC Sanitario 3"</v>
          </cell>
        </row>
        <row r="205">
          <cell r="A205" t="str">
            <v>Codo 90º  CxC Sanitario 4"</v>
          </cell>
        </row>
        <row r="206">
          <cell r="A206" t="str">
            <v>Codo 90º 1/4 CxC 3"</v>
          </cell>
        </row>
        <row r="207">
          <cell r="A207" t="str">
            <v>Codo 90º 1/4 CxC 4"</v>
          </cell>
        </row>
        <row r="208">
          <cell r="A208" t="str">
            <v>Codo 90º Pres.PVC 1 1/2"</v>
          </cell>
        </row>
        <row r="209">
          <cell r="A209" t="str">
            <v>Codo 90º Pres.PVC 1"</v>
          </cell>
        </row>
        <row r="210">
          <cell r="A210" t="str">
            <v>Codo 90º Pres.PVC 1/2"</v>
          </cell>
        </row>
        <row r="211">
          <cell r="A211" t="str">
            <v>Codo 90º Pres.PVC 2"</v>
          </cell>
        </row>
        <row r="212">
          <cell r="A212" t="str">
            <v>Codo 90º Pres.PVC 3/4"</v>
          </cell>
        </row>
        <row r="213">
          <cell r="A213" t="str">
            <v>Codo bajante 90º PVC rectangular</v>
          </cell>
        </row>
        <row r="214">
          <cell r="A214" t="str">
            <v>Codo H.G: 1"</v>
          </cell>
        </row>
        <row r="215">
          <cell r="A215" t="str">
            <v>Codo H.G: 1. 1/2"</v>
          </cell>
        </row>
        <row r="216">
          <cell r="A216" t="str">
            <v>Codo H.G: 1/2"</v>
          </cell>
        </row>
        <row r="217">
          <cell r="A217" t="str">
            <v>Codo PVC-P 1/2"</v>
          </cell>
        </row>
        <row r="218">
          <cell r="A218" t="str">
            <v>Codo PVC-P 3/4"</v>
          </cell>
        </row>
        <row r="219">
          <cell r="A219" t="str">
            <v>Codo PVC-S  22,5º</v>
          </cell>
        </row>
        <row r="220">
          <cell r="A220" t="str">
            <v>Concreto de 2,000 p.s.i.</v>
          </cell>
        </row>
        <row r="221">
          <cell r="A221" t="str">
            <v>Concreto de 2,500 p.s.i.</v>
          </cell>
        </row>
        <row r="222">
          <cell r="A222" t="str">
            <v>Concreto de 3,000 p.s.i.</v>
          </cell>
        </row>
        <row r="223">
          <cell r="A223" t="str">
            <v>Concreto de 3,000 p.s.i., premezclado y  bombeado</v>
          </cell>
        </row>
        <row r="224">
          <cell r="A224" t="str">
            <v>Concreto de 3,500 p.s.i.</v>
          </cell>
        </row>
        <row r="225">
          <cell r="A225" t="str">
            <v>Concreto de 4,000 p.s.i.</v>
          </cell>
        </row>
        <row r="226">
          <cell r="A226" t="str">
            <v>Conector para varilla cooper weld</v>
          </cell>
        </row>
        <row r="227">
          <cell r="A227" t="str">
            <v>Contador electrónico bifásico</v>
          </cell>
        </row>
        <row r="228">
          <cell r="A228" t="str">
            <v>Contador electrónico Trifásico</v>
          </cell>
        </row>
        <row r="229">
          <cell r="A229" t="str">
            <v>Coraza PVC de 1/2"</v>
          </cell>
        </row>
        <row r="230">
          <cell r="A230" t="str">
            <v>Cortacircuito de cañuela</v>
          </cell>
        </row>
        <row r="231">
          <cell r="A231" t="str">
            <v>Cortafrío</v>
          </cell>
        </row>
        <row r="232">
          <cell r="A232" t="str">
            <v>Cruceta de 1.50</v>
          </cell>
        </row>
        <row r="233">
          <cell r="A233" t="str">
            <v>Curva conduit PVC 1"</v>
          </cell>
        </row>
        <row r="234">
          <cell r="A234" t="str">
            <v>Curva conduit PVC 1/2"</v>
          </cell>
        </row>
        <row r="235">
          <cell r="A235" t="str">
            <v>Curva conduit PVC 1-1/2"</v>
          </cell>
        </row>
        <row r="236">
          <cell r="A236" t="str">
            <v>Curva conduit PVC 3/4"</v>
          </cell>
        </row>
        <row r="237">
          <cell r="A237" t="str">
            <v>Curva galvanizada de 1 1/2"</v>
          </cell>
        </row>
        <row r="238">
          <cell r="A238" t="str">
            <v>Curva galvanizada de 1 1/4"</v>
          </cell>
        </row>
        <row r="239">
          <cell r="A239" t="str">
            <v>Curva galvanizada de 1"</v>
          </cell>
        </row>
        <row r="240">
          <cell r="A240" t="str">
            <v>Derivación luminaria con empalme y cable encauchetado</v>
          </cell>
        </row>
        <row r="241">
          <cell r="A241" t="str">
            <v>Desagüe automatico lavamanos</v>
          </cell>
        </row>
        <row r="242">
          <cell r="A242" t="str">
            <v>Detergentes, ácidos</v>
          </cell>
        </row>
        <row r="243">
          <cell r="A243" t="str">
            <v>Diagonal</v>
          </cell>
        </row>
        <row r="244">
          <cell r="A244" t="str">
            <v>Disolvente Thinner</v>
          </cell>
        </row>
        <row r="245">
          <cell r="A245" t="str">
            <v>Divisor Ref ALN - 546</v>
          </cell>
        </row>
        <row r="246">
          <cell r="A246" t="str">
            <v>Domo acrílico</v>
          </cell>
        </row>
        <row r="247">
          <cell r="A247" t="str">
            <v xml:space="preserve">Ducha  sencilla incluye accesorios </v>
          </cell>
        </row>
        <row r="248">
          <cell r="A248" t="str">
            <v>Durmiente abarco 4M</v>
          </cell>
        </row>
        <row r="249">
          <cell r="A249" t="str">
            <v>Durmiente ordinario 3 m</v>
          </cell>
        </row>
        <row r="250">
          <cell r="A250" t="str">
            <v>Empaque Triangular Caucho</v>
          </cell>
        </row>
        <row r="251">
          <cell r="A251" t="str">
            <v>Encauchetado 3x16</v>
          </cell>
        </row>
        <row r="252">
          <cell r="A252" t="str">
            <v>Enchape de mesón en madera Cedro</v>
          </cell>
        </row>
        <row r="253">
          <cell r="A253" t="str">
            <v>Encofroil MET- Desmoldante Cast Off</v>
          </cell>
        </row>
        <row r="254">
          <cell r="A254" t="str">
            <v>Escuadra metálica para anclaje</v>
          </cell>
        </row>
        <row r="255">
          <cell r="A255" t="str">
            <v>Esfumado 20,5 x 20,5</v>
          </cell>
        </row>
        <row r="256">
          <cell r="A256" t="str">
            <v>Esmalte epoxico Epoxibler 2 componentes</v>
          </cell>
        </row>
        <row r="257">
          <cell r="A257" t="str">
            <v>Esmalte mate supersintético</v>
          </cell>
        </row>
        <row r="258">
          <cell r="A258" t="str">
            <v>Esmalte sintético para señalización</v>
          </cell>
        </row>
        <row r="259">
          <cell r="A259" t="str">
            <v>Esmalte sintético Pintulux</v>
          </cell>
        </row>
        <row r="260">
          <cell r="A260" t="str">
            <v>Esmalte sobre reja</v>
          </cell>
        </row>
        <row r="261">
          <cell r="A261" t="str">
            <v>Espárrago para anclaje</v>
          </cell>
        </row>
        <row r="262">
          <cell r="A262" t="str">
            <v>Espejo biselado de 4 mm</v>
          </cell>
        </row>
        <row r="263">
          <cell r="A263" t="str">
            <v>Estaca madera para replanteo</v>
          </cell>
        </row>
        <row r="264">
          <cell r="A264" t="str">
            <v xml:space="preserve">Estuco </v>
          </cell>
        </row>
        <row r="265">
          <cell r="A265" t="str">
            <v xml:space="preserve">Falleba </v>
          </cell>
        </row>
        <row r="266">
          <cell r="A266" t="str">
            <v>Falleba con portacandado</v>
          </cell>
        </row>
        <row r="267">
          <cell r="A267" t="str">
            <v>Flotador 3/4 plg - bronce, incluye accesorios</v>
          </cell>
        </row>
        <row r="268">
          <cell r="A268" t="str">
            <v>Flotador mecánico 1" Incluye accesorios</v>
          </cell>
        </row>
        <row r="269">
          <cell r="A269" t="str">
            <v>Fluorescente 2x32 bajo consumo</v>
          </cell>
        </row>
        <row r="270">
          <cell r="A270" t="str">
            <v>Fotocelda para luminaria en poste</v>
          </cell>
        </row>
        <row r="271">
          <cell r="A271" t="str">
            <v xml:space="preserve">Gancho galvanizado con platina </v>
          </cell>
        </row>
        <row r="272">
          <cell r="A272" t="str">
            <v>Gancho para canaleta 90 madera</v>
          </cell>
        </row>
        <row r="273">
          <cell r="A273" t="str">
            <v>Gancho teja eternit 150mm</v>
          </cell>
        </row>
        <row r="274">
          <cell r="A274" t="str">
            <v>Gancho teja eternit 55mm</v>
          </cell>
        </row>
        <row r="275">
          <cell r="A275" t="str">
            <v>Gancho Tensor GalvanizadoTipo comercial 5/16 x 4 1/4"</v>
          </cell>
        </row>
        <row r="276">
          <cell r="A276" t="str">
            <v>Geotextil NT 1600</v>
          </cell>
        </row>
        <row r="277">
          <cell r="A277" t="str">
            <v>Geotextil Tejido 1700</v>
          </cell>
        </row>
        <row r="278">
          <cell r="A278" t="str">
            <v>Grafil 6 mm</v>
          </cell>
        </row>
        <row r="279">
          <cell r="A279" t="str">
            <v>Grafil 8 mm</v>
          </cell>
        </row>
        <row r="280">
          <cell r="A280" t="str">
            <v>Granito No.2</v>
          </cell>
        </row>
        <row r="281">
          <cell r="A281" t="str">
            <v>Granito Pulido para mesones</v>
          </cell>
        </row>
        <row r="282">
          <cell r="A282" t="str">
            <v>Gravilla de rio (viaje 5 m3)</v>
          </cell>
        </row>
        <row r="283">
          <cell r="A283" t="str">
            <v>Gravilla mona Nº 2</v>
          </cell>
        </row>
        <row r="284">
          <cell r="A284" t="str">
            <v>Griferia Lavaplatos sencilla metal cromo</v>
          </cell>
        </row>
        <row r="285">
          <cell r="A285" t="str">
            <v>Grúa</v>
          </cell>
        </row>
        <row r="286">
          <cell r="A286" t="str">
            <v>Guardaescoba granito  7 X 33</v>
          </cell>
        </row>
        <row r="287">
          <cell r="A287" t="str">
            <v>Guardaescoba granito pulido media caña; tipo alfa</v>
          </cell>
        </row>
        <row r="288">
          <cell r="A288" t="str">
            <v>Guaya 1/8"</v>
          </cell>
        </row>
        <row r="289">
          <cell r="A289" t="str">
            <v>Hebilla bandit 3/8"</v>
          </cell>
        </row>
        <row r="290">
          <cell r="A290" t="str">
            <v>Hidrosello Canal Amazonas</v>
          </cell>
        </row>
        <row r="291">
          <cell r="A291" t="str">
            <v>Hierro cuadrado 9 mm</v>
          </cell>
        </row>
        <row r="292">
          <cell r="A292" t="str">
            <v>Hoja puerta triplex 0,81</v>
          </cell>
        </row>
        <row r="293">
          <cell r="A293" t="str">
            <v>Hoja puerta triplex 4mm.(2x1). Entamborada. Estructura ancho=0.10 m., espesor 4cm.</v>
          </cell>
        </row>
        <row r="294">
          <cell r="A294" t="str">
            <v>Icopor</v>
          </cell>
        </row>
        <row r="295">
          <cell r="A295" t="str">
            <v>Instalación Acometidad Sanitaria - Baños inc Mat.</v>
          </cell>
        </row>
        <row r="296">
          <cell r="A296" t="str">
            <v>Interruptor doble</v>
          </cell>
        </row>
        <row r="297">
          <cell r="A297" t="str">
            <v>Interruptor sencillo</v>
          </cell>
        </row>
        <row r="298">
          <cell r="A298" t="str">
            <v>Interruptor sencillo + tomacorriente con polo a tierra</v>
          </cell>
        </row>
        <row r="299">
          <cell r="A299" t="str">
            <v>Interruptor triple</v>
          </cell>
        </row>
        <row r="300">
          <cell r="A300" t="str">
            <v>Juego conx. Tanque</v>
          </cell>
        </row>
        <row r="301">
          <cell r="A301" t="str">
            <v>Ladrillo prensado Santa Fe</v>
          </cell>
        </row>
        <row r="302">
          <cell r="A302" t="str">
            <v>Ladrillo rejilla</v>
          </cell>
        </row>
        <row r="303">
          <cell r="A303" t="str">
            <v>Ladrillo tolete común</v>
          </cell>
        </row>
        <row r="304">
          <cell r="A304" t="str">
            <v>Ladrillo tolete estructural, color según especificaciones arquitectónicas, propias del proyecto (visto 2 caras)</v>
          </cell>
        </row>
        <row r="305">
          <cell r="A305" t="str">
            <v>Ladrillo tolete recocido</v>
          </cell>
        </row>
        <row r="306">
          <cell r="A306" t="str">
            <v>Lamina Cold-Rolled Cal. 18 - M2</v>
          </cell>
        </row>
        <row r="307">
          <cell r="A307" t="str">
            <v>Lamina Cold-Rolled Cal. 20</v>
          </cell>
        </row>
        <row r="308">
          <cell r="A308" t="str">
            <v>Lamina Cold-Rolled Cal.18  1,2 x 2,4 m</v>
          </cell>
        </row>
        <row r="309">
          <cell r="A309" t="str">
            <v>Lámina galvanizada Cal 18</v>
          </cell>
        </row>
        <row r="310">
          <cell r="A310" t="str">
            <v>Lamina galvanizada cal.20</v>
          </cell>
        </row>
        <row r="311">
          <cell r="A311" t="str">
            <v>Lámina lisa Aluminio e=3mm</v>
          </cell>
        </row>
        <row r="312">
          <cell r="A312" t="str">
            <v>Lámpara fluorescente 2 x 32 - T 8</v>
          </cell>
        </row>
        <row r="313">
          <cell r="A313" t="str">
            <v xml:space="preserve">Lámpara Fluorescente 2 x 48" </v>
          </cell>
        </row>
        <row r="314">
          <cell r="A314" t="str">
            <v>Lavamanos  de colgar blanco</v>
          </cell>
        </row>
        <row r="315">
          <cell r="A315" t="str">
            <v>Lavamanos de sobreponer blanco</v>
          </cell>
        </row>
        <row r="316">
          <cell r="A316" t="str">
            <v>Lavaplatos de empotrar acero inoxidable 35x50</v>
          </cell>
        </row>
        <row r="317">
          <cell r="A317" t="str">
            <v>Limpiador PVC 1/8</v>
          </cell>
        </row>
        <row r="318">
          <cell r="A318" t="str">
            <v>Llave individual para lavamanos</v>
          </cell>
        </row>
        <row r="319">
          <cell r="A319" t="str">
            <v>Llave terminal 1/2" - cromada , incluye adaptadores</v>
          </cell>
        </row>
        <row r="320">
          <cell r="A320" t="str">
            <v>Lona Verde</v>
          </cell>
        </row>
        <row r="321">
          <cell r="A321" t="str">
            <v>Lubricante de silicona Canal y Bajante Amazonas</v>
          </cell>
        </row>
        <row r="322">
          <cell r="A322" t="str">
            <v>Luminaria de sodio cerrada 125W 208W</v>
          </cell>
        </row>
        <row r="323">
          <cell r="A323" t="str">
            <v>Luminaria de sodio cerrada 70W 208W</v>
          </cell>
        </row>
        <row r="324">
          <cell r="A324" t="str">
            <v>Malla con vena</v>
          </cell>
        </row>
        <row r="325">
          <cell r="A325" t="str">
            <v>Malla electrosoldada D 4 x 4 mm y Separación 15 x 25 cm</v>
          </cell>
        </row>
        <row r="326">
          <cell r="A326" t="str">
            <v>Malla Eslabonada galvanizada Cal 12 huecos de 1/12 x  1/2 plg</v>
          </cell>
        </row>
        <row r="327">
          <cell r="A327" t="str">
            <v>Malla para gaviones</v>
          </cell>
        </row>
        <row r="328">
          <cell r="A328" t="str">
            <v>Malla tipo gallinero</v>
          </cell>
        </row>
        <row r="329">
          <cell r="A329" t="str">
            <v xml:space="preserve">Mallas electrosoldadas </v>
          </cell>
        </row>
        <row r="330">
          <cell r="A330" t="str">
            <v>Manija</v>
          </cell>
        </row>
        <row r="331">
          <cell r="A331" t="str">
            <v xml:space="preserve">Manija para ventana de aluminio </v>
          </cell>
        </row>
        <row r="332">
          <cell r="A332" t="str">
            <v>Maniobra de corte</v>
          </cell>
        </row>
        <row r="333">
          <cell r="A333" t="str">
            <v>Manto Asfaltico con foil de aluminio</v>
          </cell>
        </row>
        <row r="334">
          <cell r="A334" t="str">
            <v>Marco para caja doble</v>
          </cell>
        </row>
        <row r="335">
          <cell r="A335" t="str">
            <v>Marco para caja sencilla</v>
          </cell>
        </row>
        <row r="336">
          <cell r="A336" t="str">
            <v>Marco puerta de seguridad Cal.18</v>
          </cell>
        </row>
        <row r="337">
          <cell r="A337" t="str">
            <v>Marco puerta lámina 1.00. Lám.Cal.18</v>
          </cell>
        </row>
        <row r="338">
          <cell r="A338" t="str">
            <v>Marco puerta lámina Cold rolled Cal 18</v>
          </cell>
        </row>
        <row r="339">
          <cell r="A339" t="str">
            <v>Marco ventana</v>
          </cell>
        </row>
        <row r="340">
          <cell r="A340" t="str">
            <v>Marco y tapa para caja de inspección de  0,30 x 0,30 mts</v>
          </cell>
        </row>
        <row r="341">
          <cell r="A341" t="str">
            <v>Marco y tapa para cámara de inspección CS274</v>
          </cell>
        </row>
        <row r="342">
          <cell r="A342" t="str">
            <v>Marco y tapa para cámara de inspección CS275</v>
          </cell>
        </row>
        <row r="343">
          <cell r="A343" t="str">
            <v>Marmolina</v>
          </cell>
        </row>
        <row r="344">
          <cell r="A344" t="str">
            <v>Medidor de agua 1/2"</v>
          </cell>
        </row>
        <row r="345">
          <cell r="A345" t="str">
            <v>Medidor de luz Trifásico</v>
          </cell>
        </row>
        <row r="346">
          <cell r="A346" t="str">
            <v>Mesón acero inoxidable Cal.16. Dim.(0.60 x 0.85).</v>
          </cell>
        </row>
        <row r="347">
          <cell r="A347" t="str">
            <v>Mesón acero inoxidable Cal.16. Dim.(0.76 x 1.02).</v>
          </cell>
        </row>
        <row r="348">
          <cell r="A348" t="str">
            <v>Mesón acero inoxidable Cal.16. Dim.(0.90 x 2.95).</v>
          </cell>
        </row>
        <row r="349">
          <cell r="A349" t="str">
            <v>Mesón acero inoxidable Cal.16. Dim.(1.30 x 4.15).</v>
          </cell>
        </row>
        <row r="350">
          <cell r="A350" t="str">
            <v>Mortero 1:3</v>
          </cell>
        </row>
        <row r="351">
          <cell r="A351" t="str">
            <v>Mortero 1:3 impermeabilizado</v>
          </cell>
        </row>
        <row r="352">
          <cell r="A352" t="str">
            <v>Mortero 1:4</v>
          </cell>
        </row>
        <row r="353">
          <cell r="A353" t="str">
            <v>Mortero 1:4 impermeabilizado</v>
          </cell>
        </row>
        <row r="354">
          <cell r="A354" t="str">
            <v>Mortero 1:5</v>
          </cell>
        </row>
        <row r="355">
          <cell r="A355" t="str">
            <v>Mortero 1:7</v>
          </cell>
        </row>
        <row r="356">
          <cell r="A356" t="str">
            <v>Mortero de pega 1:4 e=1,5 cm</v>
          </cell>
        </row>
        <row r="357">
          <cell r="A357" t="str">
            <v xml:space="preserve">Mortero de relleno 1:4 </v>
          </cell>
        </row>
        <row r="358">
          <cell r="A358" t="str">
            <v>Multiamperímetro</v>
          </cell>
        </row>
        <row r="359">
          <cell r="A359" t="str">
            <v>Niple H.G. 1/2 " x 0,10 m</v>
          </cell>
        </row>
        <row r="360">
          <cell r="A360" t="str">
            <v>Niple H.G. 1/2 " x 0,20 m</v>
          </cell>
        </row>
        <row r="361">
          <cell r="A361" t="str">
            <v>Orinal Mediano  blanco primera calidad,   incluye griferia tradicional cromo  tipo grival  o similar y accesorios</v>
          </cell>
        </row>
        <row r="362">
          <cell r="A362" t="str">
            <v>Pabmeril pliego</v>
          </cell>
        </row>
        <row r="363">
          <cell r="A363" t="str">
            <v>Paral de Madera 3m</v>
          </cell>
        </row>
        <row r="364">
          <cell r="A364" t="str">
            <v>Paral en tubo metalico seccion cuadra de 1 1/2" cal. 18</v>
          </cell>
        </row>
        <row r="365">
          <cell r="A365" t="str">
            <v>Pararayos</v>
          </cell>
        </row>
        <row r="366">
          <cell r="A366" t="str">
            <v>Pegacor blanco</v>
          </cell>
        </row>
        <row r="367">
          <cell r="A367" t="str">
            <v xml:space="preserve">Peinazo </v>
          </cell>
        </row>
        <row r="368">
          <cell r="A368" t="str">
            <v>Percha de 2 puestos BT</v>
          </cell>
        </row>
        <row r="369">
          <cell r="A369" t="str">
            <v>Percha de 3 puestos BT</v>
          </cell>
        </row>
        <row r="370">
          <cell r="A370" t="str">
            <v>Percha de 4 puestos BT</v>
          </cell>
        </row>
        <row r="371">
          <cell r="A371" t="str">
            <v>Percha galvanizada de 1 puesto</v>
          </cell>
        </row>
        <row r="372">
          <cell r="A372" t="str">
            <v>Perfil ALN 1101</v>
          </cell>
        </row>
        <row r="373">
          <cell r="A373" t="str">
            <v>Perfil ALN 1102</v>
          </cell>
        </row>
        <row r="374">
          <cell r="A374" t="str">
            <v>Perfil ALN 167</v>
          </cell>
        </row>
        <row r="375">
          <cell r="A375" t="str">
            <v>Perfil ALN 173</v>
          </cell>
        </row>
        <row r="376">
          <cell r="A376" t="str">
            <v>Perfil ALN 174</v>
          </cell>
        </row>
        <row r="377">
          <cell r="A377" t="str">
            <v>Perfil ALN 175</v>
          </cell>
        </row>
        <row r="378">
          <cell r="A378" t="str">
            <v>Perfil ALN 176</v>
          </cell>
        </row>
        <row r="379">
          <cell r="A379" t="str">
            <v>Perfil ALN 177</v>
          </cell>
        </row>
        <row r="380">
          <cell r="A380" t="str">
            <v>Perfil ALN 219</v>
          </cell>
        </row>
        <row r="381">
          <cell r="A381" t="str">
            <v>Perfil ALN 292</v>
          </cell>
        </row>
        <row r="382">
          <cell r="A382" t="str">
            <v>Perfil ALN 312</v>
          </cell>
        </row>
        <row r="383">
          <cell r="A383" t="str">
            <v>Perfil ALN 313</v>
          </cell>
        </row>
        <row r="384">
          <cell r="A384" t="str">
            <v>Perfil ALN 314</v>
          </cell>
        </row>
        <row r="385">
          <cell r="A385" t="str">
            <v>Perfil ALN 315</v>
          </cell>
        </row>
        <row r="386">
          <cell r="A386" t="str">
            <v>Perfil ALN 682</v>
          </cell>
        </row>
        <row r="387">
          <cell r="A387" t="str">
            <v>Perfil ALN 876</v>
          </cell>
        </row>
        <row r="388">
          <cell r="A388" t="str">
            <v>Perfil ALN 877</v>
          </cell>
        </row>
        <row r="389">
          <cell r="A389" t="str">
            <v>Perfil ALN 879</v>
          </cell>
        </row>
        <row r="390">
          <cell r="A390" t="str">
            <v>Perfil ALN 937</v>
          </cell>
        </row>
        <row r="391">
          <cell r="A391" t="str">
            <v>Perfil ALN-545</v>
          </cell>
        </row>
        <row r="392">
          <cell r="A392" t="str">
            <v>Perfil aluminio T094 de 3 x 1" (72 X 21 mm)</v>
          </cell>
        </row>
        <row r="393">
          <cell r="A393" t="str">
            <v>Perfil aluminio tubular 3 x 1" x 1/2"  T-095 - 1 aleta</v>
          </cell>
        </row>
        <row r="394">
          <cell r="A394" t="str">
            <v>Perfil aluminio tubular con aletas cuad. 1" doble aleta divisor  T-078.</v>
          </cell>
        </row>
        <row r="395">
          <cell r="A395" t="str">
            <v>Perfil ASTM A 500 grado C 60 x 40 x 2 MM</v>
          </cell>
        </row>
        <row r="396">
          <cell r="A396" t="str">
            <v>Perfil en aluminio 1/2" x 1/2"</v>
          </cell>
        </row>
        <row r="397">
          <cell r="A397" t="str">
            <v>Perfil para cubierta PHR C</v>
          </cell>
        </row>
        <row r="398">
          <cell r="A398" t="str">
            <v>Perfil PHR - PAG 160 X 60 - 1,5 MM</v>
          </cell>
        </row>
        <row r="399">
          <cell r="A399" t="str">
            <v>Perfil PHR C - 220 x 80  2,5 mm</v>
          </cell>
        </row>
        <row r="400">
          <cell r="A400" t="str">
            <v>Perfil T04</v>
          </cell>
        </row>
        <row r="401">
          <cell r="A401" t="str">
            <v>Perno 1/2" Alt.Vel..1 3/4"</v>
          </cell>
        </row>
        <row r="402">
          <cell r="A402" t="str">
            <v>Perno de expansión 3" x 3/8"</v>
          </cell>
        </row>
        <row r="403">
          <cell r="A403" t="str">
            <v>Pernos</v>
          </cell>
        </row>
        <row r="404">
          <cell r="A404" t="str">
            <v>Pernos 3x8"</v>
          </cell>
        </row>
        <row r="405">
          <cell r="A405" t="str">
            <v>Perros de 1/8"</v>
          </cell>
        </row>
        <row r="406">
          <cell r="A406" t="str">
            <v>Piedra media zonga</v>
          </cell>
        </row>
        <row r="407">
          <cell r="A407" t="str">
            <v>Pintura Koraza plastica</v>
          </cell>
        </row>
        <row r="408">
          <cell r="A408" t="str">
            <v xml:space="preserve">Pintura Wash Primer </v>
          </cell>
        </row>
        <row r="409">
          <cell r="A409" t="str">
            <v>Pirlan en madera para dilatación</v>
          </cell>
        </row>
        <row r="410">
          <cell r="A410" t="str">
            <v>Pisavidrio Ref ALN - 544</v>
          </cell>
        </row>
        <row r="411">
          <cell r="A411" t="str">
            <v>Pivote puerta metálica</v>
          </cell>
        </row>
        <row r="412">
          <cell r="A412" t="str">
            <v>Planchón - cedro macho (.15 x .04 x 3)</v>
          </cell>
        </row>
        <row r="413">
          <cell r="A413" t="str">
            <v>Planchón ordinario 4 metros</v>
          </cell>
        </row>
        <row r="414">
          <cell r="A414" t="str">
            <v>Platina  de 0,12 x 0,12 x 1/16" perforada</v>
          </cell>
        </row>
        <row r="415">
          <cell r="A415" t="str">
            <v>Platina 1 1/2"x 3/16</v>
          </cell>
        </row>
        <row r="416">
          <cell r="A416" t="str">
            <v>Platina 1"x 3/16"</v>
          </cell>
        </row>
        <row r="417">
          <cell r="A417" t="str">
            <v>Platina 3/16" de 0,06 x 0,13 mts</v>
          </cell>
        </row>
        <row r="418">
          <cell r="A418" t="str">
            <v>Platina anclaje muro de 0,12x0,12x1/16"</v>
          </cell>
        </row>
        <row r="419">
          <cell r="A419" t="str">
            <v>Platina para soporte abrazadera en U</v>
          </cell>
        </row>
        <row r="420">
          <cell r="A420" t="str">
            <v>Poceta para laboratorios en acero inoxidable de 0,50 x 0,35 mts. De empotrar con un hueco</v>
          </cell>
        </row>
        <row r="421">
          <cell r="A421" t="str">
            <v>Polietileno Cal 6</v>
          </cell>
        </row>
        <row r="422">
          <cell r="A422" t="str">
            <v xml:space="preserve">Portacandado </v>
          </cell>
        </row>
        <row r="423">
          <cell r="A423" t="str">
            <v>Poste en concreto de 10 metros 510 kl</v>
          </cell>
        </row>
        <row r="424">
          <cell r="A424" t="str">
            <v>Poste en concreto de 10 metros 750 kl</v>
          </cell>
        </row>
        <row r="425">
          <cell r="A425" t="str">
            <v>Poste en concreto de 12 metros 1050 kl</v>
          </cell>
        </row>
        <row r="426">
          <cell r="A426" t="str">
            <v>Poste en concreto de 12 metros 510 kl</v>
          </cell>
        </row>
        <row r="427">
          <cell r="A427" t="str">
            <v>Poste en concreto de 12 metros 750 kl</v>
          </cell>
        </row>
        <row r="428">
          <cell r="A428" t="str">
            <v>Poste en concreto de 8 metros Tipo AP</v>
          </cell>
        </row>
        <row r="429">
          <cell r="A429" t="str">
            <v>Pretales</v>
          </cell>
        </row>
        <row r="430">
          <cell r="A430" t="str">
            <v>Protector escalera (pirlan en bronce angosto)</v>
          </cell>
        </row>
        <row r="431">
          <cell r="A431" t="str">
            <v>Puentes de empalme</v>
          </cell>
        </row>
        <row r="432">
          <cell r="A432" t="str">
            <v>Puerta  Baños y duchas, en aluminio y lámina galvanizada Anolok</v>
          </cell>
        </row>
        <row r="433">
          <cell r="A433" t="str">
            <v xml:space="preserve">Puerta  para ducha, en vidrio,  incoloro, templado, de e = 6 mm, incluye herrajes y accesorios de h = 1,80 mts  y 0,65 mts </v>
          </cell>
        </row>
        <row r="434">
          <cell r="A434" t="str">
            <v>Puerta Baño Minusvalidos</v>
          </cell>
        </row>
        <row r="435">
          <cell r="A435" t="str">
            <v>Puerta económica Pizano 1.00. Triplex e=4mm.</v>
          </cell>
        </row>
        <row r="436">
          <cell r="A436" t="str">
            <v>Puerta sistema constructivo PVC de 0,62 x 1,60 m</v>
          </cell>
        </row>
        <row r="437">
          <cell r="A437" t="str">
            <v>Puntilla con cabeza 2"</v>
          </cell>
        </row>
        <row r="438">
          <cell r="A438" t="str">
            <v>Punto Agua fría PVC</v>
          </cell>
        </row>
        <row r="439">
          <cell r="A439" t="str">
            <v>Punto desagüe PVC 3" y  4"</v>
          </cell>
        </row>
        <row r="440">
          <cell r="A440" t="str">
            <v>Punto Eléctrico</v>
          </cell>
        </row>
        <row r="441">
          <cell r="A441" t="str">
            <v>Rajón, 4" a 15"</v>
          </cell>
        </row>
        <row r="442">
          <cell r="A442" t="str">
            <v xml:space="preserve">Recebo  </v>
          </cell>
        </row>
        <row r="443">
          <cell r="A443" t="str">
            <v>Recebo comun</v>
          </cell>
        </row>
        <row r="444">
          <cell r="A444" t="str">
            <v>Registro  de cortina R &amp; W 1 1/2" italiano; inlcuye accesorios</v>
          </cell>
        </row>
        <row r="445">
          <cell r="A445" t="str">
            <v>Registro de corte de 1/2"</v>
          </cell>
        </row>
        <row r="446">
          <cell r="A446" t="str">
            <v>Registro de cortina 1/2 R &amp; W italiano ; incluye accesorios</v>
          </cell>
        </row>
        <row r="447">
          <cell r="A447" t="str">
            <v>Registro de cortina R &amp; w 1 1/4" italiano; incluye accesorios</v>
          </cell>
        </row>
        <row r="448">
          <cell r="A448" t="str">
            <v>Registro de cortina R&amp;W italiano de   1"; incluye accesorios</v>
          </cell>
        </row>
        <row r="449">
          <cell r="A449" t="str">
            <v>Registro de cortina Roscado liviano  Ref. 272 A Red &amp; White 2"; incluye accesorios</v>
          </cell>
        </row>
        <row r="450">
          <cell r="A450" t="str">
            <v>Registro R&amp;W  de cortina de  3/4" italiano; inlcuye accesorios</v>
          </cell>
        </row>
        <row r="451">
          <cell r="A451" t="str">
            <v>Rejilla tragante  cupula aluminio 5x3"</v>
          </cell>
        </row>
        <row r="452">
          <cell r="A452" t="str">
            <v>Rejilla tragante  cupula aluminio 6x4"</v>
          </cell>
        </row>
        <row r="453">
          <cell r="A453" t="str">
            <v>Rejilla Ventilación plastica de 0,20 x 0,20 mts.</v>
          </cell>
        </row>
        <row r="454">
          <cell r="A454" t="str">
            <v>Remaches Pop</v>
          </cell>
        </row>
        <row r="455">
          <cell r="A455" t="str">
            <v>Remate  Lateral Superior para cubierta trapezoidal, en acero y con foil de aluminio de 0,24 x 2 mts</v>
          </cell>
        </row>
        <row r="456">
          <cell r="A456" t="str">
            <v>Repisa ordinaria 3 metros</v>
          </cell>
        </row>
        <row r="457">
          <cell r="A457" t="str">
            <v>Roseta de porcelana</v>
          </cell>
        </row>
        <row r="458">
          <cell r="A458" t="str">
            <v>Sanitario Acuacer</v>
          </cell>
        </row>
        <row r="459">
          <cell r="A459" t="str">
            <v>Sanitario institucional blanco, primeras; incluye griferia grival o similar y/o superior en calidad  y  accesorios</v>
          </cell>
        </row>
        <row r="460">
          <cell r="A460" t="str">
            <v>Sanitario para discapacitados, blanco primera calidad, incluye accesorios</v>
          </cell>
        </row>
        <row r="461">
          <cell r="A461" t="str">
            <v>Sellante de cobre de alta</v>
          </cell>
        </row>
        <row r="462">
          <cell r="A462" t="str">
            <v>SIFóN 135º PVC-S 3" C x E</v>
          </cell>
        </row>
        <row r="463">
          <cell r="A463" t="str">
            <v>SIFóN 135º PVC-S 4" C x E</v>
          </cell>
        </row>
        <row r="464">
          <cell r="A464" t="str">
            <v>SIFóN 180º PVC-S 2" Cx C</v>
          </cell>
        </row>
        <row r="465">
          <cell r="A465" t="str">
            <v xml:space="preserve">Sika Anchorfix-4 600 cc </v>
          </cell>
        </row>
        <row r="466">
          <cell r="A466" t="str">
            <v>Sika-1 Imp.Integral</v>
          </cell>
        </row>
        <row r="467">
          <cell r="A467" t="str">
            <v>Silicona liquida 300 ML</v>
          </cell>
        </row>
        <row r="468">
          <cell r="A468" t="str">
            <v>Silicona transparente</v>
          </cell>
        </row>
        <row r="469">
          <cell r="A469" t="str">
            <v>Sistema corredizo metálico</v>
          </cell>
        </row>
        <row r="470">
          <cell r="A470" t="str">
            <v>Soldadura 95-5, plata</v>
          </cell>
        </row>
        <row r="471">
          <cell r="A471" t="str">
            <v>Soldadura de estaño P/Cobre</v>
          </cell>
        </row>
        <row r="472">
          <cell r="A472" t="str">
            <v>Soldadura elect.004-3/23"</v>
          </cell>
        </row>
        <row r="473">
          <cell r="A473" t="str">
            <v>Soldadura PVC 1/8</v>
          </cell>
        </row>
        <row r="474">
          <cell r="A474" t="str">
            <v>Soldadura PVC liquida 1/4</v>
          </cell>
        </row>
        <row r="475">
          <cell r="A475" t="str">
            <v>Soporte  bajante PVC rectangular</v>
          </cell>
        </row>
        <row r="476">
          <cell r="A476" t="str">
            <v>Soporte Canal Amazonas</v>
          </cell>
        </row>
        <row r="477">
          <cell r="A477" t="str">
            <v>Soporte tipo U para tubo 1"</v>
          </cell>
        </row>
        <row r="478">
          <cell r="A478" t="str">
            <v>Soporte tipo U para tubo 1/2"</v>
          </cell>
        </row>
        <row r="479">
          <cell r="A479" t="str">
            <v>Soporte tipo U para tubo 3/4"</v>
          </cell>
        </row>
        <row r="480">
          <cell r="A480" t="str">
            <v>Subcontrato eléctrico</v>
          </cell>
        </row>
        <row r="481">
          <cell r="A481" t="str">
            <v>Suministro e instalación de Lavamanos de colgar blanco, primera calidad, incluye griferia y accesorios</v>
          </cell>
        </row>
        <row r="482">
          <cell r="A482" t="str">
            <v>Suplemento para caja 5800</v>
          </cell>
        </row>
        <row r="483">
          <cell r="A483" t="str">
            <v>T ventana</v>
          </cell>
        </row>
        <row r="484">
          <cell r="A484" t="str">
            <v>Tabla burra C Macho 0,28 - 3 mts</v>
          </cell>
        </row>
        <row r="485">
          <cell r="A485" t="str">
            <v>Tabla burra ordinario 0,30 - 3 mts</v>
          </cell>
        </row>
        <row r="486">
          <cell r="A486" t="str">
            <v>Tabla chapa-ordinario 0,10 - 3 mts</v>
          </cell>
        </row>
        <row r="487">
          <cell r="A487" t="str">
            <v>Tabla chapa-ordinario 0,30 - 3 mts</v>
          </cell>
        </row>
        <row r="488">
          <cell r="A488" t="str">
            <v>Tablemac (super T) 9 mm; 4 usos</v>
          </cell>
        </row>
        <row r="489">
          <cell r="A489" t="str">
            <v>Tablero 18 Circuitos con espacio para totalizador</v>
          </cell>
        </row>
        <row r="490">
          <cell r="A490" t="str">
            <v xml:space="preserve">Tablero bifasico TBC 24 circuitos </v>
          </cell>
        </row>
        <row r="491">
          <cell r="A491" t="str">
            <v>Tablero de 12 circuitos con puerta</v>
          </cell>
        </row>
        <row r="492">
          <cell r="A492" t="str">
            <v>Tablero de 18 circuitos con puerta</v>
          </cell>
        </row>
        <row r="493">
          <cell r="A493" t="str">
            <v>Tablero de 24 circuitos con puerta</v>
          </cell>
        </row>
        <row r="494">
          <cell r="A494" t="str">
            <v>Tablero de 36 circuitos con puerta</v>
          </cell>
        </row>
        <row r="495">
          <cell r="A495" t="str">
            <v>Tablero de 42 circuitos con puerta</v>
          </cell>
        </row>
        <row r="496">
          <cell r="A496" t="str">
            <v>Tablero en madera entamborada</v>
          </cell>
        </row>
        <row r="497">
          <cell r="A497" t="str">
            <v>Tablero TBP 16B con puerta y chapas plástico de 16 circuitos</v>
          </cell>
        </row>
        <row r="498">
          <cell r="A498" t="str">
            <v>Tablón  cuarto 26</v>
          </cell>
        </row>
        <row r="499">
          <cell r="A499" t="str">
            <v>Tablón Gres de 0,30 x 0,30</v>
          </cell>
        </row>
        <row r="500">
          <cell r="A500" t="str">
            <v>Taco terminal UNIP,HQP 30A</v>
          </cell>
        </row>
        <row r="501">
          <cell r="A501" t="str">
            <v>Tanque plástico 1000 lts</v>
          </cell>
        </row>
        <row r="502">
          <cell r="A502" t="str">
            <v>Tanque plástico 2000 lts</v>
          </cell>
        </row>
        <row r="503">
          <cell r="A503" t="str">
            <v>Tanque plástico 500 lts</v>
          </cell>
        </row>
        <row r="504">
          <cell r="A504" t="str">
            <v>Tanque plástico 5000 lts</v>
          </cell>
        </row>
        <row r="505">
          <cell r="A505" t="str">
            <v>Tapa ciega metálica para toma</v>
          </cell>
        </row>
        <row r="506">
          <cell r="A506" t="str">
            <v>Tapa Int Derecha Canal Amazonas</v>
          </cell>
        </row>
        <row r="507">
          <cell r="A507" t="str">
            <v>Tapa Int Izquierda Canal Amazonas</v>
          </cell>
        </row>
        <row r="508">
          <cell r="A508" t="str">
            <v>Tapa para caja A.P.</v>
          </cell>
        </row>
        <row r="509">
          <cell r="A509" t="str">
            <v>Tapa para caja de 30x30x5</v>
          </cell>
        </row>
        <row r="510">
          <cell r="A510" t="str">
            <v>Tapa para caja eléctrica</v>
          </cell>
        </row>
        <row r="511">
          <cell r="A511" t="str">
            <v>Tapa salida cordón caja octagonal</v>
          </cell>
        </row>
        <row r="512">
          <cell r="A512" t="str">
            <v>Tapaporos Nogal</v>
          </cell>
        </row>
        <row r="513">
          <cell r="A513" t="str">
            <v>Tapas 3x1"</v>
          </cell>
        </row>
        <row r="514">
          <cell r="A514" t="str">
            <v>TAPóN H.G. 1"</v>
          </cell>
        </row>
        <row r="515">
          <cell r="A515" t="str">
            <v>TAPóN H.G. 1/2"</v>
          </cell>
        </row>
        <row r="516">
          <cell r="A516" t="str">
            <v>TAPóN H.G. 3/4"</v>
          </cell>
        </row>
        <row r="517">
          <cell r="A517" t="str">
            <v>Tapon PVC 2" - Prueba</v>
          </cell>
        </row>
        <row r="518">
          <cell r="A518" t="str">
            <v>Tapon PVC 3" de prueba</v>
          </cell>
        </row>
        <row r="519">
          <cell r="A519" t="str">
            <v>Tapon PVC 4" - Prueba</v>
          </cell>
        </row>
        <row r="520">
          <cell r="A520" t="str">
            <v>Tapon PVC-P 1/2"</v>
          </cell>
        </row>
        <row r="521">
          <cell r="A521" t="str">
            <v>Tee 1 1/2" PVC - Presión</v>
          </cell>
        </row>
        <row r="522">
          <cell r="A522" t="str">
            <v>Tee 1 1/4 PVC - Presión</v>
          </cell>
        </row>
        <row r="523">
          <cell r="A523" t="str">
            <v>Tee 1" PVC - Presión</v>
          </cell>
        </row>
        <row r="524">
          <cell r="A524" t="str">
            <v>Tee 1/2" PVC - Presión</v>
          </cell>
        </row>
        <row r="525">
          <cell r="A525" t="str">
            <v>Tee 3/4"    PVC - Presión</v>
          </cell>
        </row>
        <row r="526">
          <cell r="A526" t="str">
            <v>Tee PVC-P 3/4" x 1/2"</v>
          </cell>
        </row>
        <row r="527">
          <cell r="A527" t="str">
            <v>Tee Sencilla 2" Sanitaria</v>
          </cell>
        </row>
        <row r="528">
          <cell r="A528" t="str">
            <v>Tee Sencilla 4" Sanitaria</v>
          </cell>
        </row>
        <row r="529">
          <cell r="A529" t="str">
            <v xml:space="preserve">Teflon </v>
          </cell>
        </row>
        <row r="530">
          <cell r="A530" t="str">
            <v xml:space="preserve">Teja Bioclimatica trapezoidal de e = 1,8 mm, con foil y lámina de acero, incluye traslapo </v>
          </cell>
        </row>
        <row r="531">
          <cell r="A531" t="str">
            <v xml:space="preserve">Teja Bioclimatica trapezoidal de e = 1,8 mm, Marina con foil y lámina de acero, incluye traslapo </v>
          </cell>
        </row>
        <row r="532">
          <cell r="A532" t="str">
            <v xml:space="preserve">Teja Bioclimatica trapezoidal de e = 1,9 mm, con foil y lámina de acero, incluye traslapo </v>
          </cell>
        </row>
        <row r="533">
          <cell r="A533" t="str">
            <v xml:space="preserve">Teja Bioclimatica trapezoidal de e = 1,9 mm, Marina con foil y lámina de acero, incluye traslapo </v>
          </cell>
        </row>
        <row r="534">
          <cell r="A534" t="str">
            <v xml:space="preserve">Teja Bioclimatica trapezoidal de e = 2,0 mm, con foil y lámina de acero, incluye traslapo </v>
          </cell>
        </row>
        <row r="535">
          <cell r="A535" t="str">
            <v xml:space="preserve">Teja Bioclimatica trapezoidal de e = 2,0 mm, Marina con foil y lámina de acero, incluye traslapo </v>
          </cell>
        </row>
        <row r="536">
          <cell r="A536" t="str">
            <v>Teja de asbesto cemento No.6</v>
          </cell>
        </row>
        <row r="537">
          <cell r="A537" t="str">
            <v>Teja de asbesto cemento No.8</v>
          </cell>
        </row>
        <row r="538">
          <cell r="A538" t="str">
            <v>Teja trapezoidal transparente en policarbonato tipo ajota de ajorver</v>
          </cell>
        </row>
        <row r="539">
          <cell r="A539" t="str">
            <v>Templete</v>
          </cell>
        </row>
        <row r="540">
          <cell r="A540" t="str">
            <v xml:space="preserve">Tensor para cable antifraude </v>
          </cell>
        </row>
        <row r="541">
          <cell r="A541" t="str">
            <v>Tierra negra fertilizada</v>
          </cell>
        </row>
        <row r="542">
          <cell r="A542" t="str">
            <v>Tintilla</v>
          </cell>
        </row>
        <row r="543">
          <cell r="A543" t="str">
            <v>Toma de caucho 3 polos aérea</v>
          </cell>
        </row>
        <row r="544">
          <cell r="A544" t="str">
            <v>Toma de T.V. para cable coaxial</v>
          </cell>
        </row>
        <row r="545">
          <cell r="A545" t="str">
            <v>Toma Doble GFCI</v>
          </cell>
        </row>
        <row r="546">
          <cell r="A546" t="str">
            <v>Toma doble tipo hospitalaria P.T.</v>
          </cell>
        </row>
        <row r="547">
          <cell r="A547" t="str">
            <v>Toma eléctrica doble 20A pata trabada</v>
          </cell>
        </row>
        <row r="548">
          <cell r="A548" t="str">
            <v xml:space="preserve">Toma eléctrica doble P.T. </v>
          </cell>
        </row>
        <row r="549">
          <cell r="A549" t="str">
            <v>Toma monofásica doble con polo</v>
          </cell>
        </row>
        <row r="550">
          <cell r="A550" t="str">
            <v>Toma monofásica GFCI</v>
          </cell>
        </row>
        <row r="551">
          <cell r="A551" t="str">
            <v>Toma telefónica</v>
          </cell>
        </row>
        <row r="552">
          <cell r="A552" t="str">
            <v xml:space="preserve">Toma Trifásica </v>
          </cell>
        </row>
        <row r="553">
          <cell r="A553" t="str">
            <v>Tornillo autoperforante fijador de correa para metal de12-14 x 3/4" - Acero</v>
          </cell>
        </row>
        <row r="554">
          <cell r="A554" t="str">
            <v>Tornillo expansivo AH - 1614 5/16 x 3 "</v>
          </cell>
        </row>
        <row r="555">
          <cell r="A555" t="str">
            <v>Tornillo expansivo HLC 10x80/48</v>
          </cell>
        </row>
        <row r="556">
          <cell r="A556" t="str">
            <v>Tornillo goloso</v>
          </cell>
        </row>
        <row r="557">
          <cell r="A557" t="str">
            <v>Tornillo goloso 1/8 x 1 1/4</v>
          </cell>
        </row>
        <row r="558">
          <cell r="A558" t="str">
            <v>Tornillo Inoxidable Canal y Bajante Amazonas</v>
          </cell>
        </row>
        <row r="559">
          <cell r="A559" t="str">
            <v>Tornillo Inoxidable Canal y Bajante PVC</v>
          </cell>
        </row>
        <row r="560">
          <cell r="A560" t="str">
            <v>Tornillo lámina D=3/8"</v>
          </cell>
        </row>
        <row r="561">
          <cell r="A561" t="str">
            <v>Tornillo teja en lámina de acero y foil</v>
          </cell>
        </row>
        <row r="562">
          <cell r="A562" t="str">
            <v>Tornillos 2"</v>
          </cell>
        </row>
        <row r="563">
          <cell r="A563" t="str">
            <v>Transformador de corriente 200/5 amp</v>
          </cell>
        </row>
        <row r="564">
          <cell r="A564" t="str">
            <v>Transformador en poste bifásico de 15 Kva</v>
          </cell>
        </row>
        <row r="565">
          <cell r="A565" t="str">
            <v>Transformador en poste bifásico de 30 Kva</v>
          </cell>
        </row>
        <row r="566">
          <cell r="A566" t="str">
            <v>Transformador en poste bifásico de 45 Kva</v>
          </cell>
        </row>
        <row r="567">
          <cell r="A567" t="str">
            <v>Transformador en poste trifásico de 15 Kva</v>
          </cell>
        </row>
        <row r="568">
          <cell r="A568" t="str">
            <v>Transformador en poste trifásico de 30 Kva</v>
          </cell>
        </row>
        <row r="569">
          <cell r="A569" t="str">
            <v>Transformador en poste trifásico de 75 Kva</v>
          </cell>
        </row>
        <row r="570">
          <cell r="A570" t="str">
            <v>Triturado de máquina</v>
          </cell>
        </row>
        <row r="571">
          <cell r="A571" t="str">
            <v xml:space="preserve">Tuberia A.N. 2 plg </v>
          </cell>
        </row>
        <row r="572">
          <cell r="A572" t="str">
            <v>Tuberia A.N. 3 plg 2,3 mm</v>
          </cell>
        </row>
        <row r="573">
          <cell r="A573" t="str">
            <v>Tuberia A.N. Ø1 1/2"</v>
          </cell>
        </row>
        <row r="574">
          <cell r="A574" t="str">
            <v>Tuberia Galvanizada 1 1/2" 2,5 mm Cal 12</v>
          </cell>
        </row>
        <row r="575">
          <cell r="A575" t="str">
            <v>Tuberia novafort 10" 255 mm</v>
          </cell>
        </row>
        <row r="576">
          <cell r="A576" t="str">
            <v>Tuberia novafort 12" 315 mm</v>
          </cell>
        </row>
        <row r="577">
          <cell r="A577" t="str">
            <v>Tuberia novafort 4" 110 mm</v>
          </cell>
        </row>
        <row r="578">
          <cell r="A578" t="str">
            <v>Tuberia novafort 6" 160 mm</v>
          </cell>
        </row>
        <row r="579">
          <cell r="A579" t="str">
            <v>Tuberia novafort 8" 200 mm</v>
          </cell>
        </row>
        <row r="580">
          <cell r="A580" t="str">
            <v xml:space="preserve">Tuberia PE AL PE amarilla gas 1216 1/2" </v>
          </cell>
        </row>
        <row r="581">
          <cell r="A581" t="str">
            <v>Tubo A.N. 1 1/2 plg, 2 mm</v>
          </cell>
        </row>
        <row r="582">
          <cell r="A582" t="str">
            <v>Tubo A.N. 1 plg, 2 mm</v>
          </cell>
        </row>
        <row r="583">
          <cell r="A583" t="str">
            <v>Tubo conduit EMT 1"</v>
          </cell>
        </row>
        <row r="584">
          <cell r="A584" t="str">
            <v>Tubo conduit EMT 1-1/2"</v>
          </cell>
        </row>
        <row r="585">
          <cell r="A585" t="str">
            <v>Tubo conduit EMT 3/4"</v>
          </cell>
        </row>
        <row r="586">
          <cell r="A586" t="str">
            <v>Tubo conduit PVC 1"</v>
          </cell>
        </row>
        <row r="587">
          <cell r="A587" t="str">
            <v>Tubo conduit PVC 1/2"</v>
          </cell>
        </row>
        <row r="588">
          <cell r="A588" t="str">
            <v>Tubo conduit PVC 1-1/2"</v>
          </cell>
        </row>
        <row r="589">
          <cell r="A589" t="str">
            <v>Tubo conduit PVC 3/4"</v>
          </cell>
        </row>
        <row r="590">
          <cell r="A590" t="str">
            <v>Tubo cuadrado de 1/2 x 1/2 x 0,9</v>
          </cell>
        </row>
        <row r="591">
          <cell r="A591" t="str">
            <v>Tubo cuadrado de 1-1/2" x 1-1/2" cal. 20</v>
          </cell>
        </row>
        <row r="592">
          <cell r="A592" t="str">
            <v>Tubo Cuadrado de 3/4" x 3/4" cal. 20</v>
          </cell>
        </row>
        <row r="593">
          <cell r="A593" t="str">
            <v>Tubo de cobre de 1/2" tipo L</v>
          </cell>
        </row>
        <row r="594">
          <cell r="A594" t="str">
            <v>Tubo de cobre de 1" tipo L</v>
          </cell>
        </row>
        <row r="595">
          <cell r="A595" t="str">
            <v>Tubo Galvanizado de 1/2"</v>
          </cell>
        </row>
        <row r="596">
          <cell r="A596" t="str">
            <v>Tubo Galvanizado de 3/4</v>
          </cell>
        </row>
        <row r="597">
          <cell r="A597" t="str">
            <v>Tubo Galvanizado de 1"</v>
          </cell>
        </row>
        <row r="598">
          <cell r="A598" t="str">
            <v>Tubo Galvanizado de 1 1/4"</v>
          </cell>
        </row>
        <row r="599">
          <cell r="A599" t="str">
            <v>Tubo Galvanizado de 1 1/2"</v>
          </cell>
        </row>
        <row r="600">
          <cell r="A600" t="str">
            <v>Tubo Galvanizado de 2"</v>
          </cell>
        </row>
        <row r="601">
          <cell r="A601" t="str">
            <v>Tubo Galvanizado de 2 1/2"</v>
          </cell>
        </row>
        <row r="602">
          <cell r="A602" t="str">
            <v>Tubo pres/11 PVC 3/4"</v>
          </cell>
        </row>
        <row r="603">
          <cell r="A603" t="str">
            <v>Tubo pres/13,5 PVC 1"</v>
          </cell>
        </row>
        <row r="604">
          <cell r="A604" t="str">
            <v>Tubo pres/21 PVC 1 1/2"</v>
          </cell>
        </row>
        <row r="605">
          <cell r="A605" t="str">
            <v>Tubo pres/21 PVC 1 1/4</v>
          </cell>
        </row>
        <row r="606">
          <cell r="A606" t="str">
            <v>Tubo pres/21 PVC 2"</v>
          </cell>
        </row>
        <row r="607">
          <cell r="A607" t="str">
            <v>Tubo pres/9 PVC 1/2"</v>
          </cell>
        </row>
        <row r="608">
          <cell r="A608" t="str">
            <v>Tubo PVC de 2"       Lluvias</v>
          </cell>
        </row>
        <row r="609">
          <cell r="A609" t="str">
            <v>Tubo PVC de 3"       Lluvias</v>
          </cell>
        </row>
        <row r="610">
          <cell r="A610" t="str">
            <v>Tubo PVC de 4"       lluvias</v>
          </cell>
        </row>
        <row r="611">
          <cell r="A611" t="str">
            <v>Tubo PVCP- RDE 21 2 1/2" UZ</v>
          </cell>
        </row>
        <row r="612">
          <cell r="A612" t="str">
            <v>Tubo PVCP- RDE 21 2" UZ</v>
          </cell>
        </row>
        <row r="613">
          <cell r="A613" t="str">
            <v>Tubo PVCP- RDE 21 3" UZ</v>
          </cell>
        </row>
        <row r="614">
          <cell r="A614" t="str">
            <v>Tubo PVC-S     2"    Sanitaria</v>
          </cell>
        </row>
        <row r="615">
          <cell r="A615" t="str">
            <v>Tubo PVC-S     3"    Sanitaria</v>
          </cell>
        </row>
        <row r="616">
          <cell r="A616" t="str">
            <v>Tubo PVC-S     4"    Sanitaria</v>
          </cell>
        </row>
        <row r="617">
          <cell r="A617" t="str">
            <v>Tubo PVC-S;     6"</v>
          </cell>
        </row>
        <row r="618">
          <cell r="A618" t="str">
            <v>Tubo PVC-V      1 1/2"</v>
          </cell>
        </row>
        <row r="619">
          <cell r="A619" t="str">
            <v>Tubo PVC-V      2"</v>
          </cell>
        </row>
        <row r="620">
          <cell r="A620" t="str">
            <v>Tubo PVC-V     3"</v>
          </cell>
        </row>
        <row r="621">
          <cell r="A621" t="str">
            <v>Tubo PVC-V     4"</v>
          </cell>
        </row>
        <row r="622">
          <cell r="A622" t="str">
            <v>Tuercas de fijación</v>
          </cell>
        </row>
        <row r="623">
          <cell r="A623" t="str">
            <v>Unión bajante rectangular PVC</v>
          </cell>
        </row>
        <row r="624">
          <cell r="A624" t="str">
            <v>Unión canal a bajante Amazonas</v>
          </cell>
        </row>
        <row r="625">
          <cell r="A625" t="str">
            <v>Unión Canal amazonas</v>
          </cell>
        </row>
        <row r="626">
          <cell r="A626" t="str">
            <v>Unión EMT 1"</v>
          </cell>
        </row>
        <row r="627">
          <cell r="A627" t="str">
            <v>Unión EMT 1-1/2"</v>
          </cell>
        </row>
        <row r="628">
          <cell r="A628" t="str">
            <v>Unión EMT 3/4"</v>
          </cell>
        </row>
        <row r="629">
          <cell r="A629" t="str">
            <v>Unión PVC - P 3/4"</v>
          </cell>
        </row>
        <row r="630">
          <cell r="A630" t="str">
            <v>Unión PVC-P 1 1/2"</v>
          </cell>
        </row>
        <row r="631">
          <cell r="A631" t="str">
            <v>Unión PVC-P 1 1/4"</v>
          </cell>
        </row>
        <row r="632">
          <cell r="A632" t="str">
            <v>Unión PVC-P 1 plg</v>
          </cell>
        </row>
        <row r="633">
          <cell r="A633" t="str">
            <v>Unión PVC-P 1/2 plg</v>
          </cell>
        </row>
        <row r="634">
          <cell r="A634" t="str">
            <v>Unión PVC-P 2 plg</v>
          </cell>
        </row>
        <row r="635">
          <cell r="A635" t="str">
            <v>Unión PVC-S 2 plg</v>
          </cell>
        </row>
        <row r="636">
          <cell r="A636" t="str">
            <v>Unión PVC-S 3 plg</v>
          </cell>
        </row>
        <row r="637">
          <cell r="A637" t="str">
            <v>Unión PVC-S 4 plg</v>
          </cell>
        </row>
        <row r="638">
          <cell r="A638" t="str">
            <v>Unión PVC-S;    6"</v>
          </cell>
        </row>
        <row r="639">
          <cell r="A639" t="str">
            <v>Unión PVC-V     1 1/2"</v>
          </cell>
        </row>
        <row r="640">
          <cell r="A640" t="str">
            <v>Unión PVC-V     2"</v>
          </cell>
        </row>
        <row r="641">
          <cell r="A641" t="str">
            <v>Unión PVC-V    3"</v>
          </cell>
        </row>
        <row r="642">
          <cell r="A642" t="str">
            <v>Universal en PVC 1 1/2"</v>
          </cell>
        </row>
        <row r="643">
          <cell r="A643" t="str">
            <v>Universal en PVC 1"</v>
          </cell>
        </row>
        <row r="644">
          <cell r="A644" t="str">
            <v>Universal en PVC 1/2"</v>
          </cell>
        </row>
        <row r="645">
          <cell r="A645" t="str">
            <v>Universal en PVC 3/4"</v>
          </cell>
        </row>
        <row r="646">
          <cell r="A646" t="str">
            <v>Valvula - Cheque cortina HICC Helbert   3" ; incluye accesorios</v>
          </cell>
        </row>
        <row r="647">
          <cell r="A647" t="str">
            <v>Valvula - Cheque cortina HICC Helbert  1 1/2" ; incluye accesorios</v>
          </cell>
        </row>
        <row r="648">
          <cell r="A648" t="str">
            <v>Valvula - Cheque cortina HICC Helbert  1 1/4" ; incluye accesorios</v>
          </cell>
        </row>
        <row r="649">
          <cell r="A649" t="str">
            <v>Valvula - Cheque cortina HICC Helbert  2" ; incluye accesorios</v>
          </cell>
        </row>
        <row r="650">
          <cell r="A650" t="str">
            <v>Valvula de bola de 1" con bola de bronce y asiento en teflon</v>
          </cell>
        </row>
        <row r="651">
          <cell r="A651" t="str">
            <v>Valvula de bola de 1/2" con bola de bronce y asiento en teflon</v>
          </cell>
        </row>
        <row r="652">
          <cell r="A652" t="str">
            <v>Valvula pozuelo 1-1/2"  cobre</v>
          </cell>
        </row>
        <row r="653">
          <cell r="A653" t="str">
            <v>Vara de clavo</v>
          </cell>
        </row>
        <row r="654">
          <cell r="A654" t="str">
            <v>Varilla coopertweld de 2.40 mts x 5/8"</v>
          </cell>
        </row>
        <row r="655">
          <cell r="A655" t="str">
            <v>Varilla Coper Well 5/8" x 8'</v>
          </cell>
        </row>
        <row r="656">
          <cell r="A656" t="str">
            <v>Varilla cuadrada de 1/2"</v>
          </cell>
        </row>
        <row r="657">
          <cell r="A657" t="str">
            <v>Varilla de 5/8"</v>
          </cell>
        </row>
        <row r="658">
          <cell r="A658" t="str">
            <v>Varilla de 9 mm. Cuadrada</v>
          </cell>
        </row>
        <row r="660">
          <cell r="A660" t="str">
            <v>Varilla lisa de 1/2"</v>
          </cell>
        </row>
        <row r="661">
          <cell r="A661" t="str">
            <v>Ventana corrediza proyec.alum.Cal.18. Negra</v>
          </cell>
        </row>
        <row r="662">
          <cell r="A662" t="str">
            <v>Vidrio incoloro de 5mm pulido</v>
          </cell>
        </row>
        <row r="663">
          <cell r="A663" t="str">
            <v>Vinilo Color Tipo I</v>
          </cell>
        </row>
        <row r="664">
          <cell r="A664" t="str">
            <v>Visagra para elemento en aluminio</v>
          </cell>
        </row>
        <row r="665">
          <cell r="A665" t="str">
            <v>Wing Aluminio</v>
          </cell>
        </row>
        <row r="666">
          <cell r="A666" t="str">
            <v>Xipex Admix C-2000</v>
          </cell>
        </row>
        <row r="667">
          <cell r="A667" t="str">
            <v>Xipex concentrado -Gris</v>
          </cell>
        </row>
        <row r="668">
          <cell r="A668" t="str">
            <v>Yee sencilla PVC-S 2"</v>
          </cell>
        </row>
        <row r="669">
          <cell r="A669" t="str">
            <v>Yee sencilla PVC-S 3"</v>
          </cell>
        </row>
        <row r="670">
          <cell r="A670" t="str">
            <v>Yee sencilla PVC-S 4"</v>
          </cell>
        </row>
        <row r="671">
          <cell r="A671" t="str">
            <v>Zuncho metálico 3/8"</v>
          </cell>
        </row>
        <row r="672">
          <cell r="A672" t="str">
            <v>Medidor de agua 1/2"</v>
          </cell>
        </row>
        <row r="673">
          <cell r="A673" t="str">
            <v>Medidor de agua 1"</v>
          </cell>
        </row>
        <row r="674">
          <cell r="A674" t="str">
            <v>Medidor de agua 2"</v>
          </cell>
        </row>
        <row r="675">
          <cell r="A675" t="str">
            <v>Medidor de agua 3"</v>
          </cell>
        </row>
        <row r="676">
          <cell r="A676" t="str">
            <v>Medidor de agua 3/4"</v>
          </cell>
        </row>
        <row r="677">
          <cell r="A677" t="str">
            <v>Medidor de agua 4"</v>
          </cell>
        </row>
        <row r="678">
          <cell r="A678" t="str">
            <v>Medidor de agua 6"</v>
          </cell>
        </row>
        <row r="679">
          <cell r="A679" t="str">
            <v xml:space="preserve">rellenos en recebo compactado al 90% </v>
          </cell>
        </row>
        <row r="680">
          <cell r="A680" t="str">
            <v>muros en ladrillo tolete común para sobrecimiento de e = 0,12 m</v>
          </cell>
        </row>
        <row r="681">
          <cell r="A681" t="str">
            <v>Bomba centrífuga 1HP succión y descarga 1.1/2".motor monofásico</v>
          </cell>
        </row>
        <row r="682">
          <cell r="A682" t="str">
            <v>Valvula de pie con canastilla plástica 2"</v>
          </cell>
        </row>
        <row r="683">
          <cell r="A683" t="str">
            <v>Valvula de cheque hidro 1 1/2"</v>
          </cell>
        </row>
        <row r="684">
          <cell r="A684" t="str">
            <v>Valvula de cheque hidro 2"</v>
          </cell>
        </row>
        <row r="686">
          <cell r="A686" t="str">
            <v>Para Yacuanquer</v>
          </cell>
        </row>
        <row r="687">
          <cell r="A687" t="str">
            <v>Excavación Manual en material Comun</v>
          </cell>
        </row>
        <row r="688">
          <cell r="A688" t="str">
            <v>Rellenos en recebo compactado al 90%</v>
          </cell>
        </row>
        <row r="689">
          <cell r="A689" t="str">
            <v>Placa maciza e=0,075</v>
          </cell>
        </row>
        <row r="690">
          <cell r="A690" t="str">
            <v>Muros en loque divisorio Liso</v>
          </cell>
        </row>
        <row r="691">
          <cell r="A691" t="str">
            <v>Media caña en mortero de pendiente</v>
          </cell>
        </row>
        <row r="692">
          <cell r="A692" t="str">
            <v>Pañete impermeabilizado integralmente.</v>
          </cell>
        </row>
        <row r="693">
          <cell r="A693" t="str">
            <v>Afinado en mortero de pendiente</v>
          </cell>
        </row>
        <row r="694">
          <cell r="A694" t="str">
            <v>acero de refuerzo 37000</v>
          </cell>
        </row>
        <row r="695">
          <cell r="A695" t="str">
            <v>acero de refuerzo 60000</v>
          </cell>
        </row>
        <row r="696">
          <cell r="A696" t="str">
            <v>Hoja Puerta entamborada con rejilla de ventilación y mirilla a todo costo según detalle arquitectonico</v>
          </cell>
        </row>
        <row r="697">
          <cell r="A697" t="str">
            <v>Teja de Barro Santafé Cartabon 16x37cm</v>
          </cell>
        </row>
        <row r="698">
          <cell r="A698" t="str">
            <v>Teja de Barro  Santafé Española 18/16x40cm</v>
          </cell>
        </row>
        <row r="699">
          <cell r="A699" t="str">
            <v>Teja "S" de Barro Moore 28,5/15x46cm</v>
          </cell>
        </row>
        <row r="700">
          <cell r="A700" t="str">
            <v>Teja Plana de Barro Santafé 10x18cm</v>
          </cell>
        </row>
        <row r="701">
          <cell r="A701" t="str">
            <v>Listón M.H. Pino Ciprés</v>
          </cell>
        </row>
        <row r="702">
          <cell r="A702" t="str">
            <v>Listón M.H. Pino Romerón</v>
          </cell>
        </row>
        <row r="703">
          <cell r="A703" t="str">
            <v>Puerta Ventana en Madera Segun detalle Arquitectónico</v>
          </cell>
        </row>
        <row r="704">
          <cell r="A704" t="str">
            <v>Ventana en Madera Según detalle Arquitectónico</v>
          </cell>
        </row>
        <row r="705">
          <cell r="A705" t="str">
            <v>Puerta en madera Según detalle Arquitectónico</v>
          </cell>
        </row>
        <row r="706">
          <cell r="A706" t="str">
            <v>Suministro e insatalación de Banca exterior tipo IDU</v>
          </cell>
        </row>
        <row r="707">
          <cell r="A707" t="str">
            <v>Adoquin concreto 10x8x20</v>
          </cell>
        </row>
        <row r="708">
          <cell r="A708" t="str">
            <v>Toma de caucho (aérea) con polo</v>
          </cell>
        </row>
        <row r="709">
          <cell r="A709" t="str">
            <v>Clavija de caucho (aérea) con polo</v>
          </cell>
        </row>
        <row r="710">
          <cell r="A710" t="str">
            <v>Marquilla en acrílico</v>
          </cell>
        </row>
        <row r="711">
          <cell r="A711" t="str">
            <v>Perno de tiro</v>
          </cell>
        </row>
        <row r="712">
          <cell r="A712" t="str">
            <v>Pólvora para perno</v>
          </cell>
        </row>
        <row r="713">
          <cell r="A713" t="str">
            <v>Cable vehicular No 16</v>
          </cell>
        </row>
        <row r="714">
          <cell r="A714" t="str">
            <v>Botón de timbre</v>
          </cell>
        </row>
        <row r="715">
          <cell r="A715" t="str">
            <v>Automático tipo riel 1x16 A</v>
          </cell>
        </row>
        <row r="716">
          <cell r="A716" t="str">
            <v>Automático tipo riel 2x16 A - 10Ka</v>
          </cell>
        </row>
        <row r="717">
          <cell r="A717" t="str">
            <v>Tablero minipragma de 24 circuitos</v>
          </cell>
        </row>
        <row r="718">
          <cell r="A718" t="str">
            <v>Telerruptor bipolar 120V - 16 amperios</v>
          </cell>
        </row>
        <row r="719">
          <cell r="A719" t="str">
            <v>Cable de cobre No 10</v>
          </cell>
        </row>
        <row r="720">
          <cell r="A720" t="str">
            <v>Terminal cobre No 6</v>
          </cell>
        </row>
        <row r="721">
          <cell r="A721" t="str">
            <v>Terminal cobre No 10</v>
          </cell>
        </row>
        <row r="722">
          <cell r="A722" t="str">
            <v>Tubo conduit  PVC 3"</v>
          </cell>
        </row>
        <row r="723">
          <cell r="A723" t="str">
            <v>Boquilla terminal PVC de 3"</v>
          </cell>
        </row>
        <row r="724">
          <cell r="A724" t="str">
            <v>Caja en mampostería</v>
          </cell>
        </row>
        <row r="725">
          <cell r="A725" t="str">
            <v>Tapa en concreto 60x60</v>
          </cell>
        </row>
        <row r="726">
          <cell r="A726" t="str">
            <v xml:space="preserve">Marco 60x60 </v>
          </cell>
        </row>
        <row r="727">
          <cell r="A727" t="str">
            <v>Contramarco 60x60</v>
          </cell>
        </row>
        <row r="728">
          <cell r="A728" t="str">
            <v>Lámpara metal halide 250 W - 208 V completa</v>
          </cell>
        </row>
        <row r="729">
          <cell r="A729" t="str">
            <v>Soporte</v>
          </cell>
        </row>
        <row r="730">
          <cell r="A730" t="str">
            <v>Cable de cobre desnudo No 6</v>
          </cell>
        </row>
        <row r="731">
          <cell r="A731" t="str">
            <v>Varilla captora 60 cms</v>
          </cell>
        </row>
        <row r="732">
          <cell r="A732" t="str">
            <v>Aislador</v>
          </cell>
        </row>
        <row r="733">
          <cell r="A733" t="str">
            <v>soporte fijación</v>
          </cell>
        </row>
        <row r="734">
          <cell r="A734" t="str">
            <v>Encauchetado 3x16</v>
          </cell>
        </row>
        <row r="735">
          <cell r="A735" t="str">
            <v>Terminal en resina</v>
          </cell>
        </row>
        <row r="736">
          <cell r="A736" t="str">
            <v>Suministro e instalación de Cubierta 525c Sandwich deck en aluzinc calibre 26, aislamiento en fibra de vidrio de 30mm de espesor, bandeja lisa y pintada a dos caras.</v>
          </cell>
        </row>
        <row r="737">
          <cell r="A737" t="str">
            <v>Suministro e  instalación de Teja Luz GIP - Traslucida.</v>
          </cell>
        </row>
        <row r="738">
          <cell r="A738" t="str">
            <v>Loseta prefabricada A-50</v>
          </cell>
        </row>
        <row r="739">
          <cell r="A739" t="str">
            <v>Sardinel prefabricado A-15</v>
          </cell>
        </row>
        <row r="740">
          <cell r="A740" t="str">
            <v>Banca prefabricada en concreto M-30</v>
          </cell>
        </row>
        <row r="741">
          <cell r="A741" t="str">
            <v>Banca prefabricada en Concreto M-31</v>
          </cell>
        </row>
        <row r="743">
          <cell r="A743" t="str">
            <v>Cerramiento lateral con estructura en perfil tubular estructural H.R. cuadrado de 60mm x 60mm calibre 12. para soportar lámina acrílica de 10mm del alta resistencia a impactos. Incluye pisavidrio, acrílico e instalación según diseño.</v>
          </cell>
        </row>
        <row r="744">
          <cell r="A744" t="str">
            <v>Perfil estructural ∅4" e=6,02 mm</v>
          </cell>
        </row>
        <row r="745">
          <cell r="A745" t="str">
            <v>Perfil estructural ∅6" e=7,11 mm</v>
          </cell>
        </row>
        <row r="746">
          <cell r="A746" t="str">
            <v>Perfil estructural CC 150 x 100 x 15 x 2</v>
          </cell>
        </row>
        <row r="747">
          <cell r="A747" t="str">
            <v>Gramoquin ecológico</v>
          </cell>
        </row>
        <row r="748">
          <cell r="A748" t="str">
            <v>Bordillo Prefabricado tipo A-80</v>
          </cell>
        </row>
        <row r="749">
          <cell r="A749" t="str">
            <v>Adoquin corbatín</v>
          </cell>
        </row>
        <row r="750">
          <cell r="A750" t="str">
            <v>Concreto de 1,500 p.s.i.</v>
          </cell>
        </row>
        <row r="751">
          <cell r="A751" t="str">
            <v>Angulo 1 1/2" x 1 1/2" x 3/16"</v>
          </cell>
        </row>
        <row r="752">
          <cell r="A752" t="str">
            <v>Rejilla par sumidero Fibrit R46C</v>
          </cell>
        </row>
        <row r="753">
          <cell r="A753" t="str">
            <v>Platina 1 1/2" x 1 1/2" x 1/4"</v>
          </cell>
        </row>
        <row r="754">
          <cell r="A754" t="str">
            <v>CANECA M-121</v>
          </cell>
        </row>
        <row r="755">
          <cell r="A755" t="str">
            <v>Tubo metalico cuadrado 100 x 500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/>
      <sheetData sheetId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F48" t="str">
            <v/>
          </cell>
          <cell r="G48" t="str">
            <v/>
          </cell>
          <cell r="J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S48" t="str">
            <v/>
          </cell>
          <cell r="U48" t="str">
            <v/>
          </cell>
          <cell r="X48">
            <v>0</v>
          </cell>
          <cell r="Y48" t="str">
            <v/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  <sheetName val="ITEMS"/>
    </sheetNames>
    <sheetDataSet>
      <sheetData sheetId="0" refreshError="1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5001834</v>
          </cell>
          <cell r="B2">
            <v>540944</v>
          </cell>
          <cell r="C2">
            <v>52</v>
          </cell>
        </row>
        <row r="3">
          <cell r="A3">
            <v>5050279</v>
          </cell>
          <cell r="B3">
            <v>536171</v>
          </cell>
          <cell r="C3">
            <v>15</v>
          </cell>
        </row>
        <row r="4">
          <cell r="A4">
            <v>5051105</v>
          </cell>
          <cell r="B4">
            <v>4036031</v>
          </cell>
          <cell r="C4">
            <v>53</v>
          </cell>
        </row>
        <row r="5">
          <cell r="A5">
            <v>5055529</v>
          </cell>
          <cell r="B5">
            <v>505880</v>
          </cell>
          <cell r="C5">
            <v>2</v>
          </cell>
        </row>
        <row r="6">
          <cell r="A6">
            <v>5058930</v>
          </cell>
          <cell r="B6">
            <v>33150</v>
          </cell>
          <cell r="C6">
            <v>1</v>
          </cell>
        </row>
        <row r="7">
          <cell r="A7">
            <v>5058932</v>
          </cell>
          <cell r="B7">
            <v>23240</v>
          </cell>
          <cell r="C7">
            <v>1</v>
          </cell>
        </row>
        <row r="8">
          <cell r="A8">
            <v>5061094</v>
          </cell>
          <cell r="B8">
            <v>75160</v>
          </cell>
          <cell r="C8">
            <v>9</v>
          </cell>
        </row>
        <row r="9">
          <cell r="A9">
            <v>5062081</v>
          </cell>
          <cell r="B9">
            <v>24060</v>
          </cell>
          <cell r="C9">
            <v>1</v>
          </cell>
        </row>
        <row r="10">
          <cell r="A10">
            <v>5064546</v>
          </cell>
          <cell r="B10">
            <v>497830</v>
          </cell>
          <cell r="C10">
            <v>14</v>
          </cell>
        </row>
        <row r="11">
          <cell r="A11">
            <v>5069735</v>
          </cell>
          <cell r="B11">
            <v>2052115</v>
          </cell>
          <cell r="C11">
            <v>53</v>
          </cell>
        </row>
        <row r="12">
          <cell r="A12">
            <v>5070709</v>
          </cell>
          <cell r="B12">
            <v>175890</v>
          </cell>
          <cell r="C12">
            <v>6</v>
          </cell>
        </row>
        <row r="13">
          <cell r="A13">
            <v>5070720</v>
          </cell>
          <cell r="B13">
            <v>64320</v>
          </cell>
          <cell r="C13">
            <v>1</v>
          </cell>
        </row>
        <row r="14">
          <cell r="A14">
            <v>5070897</v>
          </cell>
          <cell r="B14">
            <v>309816</v>
          </cell>
          <cell r="C14">
            <v>17</v>
          </cell>
        </row>
        <row r="15">
          <cell r="A15">
            <v>5070927</v>
          </cell>
          <cell r="B15">
            <v>1815451</v>
          </cell>
          <cell r="C15">
            <v>41</v>
          </cell>
        </row>
        <row r="16">
          <cell r="A16">
            <v>5070970</v>
          </cell>
          <cell r="B16">
            <v>851507</v>
          </cell>
          <cell r="C16">
            <v>53</v>
          </cell>
        </row>
        <row r="17">
          <cell r="A17">
            <v>5071003</v>
          </cell>
          <cell r="B17">
            <v>84020</v>
          </cell>
          <cell r="C17">
            <v>2</v>
          </cell>
        </row>
        <row r="18">
          <cell r="A18">
            <v>5071025</v>
          </cell>
          <cell r="B18">
            <v>1979216</v>
          </cell>
          <cell r="C18">
            <v>15</v>
          </cell>
        </row>
        <row r="19">
          <cell r="A19">
            <v>5071074</v>
          </cell>
          <cell r="B19">
            <v>22100</v>
          </cell>
          <cell r="C19">
            <v>1</v>
          </cell>
        </row>
        <row r="20">
          <cell r="A20">
            <v>5071075</v>
          </cell>
          <cell r="B20">
            <v>25390</v>
          </cell>
          <cell r="C20">
            <v>1</v>
          </cell>
        </row>
        <row r="21">
          <cell r="A21">
            <v>5071121</v>
          </cell>
          <cell r="B21">
            <v>3200</v>
          </cell>
          <cell r="C21">
            <v>1</v>
          </cell>
        </row>
        <row r="22">
          <cell r="A22">
            <v>5071131</v>
          </cell>
          <cell r="B22">
            <v>54360</v>
          </cell>
          <cell r="C22">
            <v>8</v>
          </cell>
        </row>
        <row r="23">
          <cell r="A23">
            <v>5071140</v>
          </cell>
          <cell r="B23">
            <v>682940</v>
          </cell>
          <cell r="C23">
            <v>0</v>
          </cell>
        </row>
        <row r="24">
          <cell r="A24">
            <v>5071159</v>
          </cell>
          <cell r="B24">
            <v>909367</v>
          </cell>
          <cell r="C24">
            <v>33</v>
          </cell>
        </row>
        <row r="25">
          <cell r="A25">
            <v>5071170</v>
          </cell>
          <cell r="B25">
            <v>491380</v>
          </cell>
          <cell r="C25">
            <v>0</v>
          </cell>
        </row>
        <row r="26">
          <cell r="A26">
            <v>5071191</v>
          </cell>
          <cell r="B26">
            <v>8630</v>
          </cell>
          <cell r="C26">
            <v>1</v>
          </cell>
        </row>
        <row r="27">
          <cell r="A27">
            <v>5071208</v>
          </cell>
          <cell r="B27">
            <v>11450</v>
          </cell>
          <cell r="C27">
            <v>1</v>
          </cell>
        </row>
        <row r="28">
          <cell r="A28">
            <v>5071227</v>
          </cell>
          <cell r="B28">
            <v>37250</v>
          </cell>
          <cell r="C28">
            <v>2</v>
          </cell>
        </row>
        <row r="29">
          <cell r="A29">
            <v>5071260</v>
          </cell>
          <cell r="B29">
            <v>381440</v>
          </cell>
          <cell r="C29">
            <v>-1</v>
          </cell>
        </row>
        <row r="30">
          <cell r="A30">
            <v>5071302</v>
          </cell>
          <cell r="B30">
            <v>22020</v>
          </cell>
          <cell r="C30">
            <v>1</v>
          </cell>
        </row>
        <row r="31">
          <cell r="A31">
            <v>5071326</v>
          </cell>
          <cell r="B31">
            <v>6050</v>
          </cell>
          <cell r="C31">
            <v>1</v>
          </cell>
        </row>
        <row r="32">
          <cell r="A32">
            <v>5071333</v>
          </cell>
          <cell r="B32">
            <v>287340</v>
          </cell>
          <cell r="C32">
            <v>7</v>
          </cell>
        </row>
        <row r="33">
          <cell r="A33">
            <v>5071335</v>
          </cell>
          <cell r="B33">
            <v>24340</v>
          </cell>
          <cell r="C33">
            <v>1</v>
          </cell>
        </row>
        <row r="34">
          <cell r="A34">
            <v>5071341</v>
          </cell>
          <cell r="B34">
            <v>36670</v>
          </cell>
          <cell r="C34">
            <v>1</v>
          </cell>
        </row>
        <row r="35">
          <cell r="A35">
            <v>5071342</v>
          </cell>
          <cell r="B35">
            <v>838686</v>
          </cell>
          <cell r="C35">
            <v>52</v>
          </cell>
        </row>
        <row r="36">
          <cell r="A36">
            <v>5071349</v>
          </cell>
          <cell r="B36">
            <v>977974</v>
          </cell>
          <cell r="C36">
            <v>53</v>
          </cell>
        </row>
        <row r="37">
          <cell r="A37">
            <v>5071354</v>
          </cell>
          <cell r="B37">
            <v>44580</v>
          </cell>
          <cell r="C37">
            <v>1</v>
          </cell>
        </row>
        <row r="38">
          <cell r="A38">
            <v>5071361</v>
          </cell>
          <cell r="B38">
            <v>81000</v>
          </cell>
          <cell r="C38">
            <v>3</v>
          </cell>
        </row>
        <row r="39">
          <cell r="A39">
            <v>5071371</v>
          </cell>
          <cell r="B39">
            <v>1140351</v>
          </cell>
          <cell r="C39">
            <v>52</v>
          </cell>
        </row>
        <row r="40">
          <cell r="A40">
            <v>5071374</v>
          </cell>
          <cell r="B40">
            <v>11110</v>
          </cell>
          <cell r="C40">
            <v>1</v>
          </cell>
        </row>
        <row r="41">
          <cell r="A41">
            <v>5071379</v>
          </cell>
          <cell r="B41">
            <v>16660</v>
          </cell>
          <cell r="C41">
            <v>3</v>
          </cell>
        </row>
        <row r="42">
          <cell r="A42">
            <v>5071380</v>
          </cell>
          <cell r="B42">
            <v>32870</v>
          </cell>
          <cell r="C42">
            <v>2</v>
          </cell>
        </row>
        <row r="43">
          <cell r="A43">
            <v>5071382</v>
          </cell>
          <cell r="B43">
            <v>34620</v>
          </cell>
          <cell r="C43">
            <v>1</v>
          </cell>
        </row>
        <row r="44">
          <cell r="A44">
            <v>5071385</v>
          </cell>
          <cell r="B44">
            <v>146440</v>
          </cell>
          <cell r="C44">
            <v>3</v>
          </cell>
        </row>
        <row r="45">
          <cell r="A45">
            <v>5071386</v>
          </cell>
          <cell r="B45">
            <v>9640</v>
          </cell>
          <cell r="C45">
            <v>11</v>
          </cell>
        </row>
        <row r="46">
          <cell r="A46">
            <v>5071387</v>
          </cell>
          <cell r="B46">
            <v>67517</v>
          </cell>
          <cell r="C46">
            <v>15</v>
          </cell>
        </row>
        <row r="47">
          <cell r="A47">
            <v>5071388</v>
          </cell>
          <cell r="B47">
            <v>72610</v>
          </cell>
          <cell r="C47">
            <v>1</v>
          </cell>
        </row>
        <row r="48">
          <cell r="A48">
            <v>5071389</v>
          </cell>
          <cell r="B48">
            <v>1517691</v>
          </cell>
          <cell r="C48">
            <v>46</v>
          </cell>
        </row>
        <row r="49">
          <cell r="A49">
            <v>5071393</v>
          </cell>
          <cell r="B49">
            <v>288520</v>
          </cell>
          <cell r="C49">
            <v>11</v>
          </cell>
        </row>
        <row r="50">
          <cell r="A50">
            <v>5071396</v>
          </cell>
          <cell r="B50">
            <v>179870</v>
          </cell>
          <cell r="C50">
            <v>-1</v>
          </cell>
        </row>
        <row r="51">
          <cell r="A51">
            <v>5071401</v>
          </cell>
          <cell r="B51">
            <v>30404</v>
          </cell>
          <cell r="C51">
            <v>9</v>
          </cell>
        </row>
        <row r="52">
          <cell r="A52">
            <v>5071403</v>
          </cell>
          <cell r="B52">
            <v>1056686</v>
          </cell>
          <cell r="C52">
            <v>53</v>
          </cell>
        </row>
        <row r="53">
          <cell r="A53">
            <v>5071404</v>
          </cell>
          <cell r="B53">
            <v>613750</v>
          </cell>
          <cell r="C53">
            <v>6</v>
          </cell>
        </row>
        <row r="54">
          <cell r="A54">
            <v>5071406</v>
          </cell>
          <cell r="B54">
            <v>20600</v>
          </cell>
          <cell r="C54">
            <v>2</v>
          </cell>
        </row>
        <row r="55">
          <cell r="A55">
            <v>5071407</v>
          </cell>
          <cell r="B55">
            <v>14330</v>
          </cell>
          <cell r="C55">
            <v>1</v>
          </cell>
        </row>
        <row r="56">
          <cell r="A56">
            <v>5071413</v>
          </cell>
          <cell r="B56">
            <v>36670</v>
          </cell>
          <cell r="C56">
            <v>1</v>
          </cell>
        </row>
        <row r="57">
          <cell r="A57">
            <v>5071417</v>
          </cell>
          <cell r="B57">
            <v>18860</v>
          </cell>
          <cell r="C57">
            <v>1</v>
          </cell>
        </row>
        <row r="58">
          <cell r="A58">
            <v>5071427</v>
          </cell>
          <cell r="B58">
            <v>31560</v>
          </cell>
          <cell r="C58">
            <v>3</v>
          </cell>
        </row>
        <row r="59">
          <cell r="A59">
            <v>5071431</v>
          </cell>
          <cell r="B59">
            <v>34810</v>
          </cell>
          <cell r="C59">
            <v>2</v>
          </cell>
        </row>
        <row r="60">
          <cell r="A60">
            <v>5071737</v>
          </cell>
          <cell r="B60">
            <v>64130</v>
          </cell>
          <cell r="C60">
            <v>1</v>
          </cell>
        </row>
        <row r="61">
          <cell r="A61">
            <v>5071738</v>
          </cell>
          <cell r="B61">
            <v>102650</v>
          </cell>
          <cell r="C61">
            <v>3</v>
          </cell>
        </row>
        <row r="62">
          <cell r="A62">
            <v>5071739</v>
          </cell>
          <cell r="B62">
            <v>3822464</v>
          </cell>
          <cell r="C62">
            <v>38</v>
          </cell>
        </row>
        <row r="63">
          <cell r="A63">
            <v>5071740</v>
          </cell>
          <cell r="B63">
            <v>29010</v>
          </cell>
          <cell r="C63">
            <v>1</v>
          </cell>
        </row>
      </sheetData>
      <sheetData sheetId="2" refreshError="1"/>
      <sheetData sheetId="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B2">
            <v>300</v>
          </cell>
          <cell r="C2">
            <v>350</v>
          </cell>
          <cell r="D2">
            <v>400</v>
          </cell>
          <cell r="E2">
            <v>450</v>
          </cell>
          <cell r="F2">
            <v>500</v>
          </cell>
          <cell r="G2">
            <v>600</v>
          </cell>
          <cell r="H2">
            <v>700</v>
          </cell>
          <cell r="I2">
            <v>800</v>
          </cell>
          <cell r="J2">
            <v>900</v>
          </cell>
          <cell r="K2">
            <v>1000</v>
          </cell>
          <cell r="L2">
            <v>1100</v>
          </cell>
          <cell r="M2">
            <v>1200</v>
          </cell>
          <cell r="N2">
            <v>1300</v>
          </cell>
          <cell r="O2">
            <v>1400</v>
          </cell>
          <cell r="P2">
            <v>1600</v>
          </cell>
          <cell r="Q2">
            <v>1800</v>
          </cell>
          <cell r="R2">
            <v>2000</v>
          </cell>
          <cell r="S2">
            <v>2100</v>
          </cell>
          <cell r="T2">
            <v>2200</v>
          </cell>
          <cell r="U2">
            <v>2300</v>
          </cell>
          <cell r="V2">
            <v>2400</v>
          </cell>
        </row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PARAMETROS"/>
      <sheetName val="CIMENTACIÓN"/>
      <sheetName val="CANTOBRA"/>
      <sheetName val="CANTOBRA PATIOBONITO"/>
      <sheetName val="PPTO AREA URBANA"/>
      <sheetName val="PPTO AREA RURAL"/>
      <sheetName val="DATOS EPANE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5">
          <cell r="A5" t="str">
            <v xml:space="preserve">N2                 </v>
          </cell>
          <cell r="B5">
            <v>1478.05</v>
          </cell>
        </row>
        <row r="6">
          <cell r="A6" t="str">
            <v xml:space="preserve">N3                 </v>
          </cell>
          <cell r="B6">
            <v>1478.05</v>
          </cell>
        </row>
        <row r="7">
          <cell r="A7" t="str">
            <v>N6</v>
          </cell>
          <cell r="B7">
            <v>1454.92</v>
          </cell>
        </row>
        <row r="8">
          <cell r="A8" t="str">
            <v>N10</v>
          </cell>
          <cell r="B8">
            <v>1436.33</v>
          </cell>
        </row>
        <row r="9">
          <cell r="A9" t="str">
            <v>N11</v>
          </cell>
          <cell r="B9">
            <v>1433.5</v>
          </cell>
        </row>
        <row r="10">
          <cell r="A10" t="str">
            <v>N12</v>
          </cell>
          <cell r="B10">
            <v>1426.76</v>
          </cell>
        </row>
        <row r="11">
          <cell r="A11" t="str">
            <v>N13</v>
          </cell>
          <cell r="B11">
            <v>1421.94</v>
          </cell>
        </row>
        <row r="12">
          <cell r="A12" t="str">
            <v>N14</v>
          </cell>
          <cell r="B12">
            <v>1413.61</v>
          </cell>
        </row>
        <row r="13">
          <cell r="A13" t="str">
            <v>N16</v>
          </cell>
          <cell r="B13">
            <v>1401.59</v>
          </cell>
        </row>
        <row r="14">
          <cell r="A14" t="str">
            <v>N17</v>
          </cell>
          <cell r="B14">
            <v>1390.3</v>
          </cell>
        </row>
        <row r="15">
          <cell r="A15" t="str">
            <v>N18</v>
          </cell>
          <cell r="B15">
            <v>1388.86</v>
          </cell>
        </row>
        <row r="16">
          <cell r="A16" t="str">
            <v>N19</v>
          </cell>
          <cell r="B16">
            <v>1388.86</v>
          </cell>
        </row>
        <row r="17">
          <cell r="A17" t="str">
            <v>N20</v>
          </cell>
          <cell r="B17">
            <v>1377.15</v>
          </cell>
        </row>
        <row r="18">
          <cell r="A18" t="str">
            <v>N21</v>
          </cell>
          <cell r="B18">
            <v>1377.15</v>
          </cell>
        </row>
        <row r="19">
          <cell r="A19" t="str">
            <v>N23</v>
          </cell>
          <cell r="B19">
            <v>1377.03</v>
          </cell>
        </row>
        <row r="20">
          <cell r="A20" t="str">
            <v>N25</v>
          </cell>
          <cell r="B20">
            <v>1379.88</v>
          </cell>
        </row>
        <row r="21">
          <cell r="A21" t="str">
            <v>N26</v>
          </cell>
          <cell r="B21">
            <v>1364.89</v>
          </cell>
        </row>
        <row r="22">
          <cell r="A22" t="str">
            <v>N27</v>
          </cell>
          <cell r="B22">
            <v>1364.89</v>
          </cell>
        </row>
        <row r="23">
          <cell r="A23" t="str">
            <v>N28</v>
          </cell>
          <cell r="B23">
            <v>1364.89</v>
          </cell>
        </row>
        <row r="24">
          <cell r="A24" t="str">
            <v>N29</v>
          </cell>
          <cell r="B24">
            <v>1361.5</v>
          </cell>
        </row>
        <row r="25">
          <cell r="A25" t="str">
            <v>N30</v>
          </cell>
          <cell r="B25">
            <v>1352</v>
          </cell>
        </row>
        <row r="26">
          <cell r="A26" t="str">
            <v>N31</v>
          </cell>
          <cell r="B26">
            <v>1353.46</v>
          </cell>
        </row>
        <row r="27">
          <cell r="A27" t="str">
            <v>N32</v>
          </cell>
          <cell r="B27">
            <v>1356.12</v>
          </cell>
        </row>
        <row r="28">
          <cell r="A28" t="str">
            <v>N33</v>
          </cell>
          <cell r="B28">
            <v>1351.55</v>
          </cell>
        </row>
        <row r="29">
          <cell r="A29" t="str">
            <v>N34</v>
          </cell>
          <cell r="B29">
            <v>1351.55</v>
          </cell>
        </row>
        <row r="30">
          <cell r="A30" t="str">
            <v>N35</v>
          </cell>
          <cell r="B30">
            <v>1348.93</v>
          </cell>
        </row>
        <row r="31">
          <cell r="A31" t="str">
            <v>N36</v>
          </cell>
          <cell r="B31">
            <v>1357.41</v>
          </cell>
        </row>
        <row r="32">
          <cell r="A32" t="str">
            <v>N37</v>
          </cell>
          <cell r="B32">
            <v>1357.31</v>
          </cell>
        </row>
        <row r="33">
          <cell r="A33" t="str">
            <v>N38</v>
          </cell>
          <cell r="B33">
            <v>1352</v>
          </cell>
        </row>
        <row r="34">
          <cell r="A34" t="str">
            <v>N39</v>
          </cell>
          <cell r="B34">
            <v>1346.92</v>
          </cell>
        </row>
        <row r="35">
          <cell r="A35" t="str">
            <v>N40</v>
          </cell>
          <cell r="B35">
            <v>1346.62</v>
          </cell>
        </row>
        <row r="36">
          <cell r="A36" t="str">
            <v>N41</v>
          </cell>
          <cell r="B36">
            <v>1346.7</v>
          </cell>
        </row>
        <row r="37">
          <cell r="A37" t="str">
            <v>N42</v>
          </cell>
          <cell r="B37">
            <v>1346.7</v>
          </cell>
        </row>
        <row r="38">
          <cell r="A38" t="str">
            <v>N43</v>
          </cell>
          <cell r="B38">
            <v>1346.75</v>
          </cell>
        </row>
        <row r="39">
          <cell r="A39" t="str">
            <v>N44</v>
          </cell>
          <cell r="B39">
            <v>1346.75</v>
          </cell>
        </row>
        <row r="40">
          <cell r="A40" t="str">
            <v>N45</v>
          </cell>
          <cell r="B40">
            <v>1346.67</v>
          </cell>
        </row>
        <row r="41">
          <cell r="A41" t="str">
            <v>N46</v>
          </cell>
          <cell r="B41">
            <v>1346.67</v>
          </cell>
        </row>
        <row r="42">
          <cell r="A42" t="str">
            <v>N47</v>
          </cell>
          <cell r="B42">
            <v>1346.92</v>
          </cell>
        </row>
        <row r="43">
          <cell r="A43" t="str">
            <v>N48</v>
          </cell>
          <cell r="B43">
            <v>1346.62</v>
          </cell>
        </row>
        <row r="44">
          <cell r="A44" t="str">
            <v>N49</v>
          </cell>
          <cell r="B44">
            <v>1337.62</v>
          </cell>
        </row>
        <row r="45">
          <cell r="A45" t="str">
            <v>N50</v>
          </cell>
          <cell r="B45">
            <v>1336.35</v>
          </cell>
        </row>
        <row r="46">
          <cell r="A46" t="str">
            <v>N51</v>
          </cell>
          <cell r="B46">
            <v>1336.35</v>
          </cell>
        </row>
        <row r="47">
          <cell r="A47" t="str">
            <v>N52</v>
          </cell>
          <cell r="B47">
            <v>1327.74</v>
          </cell>
        </row>
        <row r="48">
          <cell r="A48" t="str">
            <v>N53</v>
          </cell>
          <cell r="B48">
            <v>1327.81</v>
          </cell>
        </row>
        <row r="49">
          <cell r="A49" t="str">
            <v>N54</v>
          </cell>
          <cell r="B49">
            <v>1327.81</v>
          </cell>
        </row>
        <row r="50">
          <cell r="A50" t="str">
            <v>N55</v>
          </cell>
          <cell r="B50">
            <v>1327.72</v>
          </cell>
        </row>
        <row r="51">
          <cell r="A51" t="str">
            <v>N56</v>
          </cell>
          <cell r="B51">
            <v>1327.72</v>
          </cell>
        </row>
        <row r="52">
          <cell r="A52" t="str">
            <v>N57</v>
          </cell>
          <cell r="B52">
            <v>1327.28</v>
          </cell>
        </row>
        <row r="53">
          <cell r="A53" t="str">
            <v>N58</v>
          </cell>
          <cell r="B53">
            <v>1327.28</v>
          </cell>
        </row>
        <row r="54">
          <cell r="A54" t="str">
            <v>N59</v>
          </cell>
          <cell r="B54">
            <v>1341.38</v>
          </cell>
        </row>
        <row r="55">
          <cell r="A55" t="str">
            <v>N60</v>
          </cell>
          <cell r="B55">
            <v>1340.05</v>
          </cell>
        </row>
        <row r="56">
          <cell r="A56" t="str">
            <v>N61</v>
          </cell>
          <cell r="B56">
            <v>1340.05</v>
          </cell>
        </row>
        <row r="57">
          <cell r="A57" t="str">
            <v>N62</v>
          </cell>
          <cell r="B57">
            <v>1340.25</v>
          </cell>
        </row>
        <row r="58">
          <cell r="A58" t="str">
            <v>N63</v>
          </cell>
          <cell r="B58">
            <v>1340.25</v>
          </cell>
        </row>
        <row r="59">
          <cell r="A59" t="str">
            <v>N64</v>
          </cell>
          <cell r="B59">
            <v>1337.51</v>
          </cell>
        </row>
        <row r="60">
          <cell r="A60" t="str">
            <v>N65</v>
          </cell>
          <cell r="B60">
            <v>1337.51</v>
          </cell>
        </row>
        <row r="61">
          <cell r="A61" t="str">
            <v>N67</v>
          </cell>
          <cell r="B61">
            <v>1324.51</v>
          </cell>
        </row>
        <row r="62">
          <cell r="A62" t="str">
            <v>N68</v>
          </cell>
          <cell r="B62">
            <v>1338.13</v>
          </cell>
        </row>
        <row r="63">
          <cell r="A63" t="str">
            <v>N69</v>
          </cell>
          <cell r="B63">
            <v>1338.13</v>
          </cell>
        </row>
        <row r="64">
          <cell r="A64" t="str">
            <v>N70</v>
          </cell>
          <cell r="B64">
            <v>1337.9</v>
          </cell>
        </row>
        <row r="65">
          <cell r="A65" t="str">
            <v>N71</v>
          </cell>
          <cell r="B65">
            <v>1337.9</v>
          </cell>
        </row>
        <row r="66">
          <cell r="A66" t="str">
            <v>N73</v>
          </cell>
          <cell r="B66">
            <v>1322.8</v>
          </cell>
        </row>
        <row r="67">
          <cell r="A67" t="str">
            <v>N74</v>
          </cell>
          <cell r="B67">
            <v>1338.05</v>
          </cell>
        </row>
        <row r="68">
          <cell r="A68" t="str">
            <v>N75</v>
          </cell>
          <cell r="B68">
            <v>1336.9</v>
          </cell>
        </row>
        <row r="69">
          <cell r="A69" t="str">
            <v>N76</v>
          </cell>
          <cell r="B69">
            <v>1336.84</v>
          </cell>
        </row>
        <row r="70">
          <cell r="A70" t="str">
            <v>N77</v>
          </cell>
          <cell r="B70">
            <v>1336.84</v>
          </cell>
        </row>
        <row r="71">
          <cell r="A71" t="str">
            <v>N78</v>
          </cell>
          <cell r="B71">
            <v>1337.46</v>
          </cell>
        </row>
        <row r="72">
          <cell r="A72" t="str">
            <v>N79</v>
          </cell>
          <cell r="B72">
            <v>1337.56</v>
          </cell>
        </row>
        <row r="73">
          <cell r="A73" t="str">
            <v>N80</v>
          </cell>
          <cell r="B73">
            <v>1337.56</v>
          </cell>
        </row>
        <row r="74">
          <cell r="A74" t="str">
            <v>N81</v>
          </cell>
          <cell r="B74">
            <v>1324.31</v>
          </cell>
        </row>
        <row r="75">
          <cell r="A75" t="str">
            <v>N82</v>
          </cell>
          <cell r="B75">
            <v>1323.19</v>
          </cell>
        </row>
        <row r="76">
          <cell r="A76" t="str">
            <v>N83</v>
          </cell>
          <cell r="B76">
            <v>1323.19</v>
          </cell>
        </row>
        <row r="77">
          <cell r="A77" t="str">
            <v>N84</v>
          </cell>
          <cell r="B77">
            <v>1330.92</v>
          </cell>
        </row>
        <row r="78">
          <cell r="A78" t="str">
            <v>N85</v>
          </cell>
          <cell r="B78">
            <v>1326.42</v>
          </cell>
        </row>
        <row r="79">
          <cell r="A79" t="str">
            <v>N86</v>
          </cell>
          <cell r="B79">
            <v>1326.42</v>
          </cell>
        </row>
        <row r="80">
          <cell r="A80" t="str">
            <v>N91</v>
          </cell>
          <cell r="B80">
            <v>1356</v>
          </cell>
        </row>
        <row r="81">
          <cell r="A81" t="str">
            <v>N92</v>
          </cell>
          <cell r="B81">
            <v>1356</v>
          </cell>
        </row>
        <row r="82">
          <cell r="A82" t="str">
            <v>N93</v>
          </cell>
          <cell r="B82">
            <v>1326.42</v>
          </cell>
        </row>
        <row r="83">
          <cell r="A83" t="str">
            <v>N94</v>
          </cell>
          <cell r="B83">
            <v>1332.81</v>
          </cell>
        </row>
        <row r="84">
          <cell r="A84" t="str">
            <v>N95</v>
          </cell>
          <cell r="B84">
            <v>1332.4</v>
          </cell>
        </row>
        <row r="85">
          <cell r="A85" t="str">
            <v>N96</v>
          </cell>
          <cell r="B85">
            <v>1332.4</v>
          </cell>
        </row>
        <row r="86">
          <cell r="A86" t="str">
            <v>N97</v>
          </cell>
          <cell r="B86">
            <v>1332.09</v>
          </cell>
        </row>
        <row r="87">
          <cell r="A87" t="str">
            <v>N98</v>
          </cell>
          <cell r="B87">
            <v>1332.09</v>
          </cell>
        </row>
        <row r="88">
          <cell r="A88" t="str">
            <v>N99</v>
          </cell>
          <cell r="B88">
            <v>1333.12</v>
          </cell>
        </row>
        <row r="89">
          <cell r="A89" t="str">
            <v>N100</v>
          </cell>
          <cell r="B89">
            <v>1333.12</v>
          </cell>
        </row>
        <row r="90">
          <cell r="A90" t="str">
            <v>N101</v>
          </cell>
          <cell r="B90">
            <v>1322.32</v>
          </cell>
        </row>
        <row r="91">
          <cell r="A91" t="str">
            <v>N102</v>
          </cell>
          <cell r="B91">
            <v>1322.93</v>
          </cell>
        </row>
        <row r="92">
          <cell r="A92" t="str">
            <v>N104</v>
          </cell>
          <cell r="B92">
            <v>1330.31</v>
          </cell>
        </row>
        <row r="93">
          <cell r="A93" t="str">
            <v>N105</v>
          </cell>
          <cell r="B93">
            <v>1334.8</v>
          </cell>
        </row>
        <row r="94">
          <cell r="A94" t="str">
            <v>N106</v>
          </cell>
          <cell r="B94">
            <v>1343.17</v>
          </cell>
        </row>
        <row r="95">
          <cell r="A95" t="str">
            <v>N111</v>
          </cell>
          <cell r="B95">
            <v>1316.67</v>
          </cell>
        </row>
        <row r="96">
          <cell r="A96" t="str">
            <v>N112</v>
          </cell>
          <cell r="B96">
            <v>1306.8399999999999</v>
          </cell>
        </row>
        <row r="97">
          <cell r="A97" t="str">
            <v>N113</v>
          </cell>
          <cell r="B97">
            <v>1325.26</v>
          </cell>
        </row>
        <row r="98">
          <cell r="A98" t="str">
            <v>N114</v>
          </cell>
          <cell r="B98">
            <v>1335.66</v>
          </cell>
        </row>
        <row r="99">
          <cell r="A99" t="str">
            <v>N115</v>
          </cell>
          <cell r="B99">
            <v>1335.66</v>
          </cell>
        </row>
        <row r="100">
          <cell r="A100" t="str">
            <v>N116</v>
          </cell>
          <cell r="B100">
            <v>1335.66</v>
          </cell>
        </row>
        <row r="101">
          <cell r="A101" t="str">
            <v>N117</v>
          </cell>
          <cell r="B101">
            <v>1335.79</v>
          </cell>
        </row>
        <row r="102">
          <cell r="A102" t="str">
            <v>N118</v>
          </cell>
          <cell r="B102">
            <v>1335.79</v>
          </cell>
        </row>
        <row r="103">
          <cell r="A103" t="str">
            <v>N119</v>
          </cell>
          <cell r="B103">
            <v>1335.5</v>
          </cell>
        </row>
        <row r="104">
          <cell r="A104" t="str">
            <v>N120</v>
          </cell>
          <cell r="B104">
            <v>1335.5</v>
          </cell>
        </row>
        <row r="105">
          <cell r="A105" t="str">
            <v>N121</v>
          </cell>
          <cell r="B105">
            <v>1319.08</v>
          </cell>
        </row>
        <row r="106">
          <cell r="A106" t="str">
            <v>N122</v>
          </cell>
          <cell r="B106">
            <v>1319.08</v>
          </cell>
        </row>
        <row r="107">
          <cell r="A107" t="str">
            <v>N123</v>
          </cell>
          <cell r="B107">
            <v>1319.08</v>
          </cell>
        </row>
        <row r="108">
          <cell r="A108" t="str">
            <v>N124</v>
          </cell>
          <cell r="B108">
            <v>1319.89</v>
          </cell>
        </row>
        <row r="109">
          <cell r="A109" t="str">
            <v>N125</v>
          </cell>
          <cell r="B109">
            <v>1319.89</v>
          </cell>
        </row>
        <row r="110">
          <cell r="A110" t="str">
            <v>N126</v>
          </cell>
          <cell r="B110">
            <v>1318.11</v>
          </cell>
        </row>
        <row r="111">
          <cell r="A111" t="str">
            <v>N127</v>
          </cell>
          <cell r="B111">
            <v>1321.3</v>
          </cell>
        </row>
        <row r="112">
          <cell r="A112" t="str">
            <v>N128</v>
          </cell>
          <cell r="B112">
            <v>1327.16</v>
          </cell>
        </row>
        <row r="113">
          <cell r="A113" t="str">
            <v>N129</v>
          </cell>
          <cell r="B113">
            <v>1328.87</v>
          </cell>
        </row>
        <row r="114">
          <cell r="A114" t="str">
            <v>N130</v>
          </cell>
          <cell r="B114">
            <v>1328.87</v>
          </cell>
        </row>
        <row r="115">
          <cell r="A115" t="str">
            <v>N131</v>
          </cell>
          <cell r="B115">
            <v>1327.18</v>
          </cell>
        </row>
        <row r="116">
          <cell r="A116" t="str">
            <v>N132</v>
          </cell>
          <cell r="B116">
            <v>1327.18</v>
          </cell>
        </row>
        <row r="117">
          <cell r="A117" t="str">
            <v>N133</v>
          </cell>
          <cell r="B117">
            <v>1316.67</v>
          </cell>
        </row>
        <row r="118">
          <cell r="A118" t="str">
            <v>N135</v>
          </cell>
          <cell r="B118">
            <v>1313.74</v>
          </cell>
        </row>
        <row r="119">
          <cell r="A119" t="str">
            <v>N136</v>
          </cell>
          <cell r="B119">
            <v>1314.72</v>
          </cell>
        </row>
        <row r="120">
          <cell r="A120" t="str">
            <v>N137</v>
          </cell>
          <cell r="B120">
            <v>1314.72</v>
          </cell>
        </row>
        <row r="121">
          <cell r="A121" t="str">
            <v>N138</v>
          </cell>
          <cell r="B121">
            <v>1313.1</v>
          </cell>
        </row>
        <row r="122">
          <cell r="A122" t="str">
            <v>N139</v>
          </cell>
          <cell r="B122">
            <v>1311.35</v>
          </cell>
        </row>
        <row r="123">
          <cell r="A123" t="str">
            <v>N140</v>
          </cell>
          <cell r="B123">
            <v>1309.6600000000001</v>
          </cell>
        </row>
        <row r="124">
          <cell r="A124" t="str">
            <v>N141</v>
          </cell>
          <cell r="B124">
            <v>1309.6600000000001</v>
          </cell>
        </row>
        <row r="125">
          <cell r="A125" t="str">
            <v>N142</v>
          </cell>
          <cell r="B125">
            <v>1298.3</v>
          </cell>
        </row>
        <row r="126">
          <cell r="A126" t="str">
            <v>N143</v>
          </cell>
          <cell r="B126">
            <v>1300.19</v>
          </cell>
        </row>
        <row r="127">
          <cell r="A127" t="str">
            <v>N144</v>
          </cell>
          <cell r="B127">
            <v>1300.19</v>
          </cell>
        </row>
        <row r="128">
          <cell r="A128" t="str">
            <v>N145</v>
          </cell>
          <cell r="B128">
            <v>1300.19</v>
          </cell>
        </row>
        <row r="129">
          <cell r="A129" t="str">
            <v>N146</v>
          </cell>
          <cell r="B129">
            <v>1284.04</v>
          </cell>
        </row>
        <row r="130">
          <cell r="A130" t="str">
            <v>N147</v>
          </cell>
          <cell r="B130">
            <v>1298.3900000000001</v>
          </cell>
        </row>
        <row r="131">
          <cell r="A131" t="str">
            <v>N148</v>
          </cell>
          <cell r="B131">
            <v>1298.3900000000001</v>
          </cell>
        </row>
        <row r="132">
          <cell r="A132" t="str">
            <v>N149</v>
          </cell>
          <cell r="B132">
            <v>1298.76</v>
          </cell>
        </row>
        <row r="133">
          <cell r="A133" t="str">
            <v>N150</v>
          </cell>
          <cell r="B133">
            <v>1298.76</v>
          </cell>
        </row>
        <row r="134">
          <cell r="A134" t="str">
            <v>N151</v>
          </cell>
          <cell r="B134">
            <v>1297.55</v>
          </cell>
        </row>
        <row r="135">
          <cell r="A135" t="str">
            <v>N152</v>
          </cell>
          <cell r="B135">
            <v>1297.55</v>
          </cell>
        </row>
        <row r="136">
          <cell r="A136" t="str">
            <v>N153</v>
          </cell>
          <cell r="B136">
            <v>1301.8599999999999</v>
          </cell>
        </row>
        <row r="137">
          <cell r="A137" t="str">
            <v>N154</v>
          </cell>
          <cell r="B137">
            <v>1280.9100000000001</v>
          </cell>
        </row>
        <row r="138">
          <cell r="A138" t="str">
            <v>N156</v>
          </cell>
          <cell r="B138">
            <v>1280.9100000000001</v>
          </cell>
        </row>
        <row r="139">
          <cell r="A139" t="str">
            <v>N157</v>
          </cell>
          <cell r="B139">
            <v>1280.9100000000001</v>
          </cell>
        </row>
        <row r="140">
          <cell r="A140" t="str">
            <v>N158</v>
          </cell>
          <cell r="B140">
            <v>1280.54</v>
          </cell>
        </row>
        <row r="141">
          <cell r="A141" t="str">
            <v>N159</v>
          </cell>
          <cell r="B141">
            <v>1280.42</v>
          </cell>
        </row>
        <row r="142">
          <cell r="A142" t="str">
            <v>N160</v>
          </cell>
          <cell r="B142">
            <v>1280.42</v>
          </cell>
        </row>
        <row r="143">
          <cell r="A143" t="str">
            <v>N161</v>
          </cell>
          <cell r="B143">
            <v>1270.0999999999999</v>
          </cell>
        </row>
        <row r="144">
          <cell r="A144" t="str">
            <v>N162</v>
          </cell>
          <cell r="B144">
            <v>1275.6199999999999</v>
          </cell>
        </row>
        <row r="145">
          <cell r="A145" t="str">
            <v>N163</v>
          </cell>
          <cell r="B145">
            <v>1265.49</v>
          </cell>
        </row>
        <row r="146">
          <cell r="A146" t="str">
            <v>N164</v>
          </cell>
          <cell r="B146">
            <v>1269.31</v>
          </cell>
        </row>
        <row r="147">
          <cell r="A147" t="str">
            <v>N165</v>
          </cell>
          <cell r="B147">
            <v>1275.23</v>
          </cell>
        </row>
        <row r="148">
          <cell r="A148" t="str">
            <v>N166</v>
          </cell>
          <cell r="B148">
            <v>1259.53</v>
          </cell>
        </row>
        <row r="149">
          <cell r="A149" t="str">
            <v>N167</v>
          </cell>
          <cell r="B149">
            <v>1259.53</v>
          </cell>
        </row>
        <row r="150">
          <cell r="A150" t="str">
            <v>N169</v>
          </cell>
          <cell r="B150">
            <v>1269.3800000000001</v>
          </cell>
        </row>
        <row r="151">
          <cell r="A151" t="str">
            <v>N170</v>
          </cell>
          <cell r="B151">
            <v>1259.98</v>
          </cell>
        </row>
        <row r="152">
          <cell r="A152" t="str">
            <v>N171</v>
          </cell>
          <cell r="B152">
            <v>1259.98</v>
          </cell>
        </row>
        <row r="153">
          <cell r="A153" t="str">
            <v>N177</v>
          </cell>
          <cell r="B153">
            <v>1267.17</v>
          </cell>
        </row>
        <row r="154">
          <cell r="A154" t="str">
            <v>N178</v>
          </cell>
          <cell r="B154">
            <v>1200.17</v>
          </cell>
        </row>
        <row r="155">
          <cell r="A155" t="str">
            <v>N179</v>
          </cell>
          <cell r="B155">
            <v>1200.17</v>
          </cell>
        </row>
        <row r="156">
          <cell r="A156" t="str">
            <v>N87</v>
          </cell>
          <cell r="B156">
            <v>1383.75</v>
          </cell>
        </row>
        <row r="157">
          <cell r="A157" t="str">
            <v>N180</v>
          </cell>
          <cell r="B157">
            <v>1170</v>
          </cell>
        </row>
        <row r="158">
          <cell r="A158" t="str">
            <v>N181</v>
          </cell>
          <cell r="B158">
            <v>1100</v>
          </cell>
        </row>
        <row r="159">
          <cell r="A159" t="str">
            <v>N1</v>
          </cell>
          <cell r="B159">
            <v>1381.87</v>
          </cell>
        </row>
        <row r="160">
          <cell r="A160" t="str">
            <v>N4</v>
          </cell>
          <cell r="B160">
            <v>1381.87</v>
          </cell>
        </row>
        <row r="161">
          <cell r="A161" t="str">
            <v>N5</v>
          </cell>
          <cell r="B161">
            <v>1388.2</v>
          </cell>
        </row>
        <row r="162">
          <cell r="A162" t="str">
            <v>N7</v>
          </cell>
          <cell r="B162">
            <v>1388.2</v>
          </cell>
        </row>
        <row r="163">
          <cell r="A163" t="str">
            <v>N8</v>
          </cell>
          <cell r="B163">
            <v>1387.8</v>
          </cell>
        </row>
        <row r="164">
          <cell r="A164" t="str">
            <v>N9</v>
          </cell>
          <cell r="B164">
            <v>1294.69</v>
          </cell>
        </row>
        <row r="165">
          <cell r="A165" t="str">
            <v>N15</v>
          </cell>
          <cell r="B165">
            <v>1294.69</v>
          </cell>
        </row>
        <row r="166">
          <cell r="A166" t="str">
            <v>N22</v>
          </cell>
          <cell r="B166">
            <v>1277.3900000000001</v>
          </cell>
        </row>
        <row r="167">
          <cell r="A167" t="str">
            <v>N66</v>
          </cell>
          <cell r="B167">
            <v>1311.35</v>
          </cell>
        </row>
        <row r="168">
          <cell r="A168" t="str">
            <v>N72</v>
          </cell>
          <cell r="B168">
            <v>1313.74</v>
          </cell>
        </row>
        <row r="169">
          <cell r="A169" t="str">
            <v>N88</v>
          </cell>
          <cell r="B169">
            <v>1377.03</v>
          </cell>
        </row>
        <row r="170">
          <cell r="A170" t="str">
            <v>N89</v>
          </cell>
          <cell r="B170">
            <v>1335.47</v>
          </cell>
        </row>
        <row r="171">
          <cell r="A171" t="str">
            <v>N90</v>
          </cell>
          <cell r="B171">
            <v>1355.35</v>
          </cell>
        </row>
        <row r="172">
          <cell r="A172" t="str">
            <v>N103</v>
          </cell>
          <cell r="B172">
            <v>1305.8</v>
          </cell>
        </row>
        <row r="173">
          <cell r="A173" t="str">
            <v>N107</v>
          </cell>
          <cell r="B173">
            <v>1296.57</v>
          </cell>
        </row>
        <row r="174">
          <cell r="A174" t="str">
            <v>N108</v>
          </cell>
          <cell r="B174">
            <v>1301.22</v>
          </cell>
        </row>
        <row r="175">
          <cell r="A175" t="str">
            <v>N24</v>
          </cell>
          <cell r="B175">
            <v>1296.69</v>
          </cell>
        </row>
        <row r="176">
          <cell r="A176" t="str">
            <v>N110</v>
          </cell>
          <cell r="B176">
            <v>1296.69</v>
          </cell>
        </row>
        <row r="177">
          <cell r="A177" t="str">
            <v>N155</v>
          </cell>
          <cell r="B177">
            <v>1390</v>
          </cell>
        </row>
        <row r="178">
          <cell r="A178" t="str">
            <v>N168</v>
          </cell>
          <cell r="B178">
            <v>1390</v>
          </cell>
        </row>
        <row r="179">
          <cell r="A179" t="str">
            <v>N134</v>
          </cell>
          <cell r="B179">
            <v>1277.3900000000001</v>
          </cell>
        </row>
        <row r="180">
          <cell r="A180" t="str">
            <v>N172</v>
          </cell>
          <cell r="B180">
            <v>1300</v>
          </cell>
        </row>
        <row r="181">
          <cell r="A181" t="str">
            <v>N173</v>
          </cell>
          <cell r="B181">
            <v>1300</v>
          </cell>
        </row>
        <row r="182">
          <cell r="A182" t="str">
            <v>N174</v>
          </cell>
          <cell r="B182">
            <v>1302.0899999999999</v>
          </cell>
        </row>
        <row r="183">
          <cell r="A183" t="str">
            <v>N109</v>
          </cell>
          <cell r="B183">
            <v>1200.17</v>
          </cell>
        </row>
        <row r="184">
          <cell r="A184" t="str">
            <v>N176</v>
          </cell>
          <cell r="B184">
            <v>1160</v>
          </cell>
        </row>
        <row r="185">
          <cell r="A185" t="str">
            <v>N182</v>
          </cell>
          <cell r="B185">
            <v>1160</v>
          </cell>
        </row>
        <row r="186">
          <cell r="A186" t="str">
            <v xml:space="preserve">B1             </v>
          </cell>
          <cell r="B186">
            <v>1482.85</v>
          </cell>
        </row>
        <row r="187">
          <cell r="A187" t="str">
            <v>TQ1</v>
          </cell>
          <cell r="B187">
            <v>1477.85</v>
          </cell>
        </row>
        <row r="188">
          <cell r="A188" t="str">
            <v>TQ2</v>
          </cell>
          <cell r="B188">
            <v>1388.03</v>
          </cell>
        </row>
        <row r="189">
          <cell r="A189" t="str">
            <v>TQ3</v>
          </cell>
          <cell r="B189">
            <v>1294.69</v>
          </cell>
        </row>
      </sheetData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INICIO"/>
      <sheetName val="Hoja1"/>
      <sheetName val="RESUMEN"/>
      <sheetName val="ITEMS"/>
      <sheetName val="memorias"/>
      <sheetName val="AIU"/>
      <sheetName val="LISTADO"/>
      <sheetName val="EQUIPOS"/>
      <sheetName val="TRANSPORTES"/>
      <sheetName val="MATERIALES"/>
      <sheetName val="personal"/>
      <sheetName val="SALARIOS"/>
      <sheetName val="DOTACIONES"/>
      <sheetName val="CIERRE"/>
      <sheetName val="DATOS EPAN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  <sheetName val="APU"/>
      <sheetName val="Propues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</sheetNames>
    <sheetDataSet>
      <sheetData sheetId="0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 t="str">
            <v>10.10.10.10</v>
          </cell>
          <cell r="C4" t="str">
            <v>10 Waste Removal</v>
          </cell>
          <cell r="D4" t="str">
            <v>1010 Contractor Cost</v>
          </cell>
          <cell r="E4" t="str">
            <v>Contractor Cost</v>
          </cell>
          <cell r="F4" t="str">
            <v>Contractor Cost</v>
          </cell>
          <cell r="G4" t="str">
            <v>Cont. Cost:Fixed rate. Meteor. Interburden</v>
          </cell>
        </row>
        <row r="5">
          <cell r="B5" t="str">
            <v>10.10.10.11</v>
          </cell>
          <cell r="C5" t="str">
            <v>10 Waste Removal</v>
          </cell>
          <cell r="D5" t="str">
            <v>1010 Contractor Cost</v>
          </cell>
          <cell r="E5" t="str">
            <v>Contractor Cost</v>
          </cell>
          <cell r="F5" t="str">
            <v>Contractor Cost</v>
          </cell>
          <cell r="G5" t="str">
            <v>Fuel</v>
          </cell>
        </row>
        <row r="6">
          <cell r="B6" t="str">
            <v>10.10.10.12</v>
          </cell>
          <cell r="C6" t="str">
            <v>10 Waste Removal</v>
          </cell>
          <cell r="D6" t="str">
            <v>1010 Contractor Cost</v>
          </cell>
          <cell r="E6" t="str">
            <v>Contractor Cost</v>
          </cell>
          <cell r="F6" t="str">
            <v>Contractor Cost</v>
          </cell>
          <cell r="G6" t="str">
            <v>Lubrication</v>
          </cell>
        </row>
        <row r="7">
          <cell r="B7" t="str">
            <v>10.10.10.13</v>
          </cell>
          <cell r="C7" t="str">
            <v>10 Waste Removal</v>
          </cell>
          <cell r="D7" t="str">
            <v>1010 Contractor Cost</v>
          </cell>
          <cell r="E7" t="str">
            <v>Contractor Cost</v>
          </cell>
          <cell r="F7" t="str">
            <v>Contractor Cost</v>
          </cell>
          <cell r="G7" t="str">
            <v>Contractor Cost:Fixed rate Top Soil Removal</v>
          </cell>
        </row>
        <row r="8">
          <cell r="B8" t="str">
            <v>10.11.10.10</v>
          </cell>
          <cell r="C8" t="str">
            <v>10 Waste Removal</v>
          </cell>
          <cell r="D8" t="str">
            <v>1011 Equipment</v>
          </cell>
          <cell r="E8" t="str">
            <v>Equipment</v>
          </cell>
          <cell r="F8" t="str">
            <v>Equipment</v>
          </cell>
          <cell r="G8" t="str">
            <v>Maint: Spares</v>
          </cell>
        </row>
        <row r="9">
          <cell r="B9" t="str">
            <v>10.11.10.11</v>
          </cell>
          <cell r="C9" t="str">
            <v>10 Waste Removal</v>
          </cell>
          <cell r="D9" t="str">
            <v>1011 Equipment</v>
          </cell>
          <cell r="E9" t="str">
            <v>Equipment</v>
          </cell>
          <cell r="F9" t="str">
            <v>Equipment</v>
          </cell>
          <cell r="G9" t="str">
            <v>Maint: Labour/Services</v>
          </cell>
        </row>
        <row r="10">
          <cell r="B10" t="str">
            <v>10.11.10.12</v>
          </cell>
          <cell r="C10" t="str">
            <v>10 Waste Removal</v>
          </cell>
          <cell r="D10" t="str">
            <v>1011 Equipment</v>
          </cell>
          <cell r="E10" t="str">
            <v>Equipment</v>
          </cell>
          <cell r="F10" t="str">
            <v>Equipment</v>
          </cell>
          <cell r="G10" t="str">
            <v>Tyres</v>
          </cell>
        </row>
        <row r="11">
          <cell r="B11" t="str">
            <v>10.11.10.13</v>
          </cell>
          <cell r="C11" t="str">
            <v>10 Waste Removal</v>
          </cell>
          <cell r="D11" t="str">
            <v>1011 Equipment</v>
          </cell>
          <cell r="E11" t="str">
            <v>Equipment</v>
          </cell>
          <cell r="F11" t="str">
            <v>Equipment</v>
          </cell>
          <cell r="G11" t="str">
            <v>Fuel</v>
          </cell>
        </row>
        <row r="12">
          <cell r="B12" t="str">
            <v>10.11.10.14</v>
          </cell>
          <cell r="C12" t="str">
            <v>10 Waste Removal</v>
          </cell>
          <cell r="D12" t="str">
            <v>1011 Equipment</v>
          </cell>
          <cell r="E12" t="str">
            <v>Equipment</v>
          </cell>
          <cell r="F12" t="str">
            <v>Equipment</v>
          </cell>
          <cell r="G12" t="str">
            <v>Lubrication</v>
          </cell>
        </row>
        <row r="13">
          <cell r="B13" t="str">
            <v>10.11.10.15</v>
          </cell>
          <cell r="C13" t="str">
            <v>10 Waste Removal</v>
          </cell>
          <cell r="D13" t="str">
            <v>1011 Equipment</v>
          </cell>
          <cell r="E13" t="str">
            <v>Equipment</v>
          </cell>
          <cell r="F13" t="str">
            <v>Equipment</v>
          </cell>
          <cell r="G13" t="str">
            <v>Insurance</v>
          </cell>
        </row>
        <row r="14">
          <cell r="B14" t="str">
            <v>10.11.10.16</v>
          </cell>
          <cell r="C14" t="str">
            <v>10 Waste Removal</v>
          </cell>
          <cell r="D14" t="str">
            <v>1011 Equipment</v>
          </cell>
          <cell r="E14" t="str">
            <v>Equipment</v>
          </cell>
          <cell r="F14" t="str">
            <v>Equipment</v>
          </cell>
          <cell r="G14" t="str">
            <v>Other</v>
          </cell>
        </row>
        <row r="15">
          <cell r="B15" t="str">
            <v>10.11.10.17</v>
          </cell>
          <cell r="C15" t="str">
            <v>10 Waste Removal</v>
          </cell>
          <cell r="D15" t="str">
            <v>1011 Equipment</v>
          </cell>
          <cell r="E15" t="str">
            <v>Equipment</v>
          </cell>
          <cell r="F15" t="str">
            <v>Equipment</v>
          </cell>
          <cell r="G15" t="str">
            <v>Depreciation</v>
          </cell>
        </row>
        <row r="16">
          <cell r="B16" t="str">
            <v>10.12.10.10</v>
          </cell>
          <cell r="C16" t="str">
            <v>10 Waste Removal</v>
          </cell>
          <cell r="D16" t="str">
            <v>1012 Blasting</v>
          </cell>
          <cell r="E16" t="str">
            <v>Blasting</v>
          </cell>
          <cell r="F16" t="str">
            <v>Blasting</v>
          </cell>
          <cell r="G16" t="str">
            <v>Explosives</v>
          </cell>
        </row>
        <row r="17">
          <cell r="B17" t="str">
            <v>10.12.10.11</v>
          </cell>
          <cell r="C17" t="str">
            <v>10 Waste Removal</v>
          </cell>
          <cell r="D17" t="str">
            <v>1012 Blasting</v>
          </cell>
          <cell r="E17" t="str">
            <v>Blasting</v>
          </cell>
          <cell r="F17" t="str">
            <v>Blasting</v>
          </cell>
          <cell r="G17" t="str">
            <v>Emulsion</v>
          </cell>
        </row>
        <row r="18">
          <cell r="B18" t="str">
            <v>10.12.10.12</v>
          </cell>
          <cell r="C18" t="str">
            <v>10 Waste Removal</v>
          </cell>
          <cell r="D18" t="str">
            <v>1012 Blasting</v>
          </cell>
          <cell r="E18" t="str">
            <v>Blasting</v>
          </cell>
          <cell r="F18" t="str">
            <v>Blasting</v>
          </cell>
          <cell r="G18" t="str">
            <v>Anfo</v>
          </cell>
        </row>
        <row r="19">
          <cell r="B19" t="str">
            <v>10.12.10.13</v>
          </cell>
          <cell r="C19" t="str">
            <v>10 Waste Removal</v>
          </cell>
          <cell r="D19" t="str">
            <v>1012 Blasting</v>
          </cell>
          <cell r="E19" t="str">
            <v>Blasting</v>
          </cell>
          <cell r="F19" t="str">
            <v>Blasting</v>
          </cell>
          <cell r="G19" t="str">
            <v>Accessories</v>
          </cell>
        </row>
        <row r="20">
          <cell r="B20" t="str">
            <v>10.12.10.14</v>
          </cell>
          <cell r="C20" t="str">
            <v>10 Waste Removal</v>
          </cell>
          <cell r="D20" t="str">
            <v>1012 Blasting</v>
          </cell>
          <cell r="E20" t="str">
            <v>Blasting</v>
          </cell>
          <cell r="F20" t="str">
            <v>Blasting</v>
          </cell>
          <cell r="G20" t="str">
            <v>Crushed rock</v>
          </cell>
        </row>
        <row r="21">
          <cell r="B21" t="str">
            <v>10.12.10.15</v>
          </cell>
          <cell r="C21" t="str">
            <v>10 Waste Removal</v>
          </cell>
          <cell r="D21" t="str">
            <v>1012 Blasting</v>
          </cell>
          <cell r="E21" t="str">
            <v>Blasting</v>
          </cell>
          <cell r="F21" t="str">
            <v>Blasting</v>
          </cell>
          <cell r="G21" t="str">
            <v>Transport</v>
          </cell>
        </row>
        <row r="22">
          <cell r="B22" t="str">
            <v>10.12.10.16</v>
          </cell>
          <cell r="C22" t="str">
            <v>10 Waste Removal</v>
          </cell>
          <cell r="D22" t="str">
            <v>1012 Blasting</v>
          </cell>
          <cell r="E22" t="str">
            <v>Blasting</v>
          </cell>
          <cell r="F22" t="str">
            <v>Blasting</v>
          </cell>
          <cell r="G22" t="str">
            <v>Indumil</v>
          </cell>
        </row>
        <row r="23">
          <cell r="B23" t="str">
            <v>10.12.10.17</v>
          </cell>
          <cell r="C23" t="str">
            <v>10 Waste Removal</v>
          </cell>
          <cell r="D23" t="str">
            <v>1012 Blasting</v>
          </cell>
          <cell r="E23" t="str">
            <v>Blasting</v>
          </cell>
          <cell r="F23" t="str">
            <v>Blasting</v>
          </cell>
          <cell r="G23" t="str">
            <v>Security/Escort</v>
          </cell>
        </row>
        <row r="24">
          <cell r="B24" t="str">
            <v>11.10.10.10</v>
          </cell>
          <cell r="C24" t="str">
            <v>11 Coal Mining</v>
          </cell>
          <cell r="D24" t="str">
            <v>1110 Contractor Cost</v>
          </cell>
          <cell r="E24" t="str">
            <v>Contractor Cost</v>
          </cell>
          <cell r="F24" t="str">
            <v>Contractor Cost</v>
          </cell>
          <cell r="G24" t="str">
            <v>Contractor Cost: Fixed rate</v>
          </cell>
        </row>
        <row r="25">
          <cell r="B25" t="str">
            <v>11.10.10.11</v>
          </cell>
          <cell r="C25" t="str">
            <v>11 Coal Mining</v>
          </cell>
          <cell r="D25" t="str">
            <v>1110 Contractor Cost</v>
          </cell>
          <cell r="E25" t="str">
            <v>Contractor Cost</v>
          </cell>
          <cell r="F25" t="str">
            <v>Contractor Cost</v>
          </cell>
          <cell r="G25" t="str">
            <v>Fuel</v>
          </cell>
        </row>
        <row r="26">
          <cell r="B26" t="str">
            <v>11.10.10.12</v>
          </cell>
          <cell r="C26" t="str">
            <v>11 Coal Mining</v>
          </cell>
          <cell r="D26" t="str">
            <v>1110 Contractor Cost</v>
          </cell>
          <cell r="E26" t="str">
            <v>Contractor Cost</v>
          </cell>
          <cell r="F26" t="str">
            <v>Contractor Cost</v>
          </cell>
          <cell r="G26" t="str">
            <v>Lubrication</v>
          </cell>
        </row>
        <row r="27">
          <cell r="B27" t="str">
            <v>11.11.10.10</v>
          </cell>
          <cell r="C27" t="str">
            <v>11 Coal Mining</v>
          </cell>
          <cell r="D27" t="str">
            <v>1111 Equipment</v>
          </cell>
          <cell r="E27" t="str">
            <v>Equipment</v>
          </cell>
          <cell r="F27" t="str">
            <v>Equipment</v>
          </cell>
          <cell r="G27" t="str">
            <v>Maint: Spares</v>
          </cell>
        </row>
        <row r="28">
          <cell r="B28" t="str">
            <v>11.11.10.11</v>
          </cell>
          <cell r="C28" t="str">
            <v>11 Coal Mining</v>
          </cell>
          <cell r="D28" t="str">
            <v>1111 Equipment</v>
          </cell>
          <cell r="E28" t="str">
            <v>Equipment</v>
          </cell>
          <cell r="F28" t="str">
            <v>Equipment</v>
          </cell>
          <cell r="G28" t="str">
            <v>Maint: Labour/Services</v>
          </cell>
        </row>
        <row r="29">
          <cell r="B29" t="str">
            <v>11.11.10.12</v>
          </cell>
          <cell r="C29" t="str">
            <v>11 Coal Mining</v>
          </cell>
          <cell r="D29" t="str">
            <v>1111 Equipment</v>
          </cell>
          <cell r="E29" t="str">
            <v>Equipment</v>
          </cell>
          <cell r="F29" t="str">
            <v>Equipment</v>
          </cell>
          <cell r="G29" t="str">
            <v>Tyres</v>
          </cell>
        </row>
        <row r="30">
          <cell r="B30" t="str">
            <v>11.11.10.13</v>
          </cell>
          <cell r="C30" t="str">
            <v>11 Coal Mining</v>
          </cell>
          <cell r="D30" t="str">
            <v>1111 Equipment</v>
          </cell>
          <cell r="E30" t="str">
            <v>Equipment</v>
          </cell>
          <cell r="F30" t="str">
            <v>Equipment</v>
          </cell>
          <cell r="G30" t="str">
            <v>Fuel</v>
          </cell>
        </row>
        <row r="31">
          <cell r="B31" t="str">
            <v>11.11.10.14</v>
          </cell>
          <cell r="C31" t="str">
            <v>11 Coal Mining</v>
          </cell>
          <cell r="D31" t="str">
            <v>1111 Equipment</v>
          </cell>
          <cell r="E31" t="str">
            <v>Equipment</v>
          </cell>
          <cell r="F31" t="str">
            <v>Equipment</v>
          </cell>
          <cell r="G31" t="str">
            <v>Lubrication</v>
          </cell>
        </row>
        <row r="32">
          <cell r="B32" t="str">
            <v>11.11.10.15</v>
          </cell>
          <cell r="C32" t="str">
            <v>11 Coal Mining</v>
          </cell>
          <cell r="D32" t="str">
            <v>1111 Equipment</v>
          </cell>
          <cell r="E32" t="str">
            <v>Equipment</v>
          </cell>
          <cell r="F32" t="str">
            <v>Equipment</v>
          </cell>
          <cell r="G32" t="str">
            <v>Insurance</v>
          </cell>
        </row>
        <row r="33">
          <cell r="B33" t="str">
            <v>11.11.10.16</v>
          </cell>
          <cell r="C33" t="str">
            <v>11 Coal Mining</v>
          </cell>
          <cell r="D33" t="str">
            <v>1111 Equipment</v>
          </cell>
          <cell r="E33" t="str">
            <v>Equipment</v>
          </cell>
          <cell r="F33" t="str">
            <v>Equipment</v>
          </cell>
          <cell r="G33" t="str">
            <v>Other</v>
          </cell>
        </row>
        <row r="34">
          <cell r="B34" t="str">
            <v>11.11.10.17</v>
          </cell>
          <cell r="C34" t="str">
            <v>11 Coal Mining</v>
          </cell>
          <cell r="D34" t="str">
            <v>1111 Equipment</v>
          </cell>
          <cell r="E34" t="str">
            <v>Equipment</v>
          </cell>
          <cell r="F34" t="str">
            <v>Equipment</v>
          </cell>
          <cell r="G34" t="str">
            <v>Depreciation</v>
          </cell>
        </row>
        <row r="35">
          <cell r="B35" t="str">
            <v>11.11.10.18</v>
          </cell>
          <cell r="C35" t="str">
            <v>11 Coal Mining</v>
          </cell>
          <cell r="D35" t="str">
            <v>1111 Equipment</v>
          </cell>
          <cell r="E35" t="str">
            <v>Equipment</v>
          </cell>
          <cell r="F35" t="str">
            <v>Equipment</v>
          </cell>
          <cell r="G35" t="str">
            <v>Lighting Towers</v>
          </cell>
        </row>
        <row r="36">
          <cell r="B36" t="str">
            <v>11.11.10.19</v>
          </cell>
          <cell r="C36" t="str">
            <v>11 Coal Mining</v>
          </cell>
          <cell r="D36" t="str">
            <v>1111 Equipment</v>
          </cell>
          <cell r="E36" t="str">
            <v>Equipment</v>
          </cell>
          <cell r="F36" t="str">
            <v>Equipment</v>
          </cell>
          <cell r="G36" t="str">
            <v>Diesel</v>
          </cell>
        </row>
        <row r="37">
          <cell r="B37" t="str">
            <v>11.12</v>
          </cell>
          <cell r="C37" t="str">
            <v>11 Coal Mining</v>
          </cell>
          <cell r="D37" t="str">
            <v>1112 Blasting</v>
          </cell>
          <cell r="E37" t="str">
            <v>Blasting</v>
          </cell>
          <cell r="F37" t="str">
            <v>Blasting</v>
          </cell>
          <cell r="G37" t="str">
            <v>Blasting</v>
          </cell>
        </row>
        <row r="38">
          <cell r="B38" t="str">
            <v>12.10</v>
          </cell>
          <cell r="C38" t="str">
            <v>12 Support</v>
          </cell>
          <cell r="D38" t="str">
            <v>1210 Labour</v>
          </cell>
          <cell r="E38" t="str">
            <v>Labour</v>
          </cell>
          <cell r="F38" t="str">
            <v>Labour</v>
          </cell>
          <cell r="G38" t="str">
            <v>Labour</v>
          </cell>
        </row>
        <row r="39">
          <cell r="B39" t="str">
            <v>12.10.10</v>
          </cell>
          <cell r="C39" t="str">
            <v>12 Support</v>
          </cell>
          <cell r="D39" t="str">
            <v>1210 Labour</v>
          </cell>
          <cell r="E39" t="str">
            <v>Temporary Employees</v>
          </cell>
          <cell r="F39" t="str">
            <v>Temporary Employees</v>
          </cell>
          <cell r="G39" t="str">
            <v>Temporary Employees</v>
          </cell>
        </row>
        <row r="40">
          <cell r="B40" t="str">
            <v>12.11.10.10</v>
          </cell>
          <cell r="C40" t="str">
            <v>12 Support</v>
          </cell>
          <cell r="D40" t="str">
            <v>1211 Equipment</v>
          </cell>
          <cell r="E40" t="str">
            <v>Equipment</v>
          </cell>
          <cell r="F40" t="str">
            <v>Survey</v>
          </cell>
          <cell r="G40" t="str">
            <v>Vehicles</v>
          </cell>
        </row>
        <row r="41">
          <cell r="B41" t="str">
            <v>12.11.10.11</v>
          </cell>
          <cell r="C41" t="str">
            <v>12 Support</v>
          </cell>
          <cell r="D41" t="str">
            <v>1211 Equipment</v>
          </cell>
          <cell r="E41" t="str">
            <v>Equipment</v>
          </cell>
          <cell r="F41" t="str">
            <v>Survey</v>
          </cell>
          <cell r="G41" t="str">
            <v>Fuel</v>
          </cell>
        </row>
        <row r="42">
          <cell r="B42" t="str">
            <v>12.11.10.12</v>
          </cell>
          <cell r="C42" t="str">
            <v>12 Support</v>
          </cell>
          <cell r="D42" t="str">
            <v>1211 Equipment</v>
          </cell>
          <cell r="E42" t="str">
            <v>Equipment</v>
          </cell>
          <cell r="F42" t="str">
            <v>Survey</v>
          </cell>
          <cell r="G42" t="str">
            <v>Lubrication</v>
          </cell>
        </row>
        <row r="43">
          <cell r="B43" t="str">
            <v>12.11.10.13</v>
          </cell>
          <cell r="C43" t="str">
            <v>12 Support</v>
          </cell>
          <cell r="D43" t="str">
            <v>1211 Equipment</v>
          </cell>
          <cell r="E43" t="str">
            <v>Equipment</v>
          </cell>
          <cell r="F43" t="str">
            <v>Survey</v>
          </cell>
          <cell r="G43" t="str">
            <v>Survey equip</v>
          </cell>
        </row>
        <row r="44">
          <cell r="B44" t="str">
            <v>12.11.10.14</v>
          </cell>
          <cell r="C44" t="str">
            <v>12 Support</v>
          </cell>
          <cell r="D44" t="str">
            <v>1211 Equipment</v>
          </cell>
          <cell r="E44" t="str">
            <v>Equipment</v>
          </cell>
          <cell r="F44" t="str">
            <v>Survey</v>
          </cell>
          <cell r="G44" t="str">
            <v>Equip repairs</v>
          </cell>
        </row>
        <row r="45">
          <cell r="B45" t="str">
            <v>12.11.10.15</v>
          </cell>
          <cell r="C45" t="str">
            <v>12 Support</v>
          </cell>
          <cell r="D45" t="str">
            <v>1211 Equipment</v>
          </cell>
          <cell r="E45" t="str">
            <v>Equipment</v>
          </cell>
          <cell r="F45" t="str">
            <v>Survey</v>
          </cell>
          <cell r="G45" t="str">
            <v>Vehicle repairs</v>
          </cell>
        </row>
        <row r="46">
          <cell r="B46" t="str">
            <v>12.11.10.16</v>
          </cell>
          <cell r="C46" t="str">
            <v>12 Support</v>
          </cell>
          <cell r="D46" t="str">
            <v>1211 Equipment</v>
          </cell>
          <cell r="E46" t="str">
            <v>Equipment</v>
          </cell>
          <cell r="F46" t="str">
            <v>Survey</v>
          </cell>
          <cell r="G46" t="str">
            <v>Depreciation</v>
          </cell>
        </row>
        <row r="47">
          <cell r="B47" t="str">
            <v>12.11.11.10</v>
          </cell>
          <cell r="C47" t="str">
            <v>12 Support</v>
          </cell>
          <cell r="D47" t="str">
            <v>1211 Equipment</v>
          </cell>
          <cell r="E47" t="str">
            <v>Equipment</v>
          </cell>
          <cell r="F47" t="str">
            <v>Geology</v>
          </cell>
          <cell r="G47" t="str">
            <v>Vehicles</v>
          </cell>
        </row>
        <row r="48">
          <cell r="B48" t="str">
            <v>12.11.11.11</v>
          </cell>
          <cell r="C48" t="str">
            <v>12 Support</v>
          </cell>
          <cell r="D48" t="str">
            <v>1211 Equipment</v>
          </cell>
          <cell r="E48" t="str">
            <v>Equipment</v>
          </cell>
          <cell r="F48" t="str">
            <v>Geology</v>
          </cell>
          <cell r="G48" t="str">
            <v>Fuel</v>
          </cell>
        </row>
        <row r="49">
          <cell r="B49" t="str">
            <v>12.11.11.12</v>
          </cell>
          <cell r="C49" t="str">
            <v>12 Support</v>
          </cell>
          <cell r="D49" t="str">
            <v>1211 Equipment</v>
          </cell>
          <cell r="E49" t="str">
            <v>Equipment</v>
          </cell>
          <cell r="F49" t="str">
            <v>Geology</v>
          </cell>
          <cell r="G49" t="str">
            <v>Lubrication</v>
          </cell>
        </row>
        <row r="50">
          <cell r="B50" t="str">
            <v>12.11.11.13</v>
          </cell>
          <cell r="C50" t="str">
            <v>12 Support</v>
          </cell>
          <cell r="D50" t="str">
            <v>1211 Equipment</v>
          </cell>
          <cell r="E50" t="str">
            <v>Equipment</v>
          </cell>
          <cell r="F50" t="str">
            <v>Geology</v>
          </cell>
          <cell r="G50" t="str">
            <v>Equip Rental</v>
          </cell>
        </row>
        <row r="51">
          <cell r="B51" t="str">
            <v>12.11.11.14</v>
          </cell>
          <cell r="C51" t="str">
            <v>12 Support</v>
          </cell>
          <cell r="D51" t="str">
            <v>1211 Equipment</v>
          </cell>
          <cell r="E51" t="str">
            <v>Equipment</v>
          </cell>
          <cell r="F51" t="str">
            <v>Geology</v>
          </cell>
          <cell r="G51" t="str">
            <v>Equip repairs</v>
          </cell>
        </row>
        <row r="52">
          <cell r="B52" t="str">
            <v>12.11.11.15</v>
          </cell>
          <cell r="C52" t="str">
            <v>12 Support</v>
          </cell>
          <cell r="D52" t="str">
            <v>1211 Equipment</v>
          </cell>
          <cell r="E52" t="str">
            <v>Equipment</v>
          </cell>
          <cell r="F52" t="str">
            <v>Geology</v>
          </cell>
          <cell r="G52" t="str">
            <v>Vehicle repairs</v>
          </cell>
        </row>
        <row r="53">
          <cell r="B53" t="str">
            <v>12.11.11.16</v>
          </cell>
          <cell r="C53" t="str">
            <v>12 Support</v>
          </cell>
          <cell r="D53" t="str">
            <v>1211 Equipment</v>
          </cell>
          <cell r="E53" t="str">
            <v>Equipment</v>
          </cell>
          <cell r="F53" t="str">
            <v>Geology</v>
          </cell>
          <cell r="G53" t="str">
            <v>Depreciation</v>
          </cell>
        </row>
        <row r="54">
          <cell r="B54" t="str">
            <v>12.11.12.10</v>
          </cell>
          <cell r="C54" t="str">
            <v>12 Support</v>
          </cell>
          <cell r="D54" t="str">
            <v>1211 Equipment</v>
          </cell>
          <cell r="E54" t="str">
            <v>Equipment</v>
          </cell>
          <cell r="F54" t="str">
            <v>Coal Quality</v>
          </cell>
          <cell r="G54" t="str">
            <v>Vehicles</v>
          </cell>
        </row>
        <row r="55">
          <cell r="B55" t="str">
            <v>12.11.12.11</v>
          </cell>
          <cell r="C55" t="str">
            <v>12 Support</v>
          </cell>
          <cell r="D55" t="str">
            <v>1211 Equipment</v>
          </cell>
          <cell r="E55" t="str">
            <v>Equipment</v>
          </cell>
          <cell r="F55" t="str">
            <v>Coal Quality</v>
          </cell>
          <cell r="G55" t="str">
            <v>Fuel</v>
          </cell>
        </row>
        <row r="56">
          <cell r="B56" t="str">
            <v>12.11.12.12</v>
          </cell>
          <cell r="C56" t="str">
            <v>12 Support</v>
          </cell>
          <cell r="D56" t="str">
            <v>1211 Equipment</v>
          </cell>
          <cell r="E56" t="str">
            <v>Equipment</v>
          </cell>
          <cell r="F56" t="str">
            <v>Coal Quality</v>
          </cell>
          <cell r="G56" t="str">
            <v>Lubrication</v>
          </cell>
        </row>
        <row r="57">
          <cell r="B57" t="str">
            <v>12.11.12.13</v>
          </cell>
          <cell r="C57" t="str">
            <v>12 Support</v>
          </cell>
          <cell r="D57" t="str">
            <v>1211 Equipment</v>
          </cell>
          <cell r="E57" t="str">
            <v>Equipment</v>
          </cell>
          <cell r="F57" t="str">
            <v>Coal Quality</v>
          </cell>
          <cell r="G57" t="str">
            <v>Equip Rental</v>
          </cell>
        </row>
        <row r="58">
          <cell r="B58" t="str">
            <v>12.11.12.14</v>
          </cell>
          <cell r="C58" t="str">
            <v>12 Support</v>
          </cell>
          <cell r="D58" t="str">
            <v>1211 Equipment</v>
          </cell>
          <cell r="E58" t="str">
            <v>Equipment</v>
          </cell>
          <cell r="F58" t="str">
            <v>Coal Quality</v>
          </cell>
          <cell r="G58" t="str">
            <v>Equip repairs</v>
          </cell>
        </row>
        <row r="59">
          <cell r="B59" t="str">
            <v>12.11.12.15</v>
          </cell>
          <cell r="C59" t="str">
            <v>12 Support</v>
          </cell>
          <cell r="D59" t="str">
            <v>1211 Equipment</v>
          </cell>
          <cell r="E59" t="str">
            <v>Equipment</v>
          </cell>
          <cell r="F59" t="str">
            <v>Coal Quality</v>
          </cell>
          <cell r="G59" t="str">
            <v>Vehicle repairs</v>
          </cell>
        </row>
        <row r="60">
          <cell r="B60" t="str">
            <v>12.11.12.16</v>
          </cell>
          <cell r="C60" t="str">
            <v>12 Support</v>
          </cell>
          <cell r="D60" t="str">
            <v>1211 Equipment</v>
          </cell>
          <cell r="E60" t="str">
            <v>Equipment</v>
          </cell>
          <cell r="F60" t="str">
            <v>Coal Quality</v>
          </cell>
          <cell r="G60" t="str">
            <v>Depreciation</v>
          </cell>
        </row>
        <row r="61">
          <cell r="B61" t="str">
            <v>12.11.13.10</v>
          </cell>
          <cell r="C61" t="str">
            <v>12 Support</v>
          </cell>
          <cell r="D61" t="str">
            <v>1211 Equipment</v>
          </cell>
          <cell r="E61" t="str">
            <v>Equipment</v>
          </cell>
          <cell r="F61" t="str">
            <v>Mining Supervision</v>
          </cell>
          <cell r="G61" t="str">
            <v>Vehicles</v>
          </cell>
        </row>
        <row r="62">
          <cell r="B62" t="str">
            <v>12.11.13.11</v>
          </cell>
          <cell r="C62" t="str">
            <v>12 Support</v>
          </cell>
          <cell r="D62" t="str">
            <v>1211 Equipment</v>
          </cell>
          <cell r="E62" t="str">
            <v>Equipment</v>
          </cell>
          <cell r="F62" t="str">
            <v>Mining Supervision</v>
          </cell>
          <cell r="G62" t="str">
            <v>Fuel</v>
          </cell>
        </row>
        <row r="63">
          <cell r="B63" t="str">
            <v>12.11.13.12</v>
          </cell>
          <cell r="C63" t="str">
            <v>12 Support</v>
          </cell>
          <cell r="D63" t="str">
            <v>1211 Equipment</v>
          </cell>
          <cell r="E63" t="str">
            <v>Equipment</v>
          </cell>
          <cell r="F63" t="str">
            <v>Mining Supervision</v>
          </cell>
          <cell r="G63" t="str">
            <v>Lubrication</v>
          </cell>
        </row>
        <row r="64">
          <cell r="B64" t="str">
            <v>12.11.13.13</v>
          </cell>
          <cell r="C64" t="str">
            <v>12 Support</v>
          </cell>
          <cell r="D64" t="str">
            <v>1211 Equipment</v>
          </cell>
          <cell r="E64" t="str">
            <v>Equipment</v>
          </cell>
          <cell r="F64" t="str">
            <v>Mining Supervision</v>
          </cell>
          <cell r="G64" t="str">
            <v>Equip Rental</v>
          </cell>
        </row>
        <row r="65">
          <cell r="B65" t="str">
            <v>12.11.13.14</v>
          </cell>
          <cell r="C65" t="str">
            <v>12 Support</v>
          </cell>
          <cell r="D65" t="str">
            <v>1211 Equipment</v>
          </cell>
          <cell r="E65" t="str">
            <v>Equipment</v>
          </cell>
          <cell r="F65" t="str">
            <v>Mining Supervision</v>
          </cell>
          <cell r="G65" t="str">
            <v>Equip repairs</v>
          </cell>
        </row>
        <row r="66">
          <cell r="B66" t="str">
            <v>12.11.13.15</v>
          </cell>
          <cell r="C66" t="str">
            <v>12 Support</v>
          </cell>
          <cell r="D66" t="str">
            <v>1211 Equipment</v>
          </cell>
          <cell r="E66" t="str">
            <v>Equipment</v>
          </cell>
          <cell r="F66" t="str">
            <v>Mining Supervision</v>
          </cell>
          <cell r="G66" t="str">
            <v>Vehicle repairs</v>
          </cell>
        </row>
        <row r="67">
          <cell r="B67" t="str">
            <v>12.11.13.16</v>
          </cell>
          <cell r="C67" t="str">
            <v>12 Support</v>
          </cell>
          <cell r="D67" t="str">
            <v>1211 Equipment</v>
          </cell>
          <cell r="E67" t="str">
            <v>Equipment</v>
          </cell>
          <cell r="F67" t="str">
            <v>Mining Supervision</v>
          </cell>
          <cell r="G67" t="str">
            <v>Depreciation</v>
          </cell>
        </row>
        <row r="68">
          <cell r="B68" t="str">
            <v>12.11.14.10</v>
          </cell>
          <cell r="C68" t="str">
            <v>12 Support</v>
          </cell>
          <cell r="D68" t="str">
            <v>1211 Equipment</v>
          </cell>
          <cell r="E68" t="str">
            <v>Equipment</v>
          </cell>
          <cell r="F68" t="str">
            <v>Mine Planning</v>
          </cell>
          <cell r="G68" t="str">
            <v>Vehicles</v>
          </cell>
        </row>
        <row r="69">
          <cell r="B69" t="str">
            <v>12.11.14.11</v>
          </cell>
          <cell r="C69" t="str">
            <v>12 Support</v>
          </cell>
          <cell r="D69" t="str">
            <v>1211 Equipment</v>
          </cell>
          <cell r="E69" t="str">
            <v>Equipment</v>
          </cell>
          <cell r="F69" t="str">
            <v>Mine Planning</v>
          </cell>
          <cell r="G69" t="str">
            <v>Fuel</v>
          </cell>
        </row>
        <row r="70">
          <cell r="B70" t="str">
            <v>12.11.14.12</v>
          </cell>
          <cell r="C70" t="str">
            <v>12 Support</v>
          </cell>
          <cell r="D70" t="str">
            <v>1211 Equipment</v>
          </cell>
          <cell r="E70" t="str">
            <v>Equipment</v>
          </cell>
          <cell r="F70" t="str">
            <v>Mine Planning</v>
          </cell>
          <cell r="G70" t="str">
            <v>Lubrication</v>
          </cell>
        </row>
        <row r="71">
          <cell r="B71" t="str">
            <v>12.11.14.13</v>
          </cell>
          <cell r="C71" t="str">
            <v>12 Support</v>
          </cell>
          <cell r="D71" t="str">
            <v>1211 Equipment</v>
          </cell>
          <cell r="E71" t="str">
            <v>Equipment</v>
          </cell>
          <cell r="F71" t="str">
            <v>Mine Planning</v>
          </cell>
          <cell r="G71" t="str">
            <v>Equip Rental</v>
          </cell>
        </row>
        <row r="72">
          <cell r="B72" t="str">
            <v>12.11.14.14</v>
          </cell>
          <cell r="C72" t="str">
            <v>12 Support</v>
          </cell>
          <cell r="D72" t="str">
            <v>1211 Equipment</v>
          </cell>
          <cell r="E72" t="str">
            <v>Equipment</v>
          </cell>
          <cell r="F72" t="str">
            <v>Mine Planning</v>
          </cell>
          <cell r="G72" t="str">
            <v>Equip repairs</v>
          </cell>
        </row>
        <row r="73">
          <cell r="B73" t="str">
            <v>12.11.14.15</v>
          </cell>
          <cell r="C73" t="str">
            <v>12 Support</v>
          </cell>
          <cell r="D73" t="str">
            <v>1211 Equipment</v>
          </cell>
          <cell r="E73" t="str">
            <v>Equipment</v>
          </cell>
          <cell r="F73" t="str">
            <v>Mine Planning</v>
          </cell>
          <cell r="G73" t="str">
            <v>Vehicle repairs</v>
          </cell>
        </row>
        <row r="74">
          <cell r="B74" t="str">
            <v>12.11.14.16</v>
          </cell>
          <cell r="C74" t="str">
            <v>12 Support</v>
          </cell>
          <cell r="D74" t="str">
            <v>1211 Equipment</v>
          </cell>
          <cell r="E74" t="str">
            <v>Equipment</v>
          </cell>
          <cell r="F74" t="str">
            <v>Mine Planning</v>
          </cell>
          <cell r="G74" t="str">
            <v>Depreciation</v>
          </cell>
        </row>
        <row r="75">
          <cell r="B75" t="str">
            <v>12.11.15.10</v>
          </cell>
          <cell r="C75" t="str">
            <v>12 Support</v>
          </cell>
          <cell r="D75" t="str">
            <v>1211 Equipment</v>
          </cell>
          <cell r="E75" t="str">
            <v>Equipment</v>
          </cell>
          <cell r="F75" t="str">
            <v>Environmental</v>
          </cell>
          <cell r="G75" t="str">
            <v>Vehicles</v>
          </cell>
        </row>
        <row r="76">
          <cell r="B76" t="str">
            <v>12.11.15.11</v>
          </cell>
          <cell r="C76" t="str">
            <v>12 Support</v>
          </cell>
          <cell r="D76" t="str">
            <v>1211 Equipment</v>
          </cell>
          <cell r="E76" t="str">
            <v>Equipment</v>
          </cell>
          <cell r="F76" t="str">
            <v>Environmental</v>
          </cell>
          <cell r="G76" t="str">
            <v>Fuel</v>
          </cell>
        </row>
        <row r="77">
          <cell r="B77" t="str">
            <v>12.11.15.12</v>
          </cell>
          <cell r="C77" t="str">
            <v>12 Support</v>
          </cell>
          <cell r="D77" t="str">
            <v>1211 Equipment</v>
          </cell>
          <cell r="E77" t="str">
            <v>Equipment</v>
          </cell>
          <cell r="F77" t="str">
            <v>Environmental</v>
          </cell>
          <cell r="G77" t="str">
            <v>Lubrication</v>
          </cell>
        </row>
        <row r="78">
          <cell r="B78" t="str">
            <v>12.11.15.13</v>
          </cell>
          <cell r="C78" t="str">
            <v>12 Support</v>
          </cell>
          <cell r="D78" t="str">
            <v>1211 Equipment</v>
          </cell>
          <cell r="E78" t="str">
            <v>Equipment</v>
          </cell>
          <cell r="F78" t="str">
            <v>Environmental</v>
          </cell>
          <cell r="G78" t="str">
            <v>Equip Rental</v>
          </cell>
        </row>
        <row r="79">
          <cell r="B79" t="str">
            <v>12.11.15.14</v>
          </cell>
          <cell r="C79" t="str">
            <v>12 Support</v>
          </cell>
          <cell r="D79" t="str">
            <v>1211 Equipment</v>
          </cell>
          <cell r="E79" t="str">
            <v>Equipment</v>
          </cell>
          <cell r="F79" t="str">
            <v>Environmental</v>
          </cell>
          <cell r="G79" t="str">
            <v>Equip repairs</v>
          </cell>
        </row>
        <row r="80">
          <cell r="B80" t="str">
            <v>12.11.15.15</v>
          </cell>
          <cell r="C80" t="str">
            <v>12 Support</v>
          </cell>
          <cell r="D80" t="str">
            <v>1211 Equipment</v>
          </cell>
          <cell r="E80" t="str">
            <v>Equipment</v>
          </cell>
          <cell r="F80" t="str">
            <v>Environmental</v>
          </cell>
          <cell r="G80" t="str">
            <v>Vehicle repairs</v>
          </cell>
        </row>
        <row r="81">
          <cell r="B81" t="str">
            <v>12.11.15.16</v>
          </cell>
          <cell r="C81" t="str">
            <v>12 Support</v>
          </cell>
          <cell r="D81" t="str">
            <v>1211 Equipment</v>
          </cell>
          <cell r="E81" t="str">
            <v>Equipment</v>
          </cell>
          <cell r="F81" t="str">
            <v>Environmental</v>
          </cell>
          <cell r="G81" t="str">
            <v>Depreciation</v>
          </cell>
        </row>
        <row r="82">
          <cell r="B82" t="str">
            <v>12.11.16.10</v>
          </cell>
          <cell r="C82" t="str">
            <v>12 Support</v>
          </cell>
          <cell r="D82" t="str">
            <v>1211 Equipment</v>
          </cell>
          <cell r="E82" t="str">
            <v>Equipment</v>
          </cell>
          <cell r="F82" t="str">
            <v>Warehouse</v>
          </cell>
          <cell r="G82" t="str">
            <v>Vehicles</v>
          </cell>
        </row>
        <row r="83">
          <cell r="B83" t="str">
            <v>12.11.16.11</v>
          </cell>
          <cell r="C83" t="str">
            <v>12 Support</v>
          </cell>
          <cell r="D83" t="str">
            <v>1211 Equipment</v>
          </cell>
          <cell r="E83" t="str">
            <v>Equipment</v>
          </cell>
          <cell r="F83" t="str">
            <v>Warehouse</v>
          </cell>
          <cell r="G83" t="str">
            <v>Fuel</v>
          </cell>
        </row>
        <row r="84">
          <cell r="B84" t="str">
            <v>12.11.16.12</v>
          </cell>
          <cell r="C84" t="str">
            <v>12 Support</v>
          </cell>
          <cell r="D84" t="str">
            <v>1211 Equipment</v>
          </cell>
          <cell r="E84" t="str">
            <v>Equipment</v>
          </cell>
          <cell r="F84" t="str">
            <v>Warehouse</v>
          </cell>
          <cell r="G84" t="str">
            <v>Lubrication</v>
          </cell>
        </row>
        <row r="85">
          <cell r="B85" t="str">
            <v>12.11.16.13</v>
          </cell>
          <cell r="C85" t="str">
            <v>12 Support</v>
          </cell>
          <cell r="D85" t="str">
            <v>1211 Equipment</v>
          </cell>
          <cell r="E85" t="str">
            <v>Equipment</v>
          </cell>
          <cell r="F85" t="str">
            <v>Warehouse</v>
          </cell>
          <cell r="G85" t="str">
            <v>Equip Rental</v>
          </cell>
        </row>
        <row r="86">
          <cell r="B86" t="str">
            <v>12.11.16.14</v>
          </cell>
          <cell r="C86" t="str">
            <v>12 Support</v>
          </cell>
          <cell r="D86" t="str">
            <v>1211 Equipment</v>
          </cell>
          <cell r="E86" t="str">
            <v>Equipment</v>
          </cell>
          <cell r="F86" t="str">
            <v>Warehouse</v>
          </cell>
          <cell r="G86" t="str">
            <v>Equip repairs</v>
          </cell>
        </row>
        <row r="87">
          <cell r="B87" t="str">
            <v>12.11.16.15</v>
          </cell>
          <cell r="C87" t="str">
            <v>12 Support</v>
          </cell>
          <cell r="D87" t="str">
            <v>1211 Equipment</v>
          </cell>
          <cell r="E87" t="str">
            <v>Equipment</v>
          </cell>
          <cell r="F87" t="str">
            <v>Warehouse</v>
          </cell>
          <cell r="G87" t="str">
            <v>Vehicle repairs</v>
          </cell>
        </row>
        <row r="88">
          <cell r="B88" t="str">
            <v>12.11.16.16</v>
          </cell>
          <cell r="C88" t="str">
            <v>12 Support</v>
          </cell>
          <cell r="D88" t="str">
            <v>1211 Equipment</v>
          </cell>
          <cell r="E88" t="str">
            <v>Equipment</v>
          </cell>
          <cell r="F88" t="str">
            <v>Warehouse</v>
          </cell>
          <cell r="G88" t="str">
            <v>Depreciation</v>
          </cell>
        </row>
        <row r="89">
          <cell r="B89" t="str">
            <v>12.11.17.10</v>
          </cell>
          <cell r="C89" t="str">
            <v>12 Support</v>
          </cell>
          <cell r="D89" t="str">
            <v>1211 Equipment</v>
          </cell>
          <cell r="E89" t="str">
            <v>Equipment</v>
          </cell>
          <cell r="F89" t="str">
            <v>Maintenance</v>
          </cell>
          <cell r="G89" t="str">
            <v>Vehicles</v>
          </cell>
        </row>
        <row r="90">
          <cell r="B90" t="str">
            <v>12.11.17.11</v>
          </cell>
          <cell r="C90" t="str">
            <v>12 Support</v>
          </cell>
          <cell r="D90" t="str">
            <v>1211 Equipment</v>
          </cell>
          <cell r="E90" t="str">
            <v>Equipment</v>
          </cell>
          <cell r="F90" t="str">
            <v>Maintenance</v>
          </cell>
          <cell r="G90" t="str">
            <v>Fuel</v>
          </cell>
        </row>
        <row r="91">
          <cell r="B91" t="str">
            <v>12.11.17.12</v>
          </cell>
          <cell r="C91" t="str">
            <v>12 Support</v>
          </cell>
          <cell r="D91" t="str">
            <v>1211 Equipment</v>
          </cell>
          <cell r="E91" t="str">
            <v>Equipment</v>
          </cell>
          <cell r="F91" t="str">
            <v>Maintenance</v>
          </cell>
          <cell r="G91" t="str">
            <v>Lubrication</v>
          </cell>
        </row>
        <row r="92">
          <cell r="B92" t="str">
            <v>12.11.17.13</v>
          </cell>
          <cell r="C92" t="str">
            <v>12 Support</v>
          </cell>
          <cell r="D92" t="str">
            <v>1211 Equipment</v>
          </cell>
          <cell r="E92" t="str">
            <v>Equipment</v>
          </cell>
          <cell r="F92" t="str">
            <v>Maintenance</v>
          </cell>
          <cell r="G92" t="str">
            <v>Equip Rental - Small Tools</v>
          </cell>
        </row>
        <row r="93">
          <cell r="B93" t="str">
            <v>12.11.17.14</v>
          </cell>
          <cell r="C93" t="str">
            <v>12 Support</v>
          </cell>
          <cell r="D93" t="str">
            <v>1211 Equipment</v>
          </cell>
          <cell r="E93" t="str">
            <v>Equipment</v>
          </cell>
          <cell r="F93" t="str">
            <v>Maintenance</v>
          </cell>
          <cell r="G93" t="str">
            <v>Equip repairs</v>
          </cell>
        </row>
        <row r="94">
          <cell r="B94" t="str">
            <v>12.11.17.15</v>
          </cell>
          <cell r="C94" t="str">
            <v>12 Support</v>
          </cell>
          <cell r="D94" t="str">
            <v>1211 Equipment</v>
          </cell>
          <cell r="E94" t="str">
            <v>Equipment</v>
          </cell>
          <cell r="F94" t="str">
            <v>Maintenance</v>
          </cell>
          <cell r="G94" t="str">
            <v>Vehicle repairs</v>
          </cell>
        </row>
        <row r="95">
          <cell r="B95" t="str">
            <v>12.11.17.16</v>
          </cell>
          <cell r="C95" t="str">
            <v>12 Support</v>
          </cell>
          <cell r="D95" t="str">
            <v>1211 Equipment</v>
          </cell>
          <cell r="E95" t="str">
            <v>Equipment</v>
          </cell>
          <cell r="F95" t="str">
            <v>Maintenance</v>
          </cell>
          <cell r="G95" t="str">
            <v>Depreciation</v>
          </cell>
        </row>
        <row r="96">
          <cell r="B96" t="str">
            <v>12.11.18.10</v>
          </cell>
          <cell r="C96" t="str">
            <v>12 Support</v>
          </cell>
          <cell r="D96" t="str">
            <v>1211 Equipment</v>
          </cell>
          <cell r="E96" t="str">
            <v>Equipment</v>
          </cell>
          <cell r="F96" t="str">
            <v>Infrastructure(Roads etc)</v>
          </cell>
          <cell r="G96" t="str">
            <v>Vehicles</v>
          </cell>
        </row>
        <row r="97">
          <cell r="B97" t="str">
            <v>12.11.18.11</v>
          </cell>
          <cell r="C97" t="str">
            <v>12 Support</v>
          </cell>
          <cell r="D97" t="str">
            <v>1211 Equipment</v>
          </cell>
          <cell r="E97" t="str">
            <v>Equipment</v>
          </cell>
          <cell r="F97" t="str">
            <v>Infrastructure(Roads etc)</v>
          </cell>
          <cell r="G97" t="str">
            <v>Fuel</v>
          </cell>
        </row>
        <row r="98">
          <cell r="B98" t="str">
            <v>12.11.18.12</v>
          </cell>
          <cell r="C98" t="str">
            <v>12 Support</v>
          </cell>
          <cell r="D98" t="str">
            <v>1211 Equipment</v>
          </cell>
          <cell r="E98" t="str">
            <v>Equipment</v>
          </cell>
          <cell r="F98" t="str">
            <v>Infrastructure(Roads etc)</v>
          </cell>
          <cell r="G98" t="str">
            <v>Lubrication</v>
          </cell>
        </row>
        <row r="99">
          <cell r="B99" t="str">
            <v>12.11.18.13</v>
          </cell>
          <cell r="C99" t="str">
            <v>12 Support</v>
          </cell>
          <cell r="D99" t="str">
            <v>1211 Equipment</v>
          </cell>
          <cell r="E99" t="str">
            <v>Equipment</v>
          </cell>
          <cell r="F99" t="str">
            <v>Infrastructure(Roads etc)</v>
          </cell>
          <cell r="G99" t="str">
            <v>Equip Rental</v>
          </cell>
        </row>
        <row r="100">
          <cell r="B100" t="str">
            <v>12.11.18.14</v>
          </cell>
          <cell r="C100" t="str">
            <v>12 Support</v>
          </cell>
          <cell r="D100" t="str">
            <v>1211 Equipment</v>
          </cell>
          <cell r="E100" t="str">
            <v>Equipment</v>
          </cell>
          <cell r="F100" t="str">
            <v>Infrastructure(Roads etc)</v>
          </cell>
          <cell r="G100" t="str">
            <v>Equip repairs</v>
          </cell>
        </row>
        <row r="101">
          <cell r="B101" t="str">
            <v>12.11.18.15</v>
          </cell>
          <cell r="C101" t="str">
            <v>12 Support</v>
          </cell>
          <cell r="D101" t="str">
            <v>1211 Equipment</v>
          </cell>
          <cell r="E101" t="str">
            <v>Equipment</v>
          </cell>
          <cell r="F101" t="str">
            <v>Infrastructure(Roads etc)</v>
          </cell>
          <cell r="G101" t="str">
            <v>Vehicle repairs</v>
          </cell>
        </row>
        <row r="102">
          <cell r="B102" t="str">
            <v>12.11.18.16</v>
          </cell>
          <cell r="C102" t="str">
            <v>12 Support</v>
          </cell>
          <cell r="D102" t="str">
            <v>1211 Equipment</v>
          </cell>
          <cell r="E102" t="str">
            <v>Equipment</v>
          </cell>
          <cell r="F102" t="str">
            <v>Infrastructure(Roads etc)</v>
          </cell>
          <cell r="G102" t="str">
            <v>Depreciation</v>
          </cell>
        </row>
        <row r="103">
          <cell r="B103" t="str">
            <v>12.11.18.17</v>
          </cell>
          <cell r="C103" t="str">
            <v>12 Support</v>
          </cell>
          <cell r="D103" t="str">
            <v>1211 Equipment</v>
          </cell>
          <cell r="E103" t="str">
            <v>Equipment</v>
          </cell>
          <cell r="F103" t="str">
            <v>Infrastructure(Roads etc)</v>
          </cell>
          <cell r="G103" t="str">
            <v>Dozer</v>
          </cell>
        </row>
        <row r="104">
          <cell r="B104" t="str">
            <v>12.11.18.18</v>
          </cell>
          <cell r="C104" t="str">
            <v>12 Support</v>
          </cell>
          <cell r="D104" t="str">
            <v>1211 Equipment</v>
          </cell>
          <cell r="E104" t="str">
            <v>Equipment</v>
          </cell>
          <cell r="F104" t="str">
            <v>Infrastructure(Roads etc)</v>
          </cell>
          <cell r="G104" t="str">
            <v>Diesel</v>
          </cell>
        </row>
        <row r="105">
          <cell r="B105" t="str">
            <v>12.11.19.10</v>
          </cell>
          <cell r="C105" t="str">
            <v>12 Support</v>
          </cell>
          <cell r="D105" t="str">
            <v>1211 Equipment</v>
          </cell>
          <cell r="E105" t="str">
            <v>Equipment</v>
          </cell>
          <cell r="F105" t="str">
            <v>Dewatering/Pit Pumping/Drainage</v>
          </cell>
          <cell r="G105" t="str">
            <v>Vehicles</v>
          </cell>
        </row>
        <row r="106">
          <cell r="B106" t="str">
            <v>12.11.19.11</v>
          </cell>
          <cell r="C106" t="str">
            <v>12 Support</v>
          </cell>
          <cell r="D106" t="str">
            <v>1211 Equipment</v>
          </cell>
          <cell r="E106" t="str">
            <v>Equipment</v>
          </cell>
          <cell r="F106" t="str">
            <v>Dewatering/Pit Pumping/Drainage</v>
          </cell>
          <cell r="G106" t="str">
            <v>Fuel</v>
          </cell>
        </row>
        <row r="107">
          <cell r="B107" t="str">
            <v>12.11.19.12</v>
          </cell>
          <cell r="C107" t="str">
            <v>12 Support</v>
          </cell>
          <cell r="D107" t="str">
            <v>1211 Equipment</v>
          </cell>
          <cell r="E107" t="str">
            <v>Equipment</v>
          </cell>
          <cell r="F107" t="str">
            <v>Dewatering/Pit Pumping/Drainage</v>
          </cell>
          <cell r="G107" t="str">
            <v>Lubrication</v>
          </cell>
        </row>
        <row r="108">
          <cell r="B108" t="str">
            <v>12.11.19.13</v>
          </cell>
          <cell r="C108" t="str">
            <v>12 Support</v>
          </cell>
          <cell r="D108" t="str">
            <v>1211 Equipment</v>
          </cell>
          <cell r="E108" t="str">
            <v>Equipment</v>
          </cell>
          <cell r="F108" t="str">
            <v>Dewatering/Pit Pumping/Drainage</v>
          </cell>
          <cell r="G108" t="str">
            <v>Equip Rental</v>
          </cell>
        </row>
        <row r="109">
          <cell r="B109" t="str">
            <v>12.11.19.14</v>
          </cell>
          <cell r="C109" t="str">
            <v>12 Support</v>
          </cell>
          <cell r="D109" t="str">
            <v>1211 Equipment</v>
          </cell>
          <cell r="E109" t="str">
            <v>Equipment</v>
          </cell>
          <cell r="F109" t="str">
            <v>Dewatering/Pit Pumping/Drainage</v>
          </cell>
          <cell r="G109" t="str">
            <v>Equip repairs</v>
          </cell>
        </row>
        <row r="110">
          <cell r="B110" t="str">
            <v>12.11.19.15</v>
          </cell>
          <cell r="C110" t="str">
            <v>12 Support</v>
          </cell>
          <cell r="D110" t="str">
            <v>1211 Equipment</v>
          </cell>
          <cell r="E110" t="str">
            <v>Equipment</v>
          </cell>
          <cell r="F110" t="str">
            <v>Dewatering/Pit Pumping/Drainage</v>
          </cell>
          <cell r="G110" t="str">
            <v>Vehicle repairs</v>
          </cell>
        </row>
        <row r="111">
          <cell r="B111" t="str">
            <v>12.11.19.16</v>
          </cell>
          <cell r="C111" t="str">
            <v>12 Support</v>
          </cell>
          <cell r="D111" t="str">
            <v>1211 Equipment</v>
          </cell>
          <cell r="E111" t="str">
            <v>Equipment</v>
          </cell>
          <cell r="F111" t="str">
            <v>Dewatering/Pit Pumping/Drainage</v>
          </cell>
          <cell r="G111" t="str">
            <v>Depreciation</v>
          </cell>
        </row>
        <row r="112">
          <cell r="B112" t="str">
            <v>12.11.19.17</v>
          </cell>
          <cell r="C112" t="str">
            <v>12 Support</v>
          </cell>
          <cell r="D112" t="str">
            <v>1211 Equipment</v>
          </cell>
          <cell r="E112" t="str">
            <v>Equipment</v>
          </cell>
          <cell r="F112" t="str">
            <v>Dewatering/Pit Pumping/Drainage</v>
          </cell>
          <cell r="G112" t="str">
            <v>Back Up generator</v>
          </cell>
        </row>
        <row r="113">
          <cell r="B113" t="str">
            <v>12.11.19.18</v>
          </cell>
          <cell r="C113" t="str">
            <v>12 Support</v>
          </cell>
          <cell r="D113" t="str">
            <v>1211 Equipment</v>
          </cell>
          <cell r="E113" t="str">
            <v>Equipment</v>
          </cell>
          <cell r="F113" t="str">
            <v>Dewatering/Pit Pumping/Drainage</v>
          </cell>
          <cell r="G113" t="str">
            <v>Diesel</v>
          </cell>
        </row>
        <row r="114">
          <cell r="B114" t="str">
            <v>12.11.19.19</v>
          </cell>
          <cell r="C114" t="str">
            <v>12 Support</v>
          </cell>
          <cell r="D114" t="str">
            <v>1211 Equipment</v>
          </cell>
          <cell r="E114" t="str">
            <v>Equipment</v>
          </cell>
          <cell r="F114" t="str">
            <v>Dewatering/Pit Pumping/Drainage</v>
          </cell>
          <cell r="G114" t="str">
            <v>Dewatering pipe</v>
          </cell>
        </row>
        <row r="115">
          <cell r="B115" t="str">
            <v>12.11.19.20</v>
          </cell>
          <cell r="C115" t="str">
            <v>12 Support</v>
          </cell>
          <cell r="D115" t="str">
            <v>1211 Equipment</v>
          </cell>
          <cell r="E115" t="str">
            <v>Equipment</v>
          </cell>
          <cell r="F115" t="str">
            <v>Dewatering/Pit Pumping/Drainage</v>
          </cell>
          <cell r="G115" t="str">
            <v>Dozer</v>
          </cell>
        </row>
        <row r="116">
          <cell r="B116" t="str">
            <v>12.11.20.10</v>
          </cell>
          <cell r="C116" t="str">
            <v>12 Support</v>
          </cell>
          <cell r="D116" t="str">
            <v>1211 Equipment</v>
          </cell>
          <cell r="E116" t="str">
            <v>Equipment</v>
          </cell>
          <cell r="F116" t="str">
            <v>Dumps/Reclamation/Topsoil</v>
          </cell>
          <cell r="G116" t="str">
            <v>Vehicles</v>
          </cell>
        </row>
        <row r="117">
          <cell r="B117" t="str">
            <v>12.11.20.11</v>
          </cell>
          <cell r="C117" t="str">
            <v>12 Support</v>
          </cell>
          <cell r="D117" t="str">
            <v>1211 Equipment</v>
          </cell>
          <cell r="E117" t="str">
            <v>Equipment</v>
          </cell>
          <cell r="F117" t="str">
            <v>Dumps/Reclamation/Topsoil</v>
          </cell>
          <cell r="G117" t="str">
            <v>Fuel</v>
          </cell>
        </row>
        <row r="118">
          <cell r="B118" t="str">
            <v>12.11.20.12</v>
          </cell>
          <cell r="C118" t="str">
            <v>12 Support</v>
          </cell>
          <cell r="D118" t="str">
            <v>1211 Equipment</v>
          </cell>
          <cell r="E118" t="str">
            <v>Equipment</v>
          </cell>
          <cell r="F118" t="str">
            <v>Dumps/Reclamation/Topsoil</v>
          </cell>
          <cell r="G118" t="str">
            <v>Lubrication</v>
          </cell>
        </row>
        <row r="119">
          <cell r="B119" t="str">
            <v>12.11.20.13</v>
          </cell>
          <cell r="C119" t="str">
            <v>12 Support</v>
          </cell>
          <cell r="D119" t="str">
            <v>1211 Equipment</v>
          </cell>
          <cell r="E119" t="str">
            <v>Equipment</v>
          </cell>
          <cell r="F119" t="str">
            <v>Dumps/Reclamation/Topsoil</v>
          </cell>
          <cell r="G119" t="str">
            <v>Equip Rental</v>
          </cell>
        </row>
        <row r="120">
          <cell r="B120" t="str">
            <v>12.11.20.14</v>
          </cell>
          <cell r="C120" t="str">
            <v>12 Support</v>
          </cell>
          <cell r="D120" t="str">
            <v>1211 Equipment</v>
          </cell>
          <cell r="E120" t="str">
            <v>Equipment</v>
          </cell>
          <cell r="F120" t="str">
            <v>Dumps/Reclamation/Topsoil</v>
          </cell>
          <cell r="G120" t="str">
            <v>Equip repairs</v>
          </cell>
        </row>
        <row r="121">
          <cell r="B121" t="str">
            <v>12.11.20.15</v>
          </cell>
          <cell r="C121" t="str">
            <v>12 Support</v>
          </cell>
          <cell r="D121" t="str">
            <v>1211 Equipment</v>
          </cell>
          <cell r="E121" t="str">
            <v>Equipment</v>
          </cell>
          <cell r="F121" t="str">
            <v>Dumps/Reclamation/Topsoil</v>
          </cell>
          <cell r="G121" t="str">
            <v>Vehicle repairs</v>
          </cell>
        </row>
        <row r="122">
          <cell r="B122" t="str">
            <v>12.11.20.16</v>
          </cell>
          <cell r="C122" t="str">
            <v>12 Support</v>
          </cell>
          <cell r="D122" t="str">
            <v>1211 Equipment</v>
          </cell>
          <cell r="E122" t="str">
            <v>Equipment</v>
          </cell>
          <cell r="F122" t="str">
            <v>Dumps/Reclamation/Topsoil</v>
          </cell>
          <cell r="G122" t="str">
            <v>Depreciation</v>
          </cell>
        </row>
        <row r="123">
          <cell r="B123" t="str">
            <v>12.11.21.10</v>
          </cell>
          <cell r="C123" t="str">
            <v>12 Support</v>
          </cell>
          <cell r="D123" t="str">
            <v>1211 Equipment</v>
          </cell>
          <cell r="E123" t="str">
            <v>Equipment</v>
          </cell>
          <cell r="F123" t="str">
            <v>Watering</v>
          </cell>
          <cell r="G123" t="str">
            <v>Vehicles</v>
          </cell>
        </row>
        <row r="124">
          <cell r="B124" t="str">
            <v>12.11.21.11</v>
          </cell>
          <cell r="C124" t="str">
            <v>12 Support</v>
          </cell>
          <cell r="D124" t="str">
            <v>1211 Equipment</v>
          </cell>
          <cell r="E124" t="str">
            <v>Equipment</v>
          </cell>
          <cell r="F124" t="str">
            <v>Watering</v>
          </cell>
          <cell r="G124" t="str">
            <v>Fuel</v>
          </cell>
        </row>
        <row r="125">
          <cell r="B125" t="str">
            <v>12.11.21.12</v>
          </cell>
          <cell r="C125" t="str">
            <v>12 Support</v>
          </cell>
          <cell r="D125" t="str">
            <v>1211 Equipment</v>
          </cell>
          <cell r="E125" t="str">
            <v>Equipment</v>
          </cell>
          <cell r="F125" t="str">
            <v>Watering</v>
          </cell>
          <cell r="G125" t="str">
            <v>Lubrication</v>
          </cell>
        </row>
        <row r="126">
          <cell r="B126" t="str">
            <v>12.11.21.13</v>
          </cell>
          <cell r="C126" t="str">
            <v>12 Support</v>
          </cell>
          <cell r="D126" t="str">
            <v>1211 Equipment</v>
          </cell>
          <cell r="E126" t="str">
            <v>Equipment</v>
          </cell>
          <cell r="F126" t="str">
            <v>Watering</v>
          </cell>
          <cell r="G126" t="str">
            <v>Equip Rental</v>
          </cell>
        </row>
        <row r="127">
          <cell r="B127" t="str">
            <v>12.11.21.14</v>
          </cell>
          <cell r="C127" t="str">
            <v>12 Support</v>
          </cell>
          <cell r="D127" t="str">
            <v>1211 Equipment</v>
          </cell>
          <cell r="E127" t="str">
            <v>Equipment</v>
          </cell>
          <cell r="F127" t="str">
            <v>Watering</v>
          </cell>
          <cell r="G127" t="str">
            <v>Equip rental</v>
          </cell>
        </row>
        <row r="128">
          <cell r="B128" t="str">
            <v>12.11.21.15</v>
          </cell>
          <cell r="C128" t="str">
            <v>12 Support</v>
          </cell>
          <cell r="D128" t="str">
            <v>1211 Equipment</v>
          </cell>
          <cell r="E128" t="str">
            <v>Equipment</v>
          </cell>
          <cell r="F128" t="str">
            <v>Watering</v>
          </cell>
          <cell r="G128" t="str">
            <v>Vehicle repairs</v>
          </cell>
        </row>
        <row r="129">
          <cell r="B129" t="str">
            <v>12.11.21.16</v>
          </cell>
          <cell r="C129" t="str">
            <v>12 Support</v>
          </cell>
          <cell r="D129" t="str">
            <v>1211 Equipment</v>
          </cell>
          <cell r="E129" t="str">
            <v>Equipment</v>
          </cell>
          <cell r="F129" t="str">
            <v>Watering</v>
          </cell>
          <cell r="G129" t="str">
            <v>Depreciation</v>
          </cell>
        </row>
        <row r="130">
          <cell r="B130" t="str">
            <v>12.11.21.17</v>
          </cell>
          <cell r="C130" t="str">
            <v>12 Support</v>
          </cell>
          <cell r="D130" t="str">
            <v>1211 Equipment</v>
          </cell>
          <cell r="E130" t="str">
            <v>Equipment</v>
          </cell>
          <cell r="F130" t="str">
            <v>Medical Service</v>
          </cell>
          <cell r="G130" t="str">
            <v>Vehicles</v>
          </cell>
        </row>
        <row r="131">
          <cell r="B131" t="str">
            <v>12.11.21.18</v>
          </cell>
          <cell r="C131" t="str">
            <v>12 Support</v>
          </cell>
          <cell r="D131" t="str">
            <v>1211 Equipment</v>
          </cell>
          <cell r="E131" t="str">
            <v>Equipment</v>
          </cell>
          <cell r="F131" t="str">
            <v>Medical Service</v>
          </cell>
          <cell r="G131" t="str">
            <v>Fuel</v>
          </cell>
        </row>
        <row r="132">
          <cell r="B132" t="str">
            <v>12.11.21.19</v>
          </cell>
          <cell r="C132" t="str">
            <v>12 Support</v>
          </cell>
          <cell r="D132" t="str">
            <v>1211 Equipment</v>
          </cell>
          <cell r="E132" t="str">
            <v>Equipment</v>
          </cell>
          <cell r="F132" t="str">
            <v>Medical Service</v>
          </cell>
          <cell r="G132" t="str">
            <v>Lubrication</v>
          </cell>
        </row>
        <row r="133">
          <cell r="B133" t="str">
            <v>12.11.21.20</v>
          </cell>
          <cell r="C133" t="str">
            <v>12 Support</v>
          </cell>
          <cell r="D133" t="str">
            <v>1211 Equipment</v>
          </cell>
          <cell r="E133" t="str">
            <v>Equipment</v>
          </cell>
          <cell r="F133" t="str">
            <v>Medical Service</v>
          </cell>
          <cell r="G133" t="str">
            <v>Equip Rental</v>
          </cell>
        </row>
        <row r="134">
          <cell r="B134" t="str">
            <v>12.11.21.21</v>
          </cell>
          <cell r="C134" t="str">
            <v>12 Support</v>
          </cell>
          <cell r="D134" t="str">
            <v>1211 Equipment</v>
          </cell>
          <cell r="E134" t="str">
            <v>Equipment</v>
          </cell>
          <cell r="F134" t="str">
            <v>Medical Service</v>
          </cell>
          <cell r="G134" t="str">
            <v>Equip rental</v>
          </cell>
        </row>
        <row r="135">
          <cell r="B135" t="str">
            <v>12.11.21.22</v>
          </cell>
          <cell r="C135" t="str">
            <v>12 Support</v>
          </cell>
          <cell r="D135" t="str">
            <v>1211 Equipment</v>
          </cell>
          <cell r="E135" t="str">
            <v>Equipment</v>
          </cell>
          <cell r="F135" t="str">
            <v>Medical Service</v>
          </cell>
          <cell r="G135" t="str">
            <v>Vehicle repairs</v>
          </cell>
        </row>
        <row r="136">
          <cell r="B136" t="str">
            <v>12.11.21.23</v>
          </cell>
          <cell r="C136" t="str">
            <v>12 Support</v>
          </cell>
          <cell r="D136" t="str">
            <v>1211 Equipment</v>
          </cell>
          <cell r="E136" t="str">
            <v>Equipment</v>
          </cell>
          <cell r="F136" t="str">
            <v>Medical Service</v>
          </cell>
          <cell r="G136" t="str">
            <v>Depreciation</v>
          </cell>
        </row>
        <row r="137">
          <cell r="B137" t="str">
            <v>12.11.22.10</v>
          </cell>
          <cell r="C137" t="str">
            <v>12 Support</v>
          </cell>
          <cell r="D137" t="str">
            <v>1211 Equipment</v>
          </cell>
          <cell r="E137" t="str">
            <v>Equipment</v>
          </cell>
          <cell r="F137" t="str">
            <v>Administration</v>
          </cell>
          <cell r="G137" t="str">
            <v>Vehicles</v>
          </cell>
        </row>
        <row r="138">
          <cell r="B138" t="str">
            <v>12.11.22.11</v>
          </cell>
          <cell r="C138" t="str">
            <v>12 Support</v>
          </cell>
          <cell r="D138" t="str">
            <v>1211 Equipment</v>
          </cell>
          <cell r="E138" t="str">
            <v>Equipment</v>
          </cell>
          <cell r="F138" t="str">
            <v>Administration</v>
          </cell>
          <cell r="G138" t="str">
            <v>Fuel</v>
          </cell>
        </row>
        <row r="139">
          <cell r="B139" t="str">
            <v>12.11.22.12</v>
          </cell>
          <cell r="C139" t="str">
            <v>12 Support</v>
          </cell>
          <cell r="D139" t="str">
            <v>1211 Equipment</v>
          </cell>
          <cell r="E139" t="str">
            <v>Equipment</v>
          </cell>
          <cell r="F139" t="str">
            <v>Administration</v>
          </cell>
          <cell r="G139" t="str">
            <v>Lubrication</v>
          </cell>
        </row>
        <row r="140">
          <cell r="B140" t="str">
            <v>12.11.22.13</v>
          </cell>
          <cell r="C140" t="str">
            <v>12 Support</v>
          </cell>
          <cell r="D140" t="str">
            <v>1211 Equipment</v>
          </cell>
          <cell r="E140" t="str">
            <v>Equipment</v>
          </cell>
          <cell r="F140" t="str">
            <v>Administration</v>
          </cell>
          <cell r="G140" t="str">
            <v>Equip Rental</v>
          </cell>
        </row>
        <row r="141">
          <cell r="B141" t="str">
            <v>12.11.22.14</v>
          </cell>
          <cell r="C141" t="str">
            <v>12 Support</v>
          </cell>
          <cell r="D141" t="str">
            <v>1211 Equipment</v>
          </cell>
          <cell r="E141" t="str">
            <v>Equipment</v>
          </cell>
          <cell r="F141" t="str">
            <v>Administration</v>
          </cell>
          <cell r="G141" t="str">
            <v>Equip repairs</v>
          </cell>
        </row>
        <row r="142">
          <cell r="B142" t="str">
            <v>12.11.22.15</v>
          </cell>
          <cell r="C142" t="str">
            <v>12 Support</v>
          </cell>
          <cell r="D142" t="str">
            <v>1211 Equipment</v>
          </cell>
          <cell r="E142" t="str">
            <v>Equipment</v>
          </cell>
          <cell r="F142" t="str">
            <v>Administration</v>
          </cell>
          <cell r="G142" t="str">
            <v>Vehicle repairs</v>
          </cell>
        </row>
        <row r="143">
          <cell r="B143" t="str">
            <v>12.11.22.16</v>
          </cell>
          <cell r="C143" t="str">
            <v>12 Support</v>
          </cell>
          <cell r="D143" t="str">
            <v>1211 Equipment</v>
          </cell>
          <cell r="E143" t="str">
            <v>Equipment</v>
          </cell>
          <cell r="F143" t="str">
            <v>Administration</v>
          </cell>
          <cell r="G143" t="str">
            <v>Depreciation</v>
          </cell>
        </row>
        <row r="144">
          <cell r="B144" t="str">
            <v>12.12.10.10</v>
          </cell>
          <cell r="C144" t="str">
            <v>12 Support</v>
          </cell>
          <cell r="D144" t="str">
            <v>1212 General Expenses</v>
          </cell>
          <cell r="E144" t="str">
            <v>General Expenses</v>
          </cell>
          <cell r="F144" t="str">
            <v>General Expenses</v>
          </cell>
          <cell r="G144" t="str">
            <v>Surveying</v>
          </cell>
        </row>
        <row r="145">
          <cell r="B145" t="str">
            <v>12.12.10.11</v>
          </cell>
          <cell r="C145" t="str">
            <v>12 Support</v>
          </cell>
          <cell r="D145" t="str">
            <v>1212 General Expenses</v>
          </cell>
          <cell r="E145" t="str">
            <v>General Expenses</v>
          </cell>
          <cell r="F145" t="str">
            <v>General Expenses</v>
          </cell>
          <cell r="G145" t="str">
            <v>Geology</v>
          </cell>
        </row>
        <row r="146">
          <cell r="B146" t="str">
            <v>12.12.10.12</v>
          </cell>
          <cell r="C146" t="str">
            <v>12 Support</v>
          </cell>
          <cell r="D146" t="str">
            <v>1212 General Expenses</v>
          </cell>
          <cell r="E146" t="str">
            <v>General Expenses</v>
          </cell>
          <cell r="F146" t="str">
            <v>General Expenses</v>
          </cell>
          <cell r="G146" t="str">
            <v>Coal Quality</v>
          </cell>
        </row>
        <row r="147">
          <cell r="B147" t="str">
            <v>12.12.10.13</v>
          </cell>
          <cell r="C147" t="str">
            <v>12 Support</v>
          </cell>
          <cell r="D147" t="str">
            <v>1212 General Expenses</v>
          </cell>
          <cell r="E147" t="str">
            <v>General Expenses</v>
          </cell>
          <cell r="F147" t="str">
            <v>General Expenses</v>
          </cell>
          <cell r="G147" t="str">
            <v>Mine Engineering</v>
          </cell>
        </row>
        <row r="148">
          <cell r="B148" t="str">
            <v>12.12.10.14</v>
          </cell>
          <cell r="C148" t="str">
            <v>12 Support</v>
          </cell>
          <cell r="D148" t="str">
            <v>1212 General Expenses</v>
          </cell>
          <cell r="E148" t="str">
            <v>General Expenses</v>
          </cell>
          <cell r="F148" t="str">
            <v>General Expenses</v>
          </cell>
          <cell r="G148" t="str">
            <v>Mine Planning</v>
          </cell>
        </row>
        <row r="149">
          <cell r="B149" t="str">
            <v>12.12.10.15</v>
          </cell>
          <cell r="C149" t="str">
            <v>12 Support</v>
          </cell>
          <cell r="D149" t="str">
            <v>1212 General Expenses</v>
          </cell>
          <cell r="E149" t="str">
            <v>General Expenses</v>
          </cell>
          <cell r="F149" t="str">
            <v>General Expenses</v>
          </cell>
          <cell r="G149" t="str">
            <v>Environmental studies/supplies</v>
          </cell>
        </row>
        <row r="150">
          <cell r="B150" t="str">
            <v>12.12.10.16</v>
          </cell>
          <cell r="C150" t="str">
            <v>12 Support</v>
          </cell>
          <cell r="D150" t="str">
            <v>1212 General Expenses</v>
          </cell>
          <cell r="E150" t="str">
            <v>General Expenses</v>
          </cell>
          <cell r="F150" t="str">
            <v>General Expenses</v>
          </cell>
          <cell r="G150" t="str">
            <v>Civil works/workshops/cranes</v>
          </cell>
        </row>
        <row r="151">
          <cell r="B151" t="str">
            <v>12.12.10.17</v>
          </cell>
          <cell r="C151" t="str">
            <v>12 Support</v>
          </cell>
          <cell r="D151" t="str">
            <v>1212 General Expenses</v>
          </cell>
          <cell r="E151" t="str">
            <v>General Expenses</v>
          </cell>
          <cell r="F151" t="str">
            <v>General Expenses</v>
          </cell>
          <cell r="G151" t="str">
            <v>Warehouse</v>
          </cell>
        </row>
        <row r="152">
          <cell r="B152" t="str">
            <v>12.12.10.18</v>
          </cell>
          <cell r="C152" t="str">
            <v>12 Support</v>
          </cell>
          <cell r="D152" t="str">
            <v>1212 General Expenses</v>
          </cell>
          <cell r="E152" t="str">
            <v>General Expenses</v>
          </cell>
          <cell r="F152" t="str">
            <v>General Expenses</v>
          </cell>
          <cell r="G152" t="str">
            <v>Pit pumping</v>
          </cell>
        </row>
        <row r="153">
          <cell r="B153" t="str">
            <v>12.12.10.19</v>
          </cell>
          <cell r="C153" t="str">
            <v>12 Support</v>
          </cell>
          <cell r="D153" t="str">
            <v>1212 General Expenses</v>
          </cell>
          <cell r="E153" t="str">
            <v>General Expenses</v>
          </cell>
          <cell r="F153" t="str">
            <v>General Expenses</v>
          </cell>
          <cell r="G153" t="str">
            <v>Drainage works</v>
          </cell>
        </row>
        <row r="154">
          <cell r="B154" t="str">
            <v>12.12.10.20</v>
          </cell>
          <cell r="C154" t="str">
            <v>12 Support</v>
          </cell>
          <cell r="D154" t="str">
            <v>1212 General Expenses</v>
          </cell>
          <cell r="E154" t="str">
            <v>General Expenses</v>
          </cell>
          <cell r="F154" t="str">
            <v>General Expenses</v>
          </cell>
          <cell r="G154" t="str">
            <v>Sedimentation ponds</v>
          </cell>
        </row>
        <row r="155">
          <cell r="B155" t="str">
            <v>12.12.10.21</v>
          </cell>
          <cell r="C155" t="str">
            <v>12 Support</v>
          </cell>
          <cell r="D155" t="str">
            <v>1212 General Expenses</v>
          </cell>
          <cell r="E155" t="str">
            <v>General Expenses</v>
          </cell>
          <cell r="F155" t="str">
            <v>General Expenses</v>
          </cell>
          <cell r="G155" t="str">
            <v>Dewatering works</v>
          </cell>
        </row>
        <row r="156">
          <cell r="B156" t="str">
            <v>12.12.10.22</v>
          </cell>
          <cell r="C156" t="str">
            <v>12 Support</v>
          </cell>
          <cell r="D156" t="str">
            <v>1212 General Expenses</v>
          </cell>
          <cell r="E156" t="str">
            <v>General Expenses</v>
          </cell>
          <cell r="F156" t="str">
            <v>General Expenses</v>
          </cell>
          <cell r="G156" t="str">
            <v>Surface haul roads</v>
          </cell>
        </row>
        <row r="157">
          <cell r="B157" t="str">
            <v>12.12.10.23</v>
          </cell>
          <cell r="C157" t="str">
            <v>12 Support</v>
          </cell>
          <cell r="D157" t="str">
            <v>1212 General Expenses</v>
          </cell>
          <cell r="E157" t="str">
            <v>General Expenses</v>
          </cell>
          <cell r="F157" t="str">
            <v>General Expenses</v>
          </cell>
          <cell r="G157" t="str">
            <v>Topsoil removal</v>
          </cell>
        </row>
        <row r="158">
          <cell r="B158" t="str">
            <v>12.12.10.24</v>
          </cell>
          <cell r="C158" t="str">
            <v>12 Support</v>
          </cell>
          <cell r="D158" t="str">
            <v>1212 General Expenses</v>
          </cell>
          <cell r="E158" t="str">
            <v>General Expenses</v>
          </cell>
          <cell r="F158" t="str">
            <v>General Expenses</v>
          </cell>
          <cell r="G158" t="str">
            <v>Land reclamation</v>
          </cell>
        </row>
        <row r="159">
          <cell r="B159" t="str">
            <v>12.12.10.25</v>
          </cell>
          <cell r="C159" t="str">
            <v>12 Support</v>
          </cell>
          <cell r="D159" t="str">
            <v>1212 General Expenses</v>
          </cell>
          <cell r="E159" t="str">
            <v>General Expenses</v>
          </cell>
          <cell r="F159" t="str">
            <v>General Expenses</v>
          </cell>
          <cell r="G159" t="str">
            <v>Training</v>
          </cell>
        </row>
        <row r="160">
          <cell r="B160" t="str">
            <v>12.12.10.26</v>
          </cell>
          <cell r="C160" t="str">
            <v>12 Support</v>
          </cell>
          <cell r="D160" t="str">
            <v>1212 General Expenses</v>
          </cell>
          <cell r="E160" t="str">
            <v>General Expenses</v>
          </cell>
          <cell r="F160" t="str">
            <v>General Expenses</v>
          </cell>
          <cell r="G160" t="str">
            <v>Safety supplies &amp; equip</v>
          </cell>
        </row>
        <row r="161">
          <cell r="B161" t="str">
            <v>12.12.10.27</v>
          </cell>
          <cell r="C161" t="str">
            <v>12 Support</v>
          </cell>
          <cell r="D161" t="str">
            <v>1212 General Expenses</v>
          </cell>
          <cell r="E161" t="str">
            <v>General Expenses</v>
          </cell>
          <cell r="F161" t="str">
            <v>General Expenses</v>
          </cell>
          <cell r="G161" t="str">
            <v>Operations vehicles</v>
          </cell>
        </row>
        <row r="162">
          <cell r="B162" t="str">
            <v>12.12.10.28</v>
          </cell>
          <cell r="C162" t="str">
            <v>12 Support</v>
          </cell>
          <cell r="D162" t="str">
            <v>1212 General Expenses</v>
          </cell>
          <cell r="E162" t="str">
            <v>General Expenses</v>
          </cell>
          <cell r="F162" t="str">
            <v>General Expenses</v>
          </cell>
          <cell r="G162" t="str">
            <v>Pit communications equip maintenance</v>
          </cell>
        </row>
        <row r="163">
          <cell r="B163" t="str">
            <v>12.12.10.29</v>
          </cell>
          <cell r="C163" t="str">
            <v>12 Support</v>
          </cell>
          <cell r="D163" t="str">
            <v>1212 General Expenses</v>
          </cell>
          <cell r="E163" t="str">
            <v>General Expenses</v>
          </cell>
          <cell r="F163" t="str">
            <v>General Expenses</v>
          </cell>
          <cell r="G163" t="str">
            <v>Misc equip rental</v>
          </cell>
        </row>
        <row r="164">
          <cell r="B164" t="str">
            <v>12.12.10.30</v>
          </cell>
          <cell r="C164" t="str">
            <v>12 Support</v>
          </cell>
          <cell r="D164" t="str">
            <v>1212 General Expenses</v>
          </cell>
          <cell r="E164" t="str">
            <v>General Expenses</v>
          </cell>
          <cell r="F164" t="str">
            <v>General Expenses</v>
          </cell>
          <cell r="G164" t="str">
            <v>Mine personnel transport</v>
          </cell>
        </row>
        <row r="165">
          <cell r="B165" t="str">
            <v>12.12.10.31</v>
          </cell>
          <cell r="C165" t="str">
            <v>12 Support</v>
          </cell>
          <cell r="D165" t="str">
            <v>1212 General Expenses</v>
          </cell>
          <cell r="E165" t="str">
            <v>General Expenses</v>
          </cell>
          <cell r="F165" t="str">
            <v>General Expenses</v>
          </cell>
          <cell r="G165" t="str">
            <v>Workshop</v>
          </cell>
        </row>
        <row r="166">
          <cell r="B166" t="str">
            <v>12.12.10.32</v>
          </cell>
          <cell r="C166" t="str">
            <v>12 Support</v>
          </cell>
          <cell r="D166" t="str">
            <v>1212 General Expenses</v>
          </cell>
          <cell r="E166" t="str">
            <v>General Expenses</v>
          </cell>
          <cell r="F166" t="str">
            <v>General Expenses</v>
          </cell>
          <cell r="G166" t="str">
            <v>General Expenses</v>
          </cell>
        </row>
        <row r="167">
          <cell r="B167" t="str">
            <v>12.12.10.33</v>
          </cell>
          <cell r="C167" t="str">
            <v>12 Support</v>
          </cell>
          <cell r="D167" t="str">
            <v>1212 General Expenses</v>
          </cell>
          <cell r="E167" t="str">
            <v>General Expenses</v>
          </cell>
          <cell r="F167" t="str">
            <v>General Expenses</v>
          </cell>
          <cell r="G167" t="str">
            <v>Depreciation</v>
          </cell>
        </row>
        <row r="168">
          <cell r="B168" t="str">
            <v>12.12.10.34</v>
          </cell>
          <cell r="C168" t="str">
            <v>12 Support</v>
          </cell>
          <cell r="D168" t="str">
            <v>1212 General Expenses</v>
          </cell>
          <cell r="E168" t="str">
            <v>General Expenses</v>
          </cell>
          <cell r="F168" t="str">
            <v>General Expenses</v>
          </cell>
          <cell r="G168" t="str">
            <v>Safety elements</v>
          </cell>
        </row>
        <row r="169">
          <cell r="B169" t="str">
            <v>12.12.10.35</v>
          </cell>
          <cell r="C169" t="str">
            <v>12 Support</v>
          </cell>
          <cell r="D169" t="str">
            <v>1212 General Expenses</v>
          </cell>
          <cell r="E169" t="str">
            <v>General Expenses</v>
          </cell>
          <cell r="F169" t="str">
            <v>General Expenses</v>
          </cell>
          <cell r="G169" t="str">
            <v>Technical Office (Consumables)</v>
          </cell>
        </row>
        <row r="170">
          <cell r="B170" t="str">
            <v>12.13.10.10</v>
          </cell>
          <cell r="C170" t="str">
            <v>12 Support</v>
          </cell>
          <cell r="D170" t="str">
            <v>1213 Power</v>
          </cell>
          <cell r="E170" t="str">
            <v>Power</v>
          </cell>
          <cell r="F170" t="str">
            <v>Power</v>
          </cell>
          <cell r="G170" t="str">
            <v>Electricity</v>
          </cell>
        </row>
        <row r="171">
          <cell r="B171" t="str">
            <v>12.13.10.11</v>
          </cell>
          <cell r="C171" t="str">
            <v>12 Support</v>
          </cell>
          <cell r="D171" t="str">
            <v>1213 Power</v>
          </cell>
          <cell r="E171" t="str">
            <v>Power</v>
          </cell>
          <cell r="F171" t="str">
            <v>Power</v>
          </cell>
          <cell r="G171" t="str">
            <v>Diesel</v>
          </cell>
        </row>
        <row r="172">
          <cell r="B172" t="str">
            <v>12.13.10.12</v>
          </cell>
          <cell r="C172" t="str">
            <v>12 Support</v>
          </cell>
          <cell r="D172" t="str">
            <v>1213 Power</v>
          </cell>
          <cell r="E172" t="str">
            <v>Power</v>
          </cell>
          <cell r="F172" t="str">
            <v>Power</v>
          </cell>
          <cell r="G172" t="str">
            <v>Maint: Spares</v>
          </cell>
        </row>
        <row r="173">
          <cell r="B173" t="str">
            <v>12.13.10.13</v>
          </cell>
          <cell r="C173" t="str">
            <v>12 Support</v>
          </cell>
          <cell r="D173" t="str">
            <v>1213 Power</v>
          </cell>
          <cell r="E173" t="str">
            <v>Power</v>
          </cell>
          <cell r="F173" t="str">
            <v>Power</v>
          </cell>
          <cell r="G173" t="str">
            <v>Maint: Labour/Services</v>
          </cell>
        </row>
        <row r="174">
          <cell r="B174" t="str">
            <v>12.13.10.14</v>
          </cell>
          <cell r="C174" t="str">
            <v>12 Support</v>
          </cell>
          <cell r="D174" t="str">
            <v>1213 Power</v>
          </cell>
          <cell r="E174" t="str">
            <v>Power</v>
          </cell>
          <cell r="F174" t="str">
            <v>Power</v>
          </cell>
          <cell r="G174" t="str">
            <v>Depreciation</v>
          </cell>
        </row>
        <row r="175">
          <cell r="B175" t="str">
            <v>12.14.10.10</v>
          </cell>
          <cell r="C175" t="str">
            <v>12 Support</v>
          </cell>
          <cell r="D175" t="str">
            <v>1214 Fuel &amp; Lub</v>
          </cell>
          <cell r="E175" t="str">
            <v>Fuel &amp; Lub</v>
          </cell>
          <cell r="F175" t="str">
            <v>Fuel</v>
          </cell>
          <cell r="G175" t="str">
            <v>Survey</v>
          </cell>
        </row>
        <row r="176">
          <cell r="B176" t="str">
            <v>12.14.10.11</v>
          </cell>
          <cell r="C176" t="str">
            <v>12 Support</v>
          </cell>
          <cell r="D176" t="str">
            <v>1214 Fuel &amp; Lub</v>
          </cell>
          <cell r="E176" t="str">
            <v>Fuel &amp; Lub</v>
          </cell>
          <cell r="F176" t="str">
            <v>Fuel</v>
          </cell>
          <cell r="G176" t="str">
            <v>Geology</v>
          </cell>
        </row>
        <row r="177">
          <cell r="B177" t="str">
            <v>12.14.10.12</v>
          </cell>
          <cell r="C177" t="str">
            <v>12 Support</v>
          </cell>
          <cell r="D177" t="str">
            <v>1214 Fuel &amp; Lub</v>
          </cell>
          <cell r="E177" t="str">
            <v>Fuel &amp; Lub</v>
          </cell>
          <cell r="F177" t="str">
            <v>Fuel</v>
          </cell>
          <cell r="G177" t="str">
            <v>Coal Quality</v>
          </cell>
        </row>
        <row r="178">
          <cell r="B178" t="str">
            <v>12.14.10.13</v>
          </cell>
          <cell r="C178" t="str">
            <v>12 Support</v>
          </cell>
          <cell r="D178" t="str">
            <v>1214 Fuel &amp; Lub</v>
          </cell>
          <cell r="E178" t="str">
            <v>Fuel &amp; Lub</v>
          </cell>
          <cell r="F178" t="str">
            <v>Fuel</v>
          </cell>
          <cell r="G178" t="str">
            <v>Mine Engineering</v>
          </cell>
        </row>
        <row r="179">
          <cell r="B179" t="str">
            <v>12.14.10.14</v>
          </cell>
          <cell r="C179" t="str">
            <v>12 Support</v>
          </cell>
          <cell r="D179" t="str">
            <v>1214 Fuel &amp; Lub</v>
          </cell>
          <cell r="E179" t="str">
            <v>Fuel &amp; Lub</v>
          </cell>
          <cell r="F179" t="str">
            <v>Fuel</v>
          </cell>
          <cell r="G179" t="str">
            <v>Mine Planning</v>
          </cell>
        </row>
        <row r="180">
          <cell r="B180" t="str">
            <v>12.14.10.15</v>
          </cell>
          <cell r="C180" t="str">
            <v>12 Support</v>
          </cell>
          <cell r="D180" t="str">
            <v>1214 Fuel &amp; Lub</v>
          </cell>
          <cell r="E180" t="str">
            <v>Fuel &amp; Lub</v>
          </cell>
          <cell r="F180" t="str">
            <v>Fuel</v>
          </cell>
          <cell r="G180" t="str">
            <v>Environmental</v>
          </cell>
        </row>
        <row r="181">
          <cell r="B181" t="str">
            <v>12.14.10.16</v>
          </cell>
          <cell r="C181" t="str">
            <v>12 Support</v>
          </cell>
          <cell r="D181" t="str">
            <v>1214 Fuel &amp; Lub</v>
          </cell>
          <cell r="E181" t="str">
            <v>Fuel &amp; Lub</v>
          </cell>
          <cell r="F181" t="str">
            <v>Fuel</v>
          </cell>
          <cell r="G181" t="str">
            <v>Warehouse</v>
          </cell>
        </row>
        <row r="182">
          <cell r="B182" t="str">
            <v>12.14.10.17</v>
          </cell>
          <cell r="C182" t="str">
            <v>12 Support</v>
          </cell>
          <cell r="D182" t="str">
            <v>1214 Fuel &amp; Lub</v>
          </cell>
          <cell r="E182" t="str">
            <v>Fuel &amp; Lub</v>
          </cell>
          <cell r="F182" t="str">
            <v>Fuel</v>
          </cell>
          <cell r="G182" t="str">
            <v>Workshops</v>
          </cell>
        </row>
        <row r="183">
          <cell r="B183" t="str">
            <v>12.14.10.18</v>
          </cell>
          <cell r="C183" t="str">
            <v>12 Support</v>
          </cell>
          <cell r="D183" t="str">
            <v>1214 Fuel &amp; Lub</v>
          </cell>
          <cell r="E183" t="str">
            <v>Fuel &amp; Lub</v>
          </cell>
          <cell r="F183" t="str">
            <v>Fuel</v>
          </cell>
          <cell r="G183" t="str">
            <v>Infrastructure(Roads etc)</v>
          </cell>
        </row>
        <row r="184">
          <cell r="B184" t="str">
            <v>12.14.10.19</v>
          </cell>
          <cell r="C184" t="str">
            <v>12 Support</v>
          </cell>
          <cell r="D184" t="str">
            <v>1214 Fuel &amp; Lub</v>
          </cell>
          <cell r="E184" t="str">
            <v>Fuel &amp; Lub</v>
          </cell>
          <cell r="F184" t="str">
            <v>Fuel</v>
          </cell>
          <cell r="G184" t="str">
            <v>Dewatering/Pit Pumping/Drainage</v>
          </cell>
        </row>
        <row r="185">
          <cell r="B185" t="str">
            <v>12.14.10.20</v>
          </cell>
          <cell r="C185" t="str">
            <v>12 Support</v>
          </cell>
          <cell r="D185" t="str">
            <v>1214 Fuel &amp; Lub</v>
          </cell>
          <cell r="E185" t="str">
            <v>Fuel &amp; Lub</v>
          </cell>
          <cell r="F185" t="str">
            <v>Fuel</v>
          </cell>
          <cell r="G185" t="str">
            <v>Dumps/Reclamation/Topsoil</v>
          </cell>
        </row>
        <row r="186">
          <cell r="B186" t="str">
            <v>12.14.11.10</v>
          </cell>
          <cell r="C186" t="str">
            <v>12 Support</v>
          </cell>
          <cell r="D186" t="str">
            <v>1214 Fuel &amp; Lub</v>
          </cell>
          <cell r="E186" t="str">
            <v>Fuel &amp; Lub</v>
          </cell>
          <cell r="F186" t="str">
            <v>Lubrication</v>
          </cell>
          <cell r="G186" t="str">
            <v>Survey</v>
          </cell>
        </row>
        <row r="187">
          <cell r="B187" t="str">
            <v>12.14.11.11</v>
          </cell>
          <cell r="C187" t="str">
            <v>12 Support</v>
          </cell>
          <cell r="D187" t="str">
            <v>1214 Fuel &amp; Lub</v>
          </cell>
          <cell r="E187" t="str">
            <v>Fuel &amp; Lub</v>
          </cell>
          <cell r="F187" t="str">
            <v>Lubrication</v>
          </cell>
          <cell r="G187" t="str">
            <v>Geology</v>
          </cell>
        </row>
        <row r="188">
          <cell r="B188" t="str">
            <v>12.14.11.12</v>
          </cell>
          <cell r="C188" t="str">
            <v>12 Support</v>
          </cell>
          <cell r="D188" t="str">
            <v>1214 Fuel &amp; Lub</v>
          </cell>
          <cell r="E188" t="str">
            <v>Fuel &amp; Lub</v>
          </cell>
          <cell r="F188" t="str">
            <v>Lubrication</v>
          </cell>
          <cell r="G188" t="str">
            <v>Coal Quality</v>
          </cell>
        </row>
        <row r="189">
          <cell r="B189" t="str">
            <v>12.14.11.13</v>
          </cell>
          <cell r="C189" t="str">
            <v>12 Support</v>
          </cell>
          <cell r="D189" t="str">
            <v>1214 Fuel &amp; Lub</v>
          </cell>
          <cell r="E189" t="str">
            <v>Fuel &amp; Lub</v>
          </cell>
          <cell r="F189" t="str">
            <v>Lubrication</v>
          </cell>
          <cell r="G189" t="str">
            <v>Mine Engineering</v>
          </cell>
        </row>
        <row r="190">
          <cell r="B190" t="str">
            <v>12.14.11.14</v>
          </cell>
          <cell r="C190" t="str">
            <v>12 Support</v>
          </cell>
          <cell r="D190" t="str">
            <v>1214 Fuel &amp; Lub</v>
          </cell>
          <cell r="E190" t="str">
            <v>Fuel &amp; Lub</v>
          </cell>
          <cell r="F190" t="str">
            <v>Lubrication</v>
          </cell>
          <cell r="G190" t="str">
            <v>Mine Planning</v>
          </cell>
        </row>
        <row r="191">
          <cell r="B191" t="str">
            <v>12.14.11.15</v>
          </cell>
          <cell r="C191" t="str">
            <v>12 Support</v>
          </cell>
          <cell r="D191" t="str">
            <v>1214 Fuel &amp; Lub</v>
          </cell>
          <cell r="E191" t="str">
            <v>Fuel &amp; Lub</v>
          </cell>
          <cell r="F191" t="str">
            <v>Lubrication</v>
          </cell>
          <cell r="G191" t="str">
            <v>Environmental</v>
          </cell>
        </row>
        <row r="192">
          <cell r="B192" t="str">
            <v>12.14.11.16</v>
          </cell>
          <cell r="C192" t="str">
            <v>12 Support</v>
          </cell>
          <cell r="D192" t="str">
            <v>1214 Fuel &amp; Lub</v>
          </cell>
          <cell r="E192" t="str">
            <v>Fuel &amp; Lub</v>
          </cell>
          <cell r="F192" t="str">
            <v>Lubrication</v>
          </cell>
          <cell r="G192" t="str">
            <v>Warehouse</v>
          </cell>
        </row>
        <row r="193">
          <cell r="B193" t="str">
            <v>12.14.11.17</v>
          </cell>
          <cell r="C193" t="str">
            <v>12 Support</v>
          </cell>
          <cell r="D193" t="str">
            <v>1214 Fuel &amp; Lub</v>
          </cell>
          <cell r="E193" t="str">
            <v>Fuel &amp; Lub</v>
          </cell>
          <cell r="F193" t="str">
            <v>Lubrication</v>
          </cell>
          <cell r="G193" t="str">
            <v>Workshops</v>
          </cell>
        </row>
        <row r="194">
          <cell r="B194" t="str">
            <v>12.14.11.18</v>
          </cell>
          <cell r="C194" t="str">
            <v>12 Support</v>
          </cell>
          <cell r="D194" t="str">
            <v>1214 Fuel &amp; Lub</v>
          </cell>
          <cell r="E194" t="str">
            <v>Fuel &amp; Lub</v>
          </cell>
          <cell r="F194" t="str">
            <v>Lubrication</v>
          </cell>
          <cell r="G194" t="str">
            <v>Infrastructure(Roads etc)</v>
          </cell>
        </row>
        <row r="195">
          <cell r="B195" t="str">
            <v>12.14.11.19</v>
          </cell>
          <cell r="C195" t="str">
            <v>12 Support</v>
          </cell>
          <cell r="D195" t="str">
            <v>1214 Fuel &amp; Lub</v>
          </cell>
          <cell r="E195" t="str">
            <v>Fuel &amp; Lub</v>
          </cell>
          <cell r="F195" t="str">
            <v>Lubrication</v>
          </cell>
          <cell r="G195" t="str">
            <v>Dewatering/Pit Pumping/Drainage</v>
          </cell>
        </row>
        <row r="196">
          <cell r="B196" t="str">
            <v>12.14.11.20</v>
          </cell>
          <cell r="C196" t="str">
            <v>12 Support</v>
          </cell>
          <cell r="D196" t="str">
            <v>1214 Fuel &amp; Lub</v>
          </cell>
          <cell r="E196" t="str">
            <v>Fuel &amp; Lub</v>
          </cell>
          <cell r="F196" t="str">
            <v>Lubrication</v>
          </cell>
          <cell r="G196" t="str">
            <v>Dumps/Reclamation/Topsoil</v>
          </cell>
        </row>
        <row r="197">
          <cell r="B197" t="str">
            <v>13.10</v>
          </cell>
          <cell r="C197" t="str">
            <v>13 Coal Handling</v>
          </cell>
          <cell r="D197" t="str">
            <v>1310 Labour</v>
          </cell>
          <cell r="E197" t="str">
            <v>Labour</v>
          </cell>
          <cell r="F197" t="str">
            <v>Labour</v>
          </cell>
          <cell r="G197" t="str">
            <v>Labour</v>
          </cell>
        </row>
        <row r="198">
          <cell r="B198" t="str">
            <v>13.10.10</v>
          </cell>
          <cell r="C198" t="str">
            <v>13 Coal Handling</v>
          </cell>
          <cell r="D198" t="str">
            <v>1310 Labour</v>
          </cell>
          <cell r="E198" t="str">
            <v>Temporary Employees</v>
          </cell>
          <cell r="F198" t="str">
            <v>Temporary Employees</v>
          </cell>
          <cell r="G198" t="str">
            <v>Temporary Employees</v>
          </cell>
        </row>
        <row r="199">
          <cell r="B199" t="str">
            <v>13.11</v>
          </cell>
          <cell r="C199" t="str">
            <v>13 Coal Handling</v>
          </cell>
          <cell r="D199" t="str">
            <v xml:space="preserve">1311 Crushing </v>
          </cell>
          <cell r="E199" t="str">
            <v xml:space="preserve">Crushing </v>
          </cell>
          <cell r="F199" t="str">
            <v>Crushing</v>
          </cell>
          <cell r="G199" t="str">
            <v xml:space="preserve">Crushing </v>
          </cell>
        </row>
        <row r="200">
          <cell r="B200" t="str">
            <v>13.12</v>
          </cell>
          <cell r="C200" t="str">
            <v>13 Coal Handling</v>
          </cell>
          <cell r="D200" t="str">
            <v xml:space="preserve">1311 Crushing </v>
          </cell>
          <cell r="E200" t="str">
            <v xml:space="preserve">Crushing </v>
          </cell>
          <cell r="F200" t="str">
            <v>Crushing</v>
          </cell>
          <cell r="G200" t="str">
            <v>Depreciation</v>
          </cell>
        </row>
        <row r="201">
          <cell r="B201" t="str">
            <v>14.10</v>
          </cell>
          <cell r="C201" t="str">
            <v>14 Admin &amp; Infrastructure</v>
          </cell>
          <cell r="D201" t="str">
            <v>1410 Labour</v>
          </cell>
          <cell r="E201" t="str">
            <v>Labour</v>
          </cell>
          <cell r="F201" t="str">
            <v>Labour</v>
          </cell>
          <cell r="G201" t="str">
            <v>Labour</v>
          </cell>
        </row>
        <row r="202">
          <cell r="B202" t="str">
            <v>14.10.10</v>
          </cell>
          <cell r="C202" t="str">
            <v>14 Admin &amp; Infrastructure</v>
          </cell>
          <cell r="D202" t="str">
            <v>1410 Labour</v>
          </cell>
          <cell r="E202" t="str">
            <v>Temporary Employees</v>
          </cell>
          <cell r="F202" t="str">
            <v>Temporary Employees</v>
          </cell>
          <cell r="G202" t="str">
            <v>Temporary Employees</v>
          </cell>
        </row>
        <row r="203">
          <cell r="B203" t="str">
            <v>14.11.10.10</v>
          </cell>
          <cell r="C203" t="str">
            <v>14 Admin &amp; Infrastructure</v>
          </cell>
          <cell r="D203" t="str">
            <v>1411 General Expenses</v>
          </cell>
          <cell r="E203" t="str">
            <v>Fees</v>
          </cell>
          <cell r="F203" t="str">
            <v>Plan Vallejo</v>
          </cell>
          <cell r="G203" t="str">
            <v>Plan Vallejo</v>
          </cell>
        </row>
        <row r="204">
          <cell r="B204" t="str">
            <v>14.11.10.11</v>
          </cell>
          <cell r="C204" t="str">
            <v>14 Admin &amp; Infrastructure</v>
          </cell>
          <cell r="D204" t="str">
            <v>1411 General Expenses</v>
          </cell>
          <cell r="E204" t="str">
            <v>Fees</v>
          </cell>
          <cell r="F204" t="str">
            <v>Parra Rodriguez - Ingeominas</v>
          </cell>
          <cell r="G204" t="str">
            <v>Parra Rodriguez - Ingeominas</v>
          </cell>
        </row>
        <row r="205">
          <cell r="B205" t="str">
            <v>14.11.10.12</v>
          </cell>
          <cell r="C205" t="str">
            <v>14 Admin &amp; Infrastructure</v>
          </cell>
          <cell r="D205" t="str">
            <v>1411 General Expenses</v>
          </cell>
          <cell r="E205" t="str">
            <v>Fees</v>
          </cell>
          <cell r="F205" t="str">
            <v>Lewis &amp; Willis - Tax Issues</v>
          </cell>
          <cell r="G205" t="str">
            <v>Lewis &amp; Willis - Tax Issues</v>
          </cell>
        </row>
        <row r="206">
          <cell r="B206" t="str">
            <v>14.11.10.13</v>
          </cell>
          <cell r="C206" t="str">
            <v>14 Admin &amp; Infrastructure</v>
          </cell>
          <cell r="D206" t="str">
            <v>1411 General Expenses</v>
          </cell>
          <cell r="E206" t="str">
            <v>Fees</v>
          </cell>
          <cell r="F206" t="str">
            <v>Mine Planning Consulting Fees</v>
          </cell>
          <cell r="G206" t="str">
            <v>Mine Planning Consulting Fees</v>
          </cell>
        </row>
        <row r="207">
          <cell r="B207" t="str">
            <v>14.11.10.14</v>
          </cell>
          <cell r="C207" t="str">
            <v>14 Admin &amp; Infrastructure</v>
          </cell>
          <cell r="D207" t="str">
            <v>1411 General Expenses</v>
          </cell>
          <cell r="E207" t="str">
            <v>Fees</v>
          </cell>
          <cell r="F207" t="str">
            <v>Other</v>
          </cell>
          <cell r="G207" t="str">
            <v>Other</v>
          </cell>
        </row>
        <row r="208">
          <cell r="B208" t="str">
            <v>14.11.11</v>
          </cell>
          <cell r="C208" t="str">
            <v>14 Admin &amp; Infrastructure</v>
          </cell>
          <cell r="D208" t="str">
            <v>1411 General Expenses</v>
          </cell>
          <cell r="E208" t="str">
            <v>Taxes</v>
          </cell>
          <cell r="F208" t="str">
            <v>Taxes</v>
          </cell>
          <cell r="G208" t="str">
            <v>Taxes</v>
          </cell>
        </row>
        <row r="209">
          <cell r="B209" t="str">
            <v>14.11.12</v>
          </cell>
          <cell r="C209" t="str">
            <v>14 Admin &amp; Infrastructure</v>
          </cell>
          <cell r="D209" t="str">
            <v>1411 General Expenses</v>
          </cell>
          <cell r="E209" t="str">
            <v>Contract Stamp Tax</v>
          </cell>
          <cell r="F209" t="str">
            <v>Contract Stamp Tax</v>
          </cell>
          <cell r="G209" t="str">
            <v>Contract Stamp Tax</v>
          </cell>
        </row>
        <row r="210">
          <cell r="B210" t="str">
            <v>14.11.13.10</v>
          </cell>
          <cell r="C210" t="str">
            <v>14 Admin &amp; Infrastructure</v>
          </cell>
          <cell r="D210" t="str">
            <v>1411 General Expenses</v>
          </cell>
          <cell r="E210" t="str">
            <v>Rentals</v>
          </cell>
          <cell r="F210" t="str">
            <v>Land Surface Amortization</v>
          </cell>
          <cell r="G210" t="str">
            <v>Ingeominas</v>
          </cell>
        </row>
        <row r="211">
          <cell r="B211" t="str">
            <v>14.11.13.11</v>
          </cell>
          <cell r="C211" t="str">
            <v>14 Admin &amp; Infrastructure</v>
          </cell>
          <cell r="D211" t="str">
            <v>1411 General Expenses</v>
          </cell>
          <cell r="E211" t="str">
            <v>Rentals</v>
          </cell>
          <cell r="F211" t="str">
            <v>Expats Apartments (Barr &amp; SM)</v>
          </cell>
          <cell r="G211" t="str">
            <v>Expats Apartments (Barr &amp; SM)</v>
          </cell>
        </row>
        <row r="212">
          <cell r="B212" t="str">
            <v>14.11.13.12</v>
          </cell>
          <cell r="C212" t="str">
            <v>14 Admin &amp; Infrastructure</v>
          </cell>
          <cell r="D212" t="str">
            <v>1411 General Expenses</v>
          </cell>
          <cell r="E212" t="str">
            <v>Rentals</v>
          </cell>
          <cell r="F212" t="str">
            <v>Rental Space for Antenna</v>
          </cell>
          <cell r="G212" t="str">
            <v>Rental Space for Antenna</v>
          </cell>
        </row>
        <row r="213">
          <cell r="B213" t="str">
            <v>14.11.13.13</v>
          </cell>
          <cell r="C213" t="str">
            <v>14 Admin &amp; Infrastructure</v>
          </cell>
          <cell r="D213" t="str">
            <v>1411 General Expenses</v>
          </cell>
          <cell r="E213" t="str">
            <v>Rentals</v>
          </cell>
          <cell r="F213" t="str">
            <v>Light Vehicles</v>
          </cell>
          <cell r="G213" t="str">
            <v>Light Vehicles</v>
          </cell>
        </row>
        <row r="214">
          <cell r="B214" t="str">
            <v>14.11.13.14</v>
          </cell>
          <cell r="C214" t="str">
            <v>14 Admin &amp; Infrastructure</v>
          </cell>
          <cell r="D214" t="str">
            <v>1411 General Expenses</v>
          </cell>
          <cell r="E214" t="str">
            <v>Rentals</v>
          </cell>
          <cell r="F214" t="str">
            <v>Other Rentals</v>
          </cell>
          <cell r="G214" t="str">
            <v>Other Rentals</v>
          </cell>
        </row>
        <row r="215">
          <cell r="B215" t="str">
            <v>14.11.14</v>
          </cell>
          <cell r="C215" t="str">
            <v>14 Admin &amp; Infrastructure</v>
          </cell>
          <cell r="D215" t="str">
            <v>1411 General Expenses</v>
          </cell>
          <cell r="E215" t="str">
            <v>Contributions</v>
          </cell>
          <cell r="F215" t="str">
            <v>Contributions</v>
          </cell>
          <cell r="G215" t="str">
            <v>Contributions</v>
          </cell>
        </row>
        <row r="216">
          <cell r="B216" t="str">
            <v>14.11.15</v>
          </cell>
          <cell r="C216" t="str">
            <v>14 Admin &amp; Infrastructure</v>
          </cell>
          <cell r="D216" t="str">
            <v>1411 General Expenses</v>
          </cell>
          <cell r="E216" t="str">
            <v>Insurance</v>
          </cell>
          <cell r="F216" t="str">
            <v>Insurance</v>
          </cell>
          <cell r="G216" t="str">
            <v>Insurance</v>
          </cell>
        </row>
        <row r="217">
          <cell r="B217" t="str">
            <v>14.11.16</v>
          </cell>
          <cell r="C217" t="str">
            <v>14 Admin &amp; Infrastructure</v>
          </cell>
          <cell r="D217" t="str">
            <v>1411 General Expenses</v>
          </cell>
          <cell r="E217" t="str">
            <v>Contractor Special &amp; Personnel Insurance</v>
          </cell>
          <cell r="F217" t="str">
            <v>Contractor Special &amp; Personnel Insurance</v>
          </cell>
          <cell r="G217" t="str">
            <v>Contractor Special &amp; Personnel Insurance</v>
          </cell>
        </row>
        <row r="218">
          <cell r="B218" t="str">
            <v>14.11.17</v>
          </cell>
          <cell r="C218" t="str">
            <v>14 Admin &amp; Infrastructure</v>
          </cell>
          <cell r="D218" t="str">
            <v>1411 General Expenses</v>
          </cell>
          <cell r="E218" t="str">
            <v>Legal Expenses</v>
          </cell>
          <cell r="F218" t="str">
            <v>Legal Expenses</v>
          </cell>
          <cell r="G218" t="str">
            <v>Legal Expenses</v>
          </cell>
        </row>
        <row r="219">
          <cell r="B219" t="str">
            <v>14.11.18</v>
          </cell>
          <cell r="C219" t="str">
            <v>14 Admin &amp; Infrastructure</v>
          </cell>
          <cell r="D219" t="str">
            <v>1411 General Expenses</v>
          </cell>
          <cell r="E219" t="str">
            <v>Maintenance &amp; Repairs</v>
          </cell>
          <cell r="F219" t="str">
            <v>Maintenance &amp; Repairs</v>
          </cell>
          <cell r="G219" t="str">
            <v>Maintenance &amp; Repairs</v>
          </cell>
        </row>
        <row r="220">
          <cell r="B220" t="str">
            <v>14.11.19</v>
          </cell>
          <cell r="C220" t="str">
            <v>14 Admin &amp; Infrastructure</v>
          </cell>
          <cell r="D220" t="str">
            <v>1411 General Expenses</v>
          </cell>
          <cell r="E220" t="str">
            <v>Travel Expenses</v>
          </cell>
          <cell r="F220" t="str">
            <v>Travel Expenses</v>
          </cell>
          <cell r="G220" t="str">
            <v>Travel Expenses</v>
          </cell>
        </row>
        <row r="221">
          <cell r="B221" t="str">
            <v>14.11.20.10</v>
          </cell>
          <cell r="C221" t="str">
            <v>14 Admin &amp; Infrastructure</v>
          </cell>
          <cell r="D221" t="str">
            <v>1411 General Expenses</v>
          </cell>
          <cell r="E221" t="str">
            <v>Fuel &amp; Lubs</v>
          </cell>
          <cell r="F221" t="str">
            <v>Fuel &amp; Lubs</v>
          </cell>
          <cell r="G221" t="str">
            <v>Fuel</v>
          </cell>
        </row>
        <row r="222">
          <cell r="B222" t="str">
            <v>14.11.20.11</v>
          </cell>
          <cell r="C222" t="str">
            <v>14 Admin &amp; Infrastructure</v>
          </cell>
          <cell r="D222" t="str">
            <v>1411 General Expenses</v>
          </cell>
          <cell r="E222" t="str">
            <v>Fuel &amp; Lubs</v>
          </cell>
          <cell r="F222" t="str">
            <v>Fuel &amp; Lubs</v>
          </cell>
          <cell r="G222" t="str">
            <v>Lubrication</v>
          </cell>
        </row>
        <row r="223">
          <cell r="B223" t="str">
            <v>14.11.21</v>
          </cell>
          <cell r="C223" t="str">
            <v>14 Admin &amp; Infrastructure</v>
          </cell>
          <cell r="D223" t="str">
            <v>1411 General Expenses</v>
          </cell>
          <cell r="E223" t="str">
            <v>Spare Parts &amp; Supplies</v>
          </cell>
          <cell r="F223" t="str">
            <v>Spare Parts &amp; Supplies</v>
          </cell>
          <cell r="G223" t="str">
            <v>Spare Parts &amp; Supplies</v>
          </cell>
        </row>
        <row r="224">
          <cell r="B224" t="str">
            <v>14.11.22</v>
          </cell>
          <cell r="C224" t="str">
            <v>14 Admin &amp; Infrastructure</v>
          </cell>
          <cell r="D224" t="str">
            <v>1411 General Expenses</v>
          </cell>
          <cell r="E224" t="str">
            <v>Social Investment (separate cost item)</v>
          </cell>
          <cell r="F224" t="str">
            <v>Social Investment (separate cost item)</v>
          </cell>
          <cell r="G224" t="str">
            <v>Social Investment (separate cost item)</v>
          </cell>
        </row>
        <row r="225">
          <cell r="B225" t="str">
            <v>14.11.23</v>
          </cell>
          <cell r="C225" t="str">
            <v>14 Admin &amp; Infrastructure</v>
          </cell>
          <cell r="D225" t="str">
            <v>1411 General Expenses</v>
          </cell>
          <cell r="E225" t="str">
            <v>Royalties (separate cost item)</v>
          </cell>
          <cell r="F225" t="str">
            <v>Royalties (separate cost item)</v>
          </cell>
          <cell r="G225" t="str">
            <v>Royalties (separate cost item)</v>
          </cell>
        </row>
        <row r="226">
          <cell r="B226" t="str">
            <v>14.11.24</v>
          </cell>
          <cell r="C226" t="str">
            <v>14 Admin &amp; Infrastructure</v>
          </cell>
          <cell r="D226" t="str">
            <v>1411 General Expenses</v>
          </cell>
          <cell r="E226" t="str">
            <v>TV Service</v>
          </cell>
          <cell r="F226" t="str">
            <v>TV Service</v>
          </cell>
          <cell r="G226" t="str">
            <v>TV Service</v>
          </cell>
        </row>
        <row r="227">
          <cell r="B227" t="str">
            <v>14.11.25</v>
          </cell>
          <cell r="C227" t="str">
            <v>14 Admin &amp; Infrastructure</v>
          </cell>
          <cell r="D227" t="str">
            <v>1411 General Expenses</v>
          </cell>
          <cell r="E227" t="str">
            <v>Protective Clothing</v>
          </cell>
          <cell r="F227" t="str">
            <v>Protective Clothing</v>
          </cell>
          <cell r="G227" t="str">
            <v>Protective Clothing</v>
          </cell>
        </row>
        <row r="228">
          <cell r="B228" t="str">
            <v>14.11.26</v>
          </cell>
          <cell r="C228" t="str">
            <v>14 Admin &amp; Infrastructure</v>
          </cell>
          <cell r="D228" t="str">
            <v>1411 General Expenses</v>
          </cell>
          <cell r="E228" t="str">
            <v>Expats Permits</v>
          </cell>
          <cell r="F228" t="str">
            <v>Expats Permits</v>
          </cell>
          <cell r="G228" t="str">
            <v>Expats Permits</v>
          </cell>
        </row>
        <row r="229">
          <cell r="B229" t="str">
            <v>14.11.27</v>
          </cell>
          <cell r="C229" t="str">
            <v>14 Admin &amp; Infrastructure</v>
          </cell>
          <cell r="D229" t="str">
            <v>1411 General Expenses</v>
          </cell>
          <cell r="E229" t="str">
            <v>Other (stationary, tea/coffee, water, etc)</v>
          </cell>
          <cell r="F229" t="str">
            <v>Other (stationary, tea/coffee, water, etc)</v>
          </cell>
          <cell r="G229" t="str">
            <v>Other (stationary, tea/coffee, water, etc)</v>
          </cell>
        </row>
        <row r="230">
          <cell r="B230" t="str">
            <v>14.11.28</v>
          </cell>
          <cell r="C230" t="str">
            <v>14 Admin &amp; Infrastructure</v>
          </cell>
          <cell r="D230" t="str">
            <v>1411 General Expenses</v>
          </cell>
          <cell r="E230" t="str">
            <v>Medical Expenses</v>
          </cell>
          <cell r="F230" t="str">
            <v>Medical Expenses</v>
          </cell>
          <cell r="G230" t="str">
            <v>Medical expenses &amp; Medicines</v>
          </cell>
        </row>
        <row r="231">
          <cell r="B231" t="str">
            <v>14.11.29</v>
          </cell>
          <cell r="C231" t="str">
            <v>14 Admin &amp; Infrastructure</v>
          </cell>
          <cell r="D231" t="str">
            <v>1411 General Expenses</v>
          </cell>
          <cell r="E231" t="str">
            <v>Safety elements</v>
          </cell>
          <cell r="F231" t="str">
            <v>Safety elements</v>
          </cell>
          <cell r="G231" t="str">
            <v>Safety elements</v>
          </cell>
        </row>
        <row r="232">
          <cell r="B232" t="str">
            <v>14.12</v>
          </cell>
          <cell r="C232" t="str">
            <v>14 Admin &amp; Infrastructure</v>
          </cell>
          <cell r="D232" t="str">
            <v>1412 Power</v>
          </cell>
          <cell r="E232" t="str">
            <v>Power</v>
          </cell>
          <cell r="F232" t="str">
            <v>Power</v>
          </cell>
          <cell r="G232" t="str">
            <v>Power</v>
          </cell>
        </row>
        <row r="233">
          <cell r="B233" t="str">
            <v>14.13.10</v>
          </cell>
          <cell r="C233" t="str">
            <v>14 Admin &amp; Infrastructure</v>
          </cell>
          <cell r="D233" t="str">
            <v>1413 Contracted Services</v>
          </cell>
          <cell r="E233" t="str">
            <v>Carbofood Cleaning Services</v>
          </cell>
          <cell r="F233" t="str">
            <v>Carbofood Cleaning Services</v>
          </cell>
          <cell r="G233" t="str">
            <v>Carbofood Cleaning Services</v>
          </cell>
        </row>
        <row r="234">
          <cell r="B234" t="str">
            <v>14.13.11</v>
          </cell>
          <cell r="C234" t="str">
            <v>14 Admin &amp; Infrastructure</v>
          </cell>
          <cell r="D234" t="str">
            <v>1413 Contracted Services</v>
          </cell>
          <cell r="E234" t="str">
            <v>Meals</v>
          </cell>
          <cell r="F234" t="str">
            <v>Meals</v>
          </cell>
          <cell r="G234" t="str">
            <v>Meals</v>
          </cell>
        </row>
        <row r="235">
          <cell r="B235" t="str">
            <v>14.13.12</v>
          </cell>
          <cell r="C235" t="str">
            <v>14 Admin &amp; Infrastructure</v>
          </cell>
          <cell r="D235" t="str">
            <v>1413 Contracted Services</v>
          </cell>
          <cell r="E235" t="str">
            <v>Temporary Employees</v>
          </cell>
          <cell r="F235" t="str">
            <v>Temporary Employees</v>
          </cell>
          <cell r="G235" t="str">
            <v>Temporary Employees</v>
          </cell>
        </row>
        <row r="236">
          <cell r="B236" t="str">
            <v>14.13.13</v>
          </cell>
          <cell r="C236" t="str">
            <v>14 Admin &amp; Infrastructure</v>
          </cell>
          <cell r="D236" t="str">
            <v>1413 Contracted Services</v>
          </cell>
          <cell r="E236" t="str">
            <v>Electricity (separate cost item)</v>
          </cell>
          <cell r="F236" t="str">
            <v>Electricity (separate cost item)</v>
          </cell>
          <cell r="G236" t="str">
            <v>Electricity (separate cost item)</v>
          </cell>
        </row>
        <row r="237">
          <cell r="B237" t="str">
            <v>14.13.14</v>
          </cell>
          <cell r="C237" t="str">
            <v>14 Admin &amp; Infrastructure</v>
          </cell>
          <cell r="D237" t="str">
            <v>1413 Contracted Services</v>
          </cell>
          <cell r="E237" t="str">
            <v>Telephone &amp; mobiles</v>
          </cell>
          <cell r="F237" t="str">
            <v>Telephone &amp; mobiles</v>
          </cell>
          <cell r="G237" t="str">
            <v>Telephone &amp; mobiles</v>
          </cell>
        </row>
        <row r="238">
          <cell r="B238" t="str">
            <v>14.13.15</v>
          </cell>
          <cell r="C238" t="str">
            <v>14 Admin &amp; Infrastructure</v>
          </cell>
          <cell r="D238" t="str">
            <v>1413 Contracted Services</v>
          </cell>
          <cell r="E238" t="str">
            <v>Internet mail service</v>
          </cell>
          <cell r="F238" t="str">
            <v>Internet mail service</v>
          </cell>
          <cell r="G238" t="str">
            <v>Internet mail service</v>
          </cell>
        </row>
        <row r="239">
          <cell r="B239" t="str">
            <v>14.13.16</v>
          </cell>
          <cell r="C239" t="str">
            <v>14 Admin &amp; Infrastructure</v>
          </cell>
          <cell r="D239" t="str">
            <v>1413 Contracted Services</v>
          </cell>
          <cell r="E239" t="str">
            <v>Transport of Employees</v>
          </cell>
          <cell r="F239" t="str">
            <v>Transport of Employees</v>
          </cell>
          <cell r="G239" t="str">
            <v>Transport of Employees</v>
          </cell>
        </row>
        <row r="240">
          <cell r="B240" t="str">
            <v>14.13.17</v>
          </cell>
          <cell r="C240" t="str">
            <v>14 Admin &amp; Infrastructure</v>
          </cell>
          <cell r="D240" t="str">
            <v>1413 Contracted Services</v>
          </cell>
          <cell r="E240" t="str">
            <v>Transport of Materials</v>
          </cell>
          <cell r="F240" t="str">
            <v>Transport of Materials</v>
          </cell>
          <cell r="G240" t="str">
            <v>Transport of Materials</v>
          </cell>
        </row>
        <row r="241">
          <cell r="B241" t="str">
            <v>14.13.18</v>
          </cell>
          <cell r="C241" t="str">
            <v>14 Admin &amp; Infrastructure</v>
          </cell>
          <cell r="D241" t="str">
            <v>1413 Contracted Services</v>
          </cell>
          <cell r="E241" t="str">
            <v>EIS fees</v>
          </cell>
          <cell r="F241" t="str">
            <v>EIS fees</v>
          </cell>
          <cell r="G241" t="str">
            <v>EIS fees</v>
          </cell>
        </row>
        <row r="242">
          <cell r="B242" t="str">
            <v>14.13.19</v>
          </cell>
          <cell r="C242" t="str">
            <v>14 Admin &amp; Infrastructure</v>
          </cell>
          <cell r="D242" t="str">
            <v>1413 Contracted Services</v>
          </cell>
          <cell r="E242" t="str">
            <v>Airplane</v>
          </cell>
          <cell r="F242" t="str">
            <v>Airplane</v>
          </cell>
          <cell r="G242" t="str">
            <v>Airplane</v>
          </cell>
        </row>
        <row r="243">
          <cell r="B243" t="str">
            <v>14.13.20</v>
          </cell>
          <cell r="C243" t="str">
            <v>14 Admin &amp; Infrastructure</v>
          </cell>
          <cell r="D243" t="str">
            <v>1413 Contracted Services</v>
          </cell>
          <cell r="E243" t="str">
            <v>Freight Services</v>
          </cell>
          <cell r="F243" t="str">
            <v>Freight Services</v>
          </cell>
          <cell r="G243" t="str">
            <v>Freight Services</v>
          </cell>
        </row>
        <row r="244">
          <cell r="B244" t="str">
            <v>14.13.21</v>
          </cell>
          <cell r="C244" t="str">
            <v>14 Admin &amp; Infrastructure</v>
          </cell>
          <cell r="D244" t="str">
            <v>1413 Contracted Services</v>
          </cell>
          <cell r="E244" t="str">
            <v>Other Services</v>
          </cell>
          <cell r="F244" t="str">
            <v>Other Services</v>
          </cell>
          <cell r="G244" t="str">
            <v>Other Services</v>
          </cell>
        </row>
        <row r="245">
          <cell r="B245" t="str">
            <v>15.11</v>
          </cell>
          <cell r="C245" t="str">
            <v>15 Contractor</v>
          </cell>
          <cell r="D245" t="str">
            <v>1511 Contractor Margin</v>
          </cell>
          <cell r="E245" t="str">
            <v>Contractor Margin</v>
          </cell>
          <cell r="F245" t="str">
            <v>Contractor Margin</v>
          </cell>
          <cell r="G245" t="str">
            <v>Contractor Margin</v>
          </cell>
        </row>
        <row r="246">
          <cell r="B246" t="str">
            <v>15.14</v>
          </cell>
          <cell r="C246" t="str">
            <v>15 Contractor</v>
          </cell>
          <cell r="D246" t="str">
            <v>1514 Mobilisation of Equipment</v>
          </cell>
          <cell r="E246" t="str">
            <v>Mobilisation of Equipment</v>
          </cell>
          <cell r="F246" t="str">
            <v>Mobilisation of Equipment</v>
          </cell>
          <cell r="G246" t="str">
            <v>Mobilisation of Equipment</v>
          </cell>
        </row>
        <row r="247">
          <cell r="B247" t="str">
            <v>15.12</v>
          </cell>
          <cell r="C247" t="str">
            <v>15 Contractor</v>
          </cell>
          <cell r="D247" t="str">
            <v>1512 Contractor Ratio</v>
          </cell>
          <cell r="E247" t="str">
            <v>Contractor Ratio</v>
          </cell>
          <cell r="F247" t="str">
            <v>Contractor Ratio</v>
          </cell>
          <cell r="G247" t="str">
            <v>Contractor Ratio</v>
          </cell>
        </row>
        <row r="248">
          <cell r="B248" t="str">
            <v>16.11</v>
          </cell>
          <cell r="C248" t="str">
            <v>16 Rail &amp; Transport</v>
          </cell>
          <cell r="D248" t="str">
            <v>1611 Labour</v>
          </cell>
          <cell r="E248" t="str">
            <v>Labour</v>
          </cell>
          <cell r="F248" t="str">
            <v>Labour</v>
          </cell>
          <cell r="G248" t="str">
            <v>Labour</v>
          </cell>
        </row>
        <row r="249">
          <cell r="B249" t="str">
            <v>16.12</v>
          </cell>
          <cell r="C249" t="str">
            <v>16 Rail &amp; Transport</v>
          </cell>
          <cell r="D249" t="str">
            <v>1612 General Expenses</v>
          </cell>
          <cell r="E249" t="str">
            <v>General Expenses</v>
          </cell>
          <cell r="F249" t="str">
            <v>General Expenses</v>
          </cell>
          <cell r="G249" t="str">
            <v>General Expenses</v>
          </cell>
        </row>
        <row r="250">
          <cell r="B250" t="str">
            <v>16.13</v>
          </cell>
          <cell r="C250" t="str">
            <v>16 Rail &amp; Transport</v>
          </cell>
          <cell r="D250" t="str">
            <v>1613 Fuel &amp; Lub</v>
          </cell>
          <cell r="E250" t="str">
            <v>Fuel &amp; Lub</v>
          </cell>
          <cell r="F250" t="str">
            <v>Fuel &amp; Lub</v>
          </cell>
          <cell r="G250" t="str">
            <v>Fuel &amp; Lub</v>
          </cell>
        </row>
        <row r="251">
          <cell r="B251" t="str">
            <v>16.14</v>
          </cell>
          <cell r="C251" t="str">
            <v>16 Rail &amp; Transport</v>
          </cell>
          <cell r="D251" t="str">
            <v>1614 Spare Parts</v>
          </cell>
          <cell r="E251" t="str">
            <v>Spare Parts</v>
          </cell>
          <cell r="F251" t="str">
            <v>Spare Parts</v>
          </cell>
          <cell r="G251" t="str">
            <v>Spare Parts</v>
          </cell>
        </row>
        <row r="252">
          <cell r="B252" t="str">
            <v>16.15</v>
          </cell>
          <cell r="C252" t="str">
            <v>16 Rail &amp; Transport</v>
          </cell>
          <cell r="D252" t="str">
            <v>1615 Trasnport</v>
          </cell>
          <cell r="E252" t="str">
            <v>Transport</v>
          </cell>
          <cell r="F252" t="str">
            <v>Transport</v>
          </cell>
          <cell r="G252" t="str">
            <v>Transport</v>
          </cell>
        </row>
        <row r="253">
          <cell r="B253" t="str">
            <v>16.16</v>
          </cell>
          <cell r="C253" t="str">
            <v>16 Rail &amp; Transport</v>
          </cell>
          <cell r="D253" t="str">
            <v>1616 Contracted Services</v>
          </cell>
          <cell r="E253" t="str">
            <v>Contracted Services</v>
          </cell>
          <cell r="F253" t="str">
            <v>Contracted Services</v>
          </cell>
          <cell r="G253" t="str">
            <v>Contracted Services</v>
          </cell>
        </row>
        <row r="254">
          <cell r="B254" t="str">
            <v>16.20</v>
          </cell>
          <cell r="C254" t="str">
            <v>16 Rail &amp; Transport</v>
          </cell>
          <cell r="D254" t="str">
            <v>1616 Contracted Services</v>
          </cell>
          <cell r="E254" t="str">
            <v>Road Maintenance</v>
          </cell>
          <cell r="F254" t="str">
            <v>Road Maintenance</v>
          </cell>
          <cell r="G254" t="str">
            <v xml:space="preserve">La Loma - Plan Bonito Road </v>
          </cell>
        </row>
        <row r="255">
          <cell r="B255" t="str">
            <v>17.11</v>
          </cell>
          <cell r="C255" t="str">
            <v>17 Port</v>
          </cell>
          <cell r="D255" t="str">
            <v>1711 Labour</v>
          </cell>
          <cell r="E255" t="str">
            <v>Labour</v>
          </cell>
          <cell r="F255" t="str">
            <v>Labour</v>
          </cell>
          <cell r="G255" t="str">
            <v>Labour</v>
          </cell>
        </row>
        <row r="256">
          <cell r="B256" t="str">
            <v>17.12</v>
          </cell>
          <cell r="C256" t="str">
            <v>17 Port</v>
          </cell>
          <cell r="D256" t="str">
            <v>1712 Fuel &amp; Lub</v>
          </cell>
          <cell r="E256" t="str">
            <v>Fuel &amp; Lub</v>
          </cell>
          <cell r="F256" t="str">
            <v>Fuel &amp; Lub</v>
          </cell>
          <cell r="G256" t="str">
            <v>Fuel &amp; Lub</v>
          </cell>
        </row>
        <row r="257">
          <cell r="B257" t="str">
            <v>17.13</v>
          </cell>
          <cell r="C257" t="str">
            <v>17 Port</v>
          </cell>
          <cell r="D257" t="str">
            <v>1713 Power</v>
          </cell>
          <cell r="E257" t="str">
            <v>Power</v>
          </cell>
          <cell r="F257" t="str">
            <v>Power</v>
          </cell>
          <cell r="G257" t="str">
            <v>Power</v>
          </cell>
        </row>
        <row r="258">
          <cell r="B258" t="str">
            <v>17.14</v>
          </cell>
          <cell r="C258" t="str">
            <v>17 Port</v>
          </cell>
          <cell r="D258" t="str">
            <v>1714 Spare Parts</v>
          </cell>
          <cell r="E258" t="str">
            <v>Spare Parts</v>
          </cell>
          <cell r="F258" t="str">
            <v>Spare Parts</v>
          </cell>
          <cell r="G258" t="str">
            <v>Spare Parts</v>
          </cell>
        </row>
        <row r="259">
          <cell r="B259" t="str">
            <v>17.15</v>
          </cell>
          <cell r="C259" t="str">
            <v>17 Port</v>
          </cell>
          <cell r="D259" t="str">
            <v>1715 Port - Calenturitas</v>
          </cell>
          <cell r="E259" t="str">
            <v>Port - Calenturitas</v>
          </cell>
          <cell r="F259" t="str">
            <v>Port - Calenturitas</v>
          </cell>
          <cell r="G259" t="str">
            <v>Port - Calenturitas</v>
          </cell>
        </row>
        <row r="260">
          <cell r="B260" t="str">
            <v>17.16</v>
          </cell>
          <cell r="C260" t="str">
            <v>17 Port</v>
          </cell>
          <cell r="D260" t="str">
            <v>1716 Port Buy-Ins</v>
          </cell>
          <cell r="E260" t="str">
            <v>Port Buy-Ins</v>
          </cell>
          <cell r="F260" t="str">
            <v>Port Buy-Ins</v>
          </cell>
          <cell r="G260" t="str">
            <v>Port Buy-Ins</v>
          </cell>
        </row>
        <row r="261">
          <cell r="B261" t="str">
            <v>17.17</v>
          </cell>
          <cell r="C261" t="str">
            <v>17 Port</v>
          </cell>
          <cell r="D261" t="str">
            <v>1717 Tarriff</v>
          </cell>
          <cell r="E261" t="str">
            <v>Tarriff</v>
          </cell>
          <cell r="F261" t="str">
            <v>Tarriff</v>
          </cell>
          <cell r="G261" t="str">
            <v>Tarriff</v>
          </cell>
        </row>
        <row r="262">
          <cell r="B262" t="str">
            <v>17.18</v>
          </cell>
          <cell r="C262" t="str">
            <v>17 Port</v>
          </cell>
          <cell r="D262" t="str">
            <v>1718 Demurrage</v>
          </cell>
          <cell r="E262" t="str">
            <v>Demurrage</v>
          </cell>
          <cell r="F262" t="str">
            <v>Demurrage</v>
          </cell>
          <cell r="G262" t="str">
            <v>Demurrage</v>
          </cell>
        </row>
        <row r="263">
          <cell r="B263" t="str">
            <v>17.19</v>
          </cell>
          <cell r="C263" t="str">
            <v>17 Port</v>
          </cell>
          <cell r="D263" t="str">
            <v>1719 General Expenses</v>
          </cell>
          <cell r="E263" t="str">
            <v>General Expenses</v>
          </cell>
          <cell r="F263" t="str">
            <v>General Expenses</v>
          </cell>
          <cell r="G263" t="str">
            <v>General Expenses</v>
          </cell>
        </row>
        <row r="264">
          <cell r="B264" t="str">
            <v>17.20</v>
          </cell>
          <cell r="C264" t="str">
            <v>17 Port</v>
          </cell>
          <cell r="D264" t="str">
            <v>1720 Contracted Services</v>
          </cell>
          <cell r="E264" t="str">
            <v>Contracted Services</v>
          </cell>
          <cell r="F264" t="str">
            <v>Contracted Services</v>
          </cell>
          <cell r="G264" t="str">
            <v>Contracted Services</v>
          </cell>
        </row>
        <row r="265">
          <cell r="B265" t="str">
            <v>18.11</v>
          </cell>
          <cell r="C265" t="str">
            <v>18 Royalty</v>
          </cell>
          <cell r="D265" t="str">
            <v>1811 Labour</v>
          </cell>
          <cell r="E265" t="str">
            <v>Labour</v>
          </cell>
          <cell r="F265" t="str">
            <v>Labour</v>
          </cell>
          <cell r="G265" t="str">
            <v>Labour</v>
          </cell>
        </row>
        <row r="266">
          <cell r="B266" t="str">
            <v>18.12</v>
          </cell>
          <cell r="C266" t="str">
            <v>18 Royalty</v>
          </cell>
          <cell r="D266" t="str">
            <v>1812 Royalty</v>
          </cell>
          <cell r="E266" t="str">
            <v xml:space="preserve">Royalty </v>
          </cell>
          <cell r="F266" t="str">
            <v>Royalty</v>
          </cell>
          <cell r="G266" t="str">
            <v>Royalty</v>
          </cell>
        </row>
        <row r="267">
          <cell r="B267" t="str">
            <v>19.11</v>
          </cell>
          <cell r="C267" t="str">
            <v>19 Prodeco Head Office &amp; Marketing</v>
          </cell>
          <cell r="D267" t="str">
            <v>1911 Labor</v>
          </cell>
          <cell r="E267" t="str">
            <v>Labour</v>
          </cell>
          <cell r="F267" t="str">
            <v>Labour</v>
          </cell>
          <cell r="G267" t="str">
            <v>Labour</v>
          </cell>
        </row>
        <row r="268">
          <cell r="B268" t="str">
            <v>19.12</v>
          </cell>
          <cell r="C268" t="str">
            <v>19 Prodeco Head Office &amp; Marketing</v>
          </cell>
          <cell r="D268" t="str">
            <v>1912 Security</v>
          </cell>
          <cell r="E268" t="str">
            <v>Security</v>
          </cell>
          <cell r="F268" t="str">
            <v>Security</v>
          </cell>
          <cell r="G268" t="str">
            <v>Security</v>
          </cell>
        </row>
        <row r="269">
          <cell r="B269" t="str">
            <v>19.12.10.10.10</v>
          </cell>
          <cell r="C269" t="str">
            <v>19 Prodeco Head Office &amp; Marketing</v>
          </cell>
          <cell r="D269" t="str">
            <v>1912 Security</v>
          </cell>
          <cell r="E269" t="str">
            <v>Mine</v>
          </cell>
          <cell r="F269" t="str">
            <v>Salaries &amp; Wages</v>
          </cell>
          <cell r="G269" t="str">
            <v>Salaries &amp; Wages</v>
          </cell>
        </row>
        <row r="270">
          <cell r="B270" t="str">
            <v>19.12.10.11.11</v>
          </cell>
          <cell r="C270" t="str">
            <v>19 Prodeco Head Office &amp; Marketing</v>
          </cell>
          <cell r="D270" t="str">
            <v>1912 Security</v>
          </cell>
          <cell r="E270" t="str">
            <v>Mine</v>
          </cell>
          <cell r="F270" t="str">
            <v>Fees</v>
          </cell>
          <cell r="G270" t="str">
            <v>Consulting Technical</v>
          </cell>
        </row>
        <row r="271">
          <cell r="B271" t="str">
            <v>19.12.10.11.10</v>
          </cell>
          <cell r="C271" t="str">
            <v>19 Prodeco Head Office &amp; Marketing</v>
          </cell>
          <cell r="D271" t="str">
            <v>1912 Security</v>
          </cell>
          <cell r="E271" t="str">
            <v>Mine</v>
          </cell>
          <cell r="F271" t="str">
            <v>Fees</v>
          </cell>
          <cell r="G271" t="str">
            <v>Consulting Fees</v>
          </cell>
        </row>
        <row r="272">
          <cell r="B272" t="str">
            <v>19.12.10.12.10</v>
          </cell>
          <cell r="C272" t="str">
            <v>19 Prodeco Head Office &amp; Marketing</v>
          </cell>
          <cell r="D272" t="str">
            <v>1912 Security</v>
          </cell>
          <cell r="E272" t="str">
            <v>Mine</v>
          </cell>
          <cell r="F272" t="str">
            <v>Taxes &amp; Contributions</v>
          </cell>
          <cell r="G272" t="str">
            <v>Taxes</v>
          </cell>
        </row>
        <row r="273">
          <cell r="B273" t="str">
            <v>19.12.10.12.11</v>
          </cell>
          <cell r="C273" t="str">
            <v>19 Prodeco Head Office &amp; Marketing</v>
          </cell>
          <cell r="D273" t="str">
            <v>1912 Security</v>
          </cell>
          <cell r="E273" t="str">
            <v>Mine</v>
          </cell>
          <cell r="F273" t="str">
            <v>Taxes &amp; Contributions</v>
          </cell>
          <cell r="G273" t="str">
            <v>Contributions (Army Contract)</v>
          </cell>
        </row>
        <row r="274">
          <cell r="B274" t="str">
            <v>19.12.10.13.10</v>
          </cell>
          <cell r="C274" t="str">
            <v>19 Prodeco Head Office &amp; Marketing</v>
          </cell>
          <cell r="D274" t="str">
            <v>1912 Security</v>
          </cell>
          <cell r="E274" t="str">
            <v>Mine</v>
          </cell>
          <cell r="F274" t="str">
            <v>Equipment Rentals</v>
          </cell>
          <cell r="G274" t="str">
            <v>Vehicle Rental</v>
          </cell>
        </row>
        <row r="275">
          <cell r="B275" t="str">
            <v>19.12.10.13.11</v>
          </cell>
          <cell r="C275" t="str">
            <v>19 Prodeco Head Office &amp; Marketing</v>
          </cell>
          <cell r="D275" t="str">
            <v>1912 Security</v>
          </cell>
          <cell r="E275" t="str">
            <v>Mine</v>
          </cell>
          <cell r="F275" t="str">
            <v>Equipment Rentals</v>
          </cell>
          <cell r="G275" t="str">
            <v>Communications</v>
          </cell>
        </row>
        <row r="276">
          <cell r="B276" t="str">
            <v>19.12.10.13.12</v>
          </cell>
          <cell r="C276" t="str">
            <v>19 Prodeco Head Office &amp; Marketing</v>
          </cell>
          <cell r="D276" t="str">
            <v>1912 Security</v>
          </cell>
          <cell r="E276" t="str">
            <v>Mine</v>
          </cell>
          <cell r="F276" t="str">
            <v>Equipment Rentals</v>
          </cell>
          <cell r="G276" t="str">
            <v>Fleet &amp; Transport (Aircraft)</v>
          </cell>
        </row>
        <row r="277">
          <cell r="B277" t="str">
            <v>19.12.10.13.13</v>
          </cell>
          <cell r="C277" t="str">
            <v>19 Prodeco Head Office &amp; Marketing</v>
          </cell>
          <cell r="D277" t="str">
            <v>1912 Security</v>
          </cell>
          <cell r="E277" t="str">
            <v>Mine</v>
          </cell>
          <cell r="F277" t="str">
            <v>Equipment Rentals</v>
          </cell>
          <cell r="G277" t="str">
            <v>Vehicle repairs</v>
          </cell>
        </row>
        <row r="278">
          <cell r="B278" t="str">
            <v>19.12.10.14.10</v>
          </cell>
          <cell r="C278" t="str">
            <v>19 Prodeco Head Office &amp; Marketing</v>
          </cell>
          <cell r="D278" t="str">
            <v>1912 Security</v>
          </cell>
          <cell r="E278" t="str">
            <v>Mine</v>
          </cell>
          <cell r="F278" t="str">
            <v>Services</v>
          </cell>
          <cell r="G278" t="str">
            <v>Telephone &amp; Cellular</v>
          </cell>
        </row>
        <row r="279">
          <cell r="B279" t="str">
            <v>19.12.10.14.11</v>
          </cell>
          <cell r="C279" t="str">
            <v>19 Prodeco Head Office &amp; Marketing</v>
          </cell>
          <cell r="D279" t="str">
            <v>1912 Security</v>
          </cell>
          <cell r="E279" t="str">
            <v>Mine</v>
          </cell>
          <cell r="F279" t="str">
            <v>Services</v>
          </cell>
          <cell r="G279" t="str">
            <v>Courier</v>
          </cell>
        </row>
        <row r="280">
          <cell r="B280" t="str">
            <v>19.12.10.14.12</v>
          </cell>
          <cell r="C280" t="str">
            <v>19 Prodeco Head Office &amp; Marketing</v>
          </cell>
          <cell r="D280" t="str">
            <v>1912 Security</v>
          </cell>
          <cell r="E280" t="str">
            <v>Mine</v>
          </cell>
          <cell r="F280" t="str">
            <v>Services</v>
          </cell>
          <cell r="G280" t="str">
            <v>Contracted Services (Colviseg)</v>
          </cell>
        </row>
        <row r="281">
          <cell r="B281" t="str">
            <v>19.12.10.14.13</v>
          </cell>
          <cell r="C281" t="str">
            <v>19 Prodeco Head Office &amp; Marketing</v>
          </cell>
          <cell r="D281" t="str">
            <v>1912 Security</v>
          </cell>
          <cell r="E281" t="str">
            <v>Mine</v>
          </cell>
          <cell r="F281" t="str">
            <v>Services</v>
          </cell>
          <cell r="G281" t="str">
            <v>Contracted Services (Searca)</v>
          </cell>
        </row>
        <row r="282">
          <cell r="B282" t="str">
            <v>19.12.10.15.10</v>
          </cell>
          <cell r="C282" t="str">
            <v>19 Prodeco Head Office &amp; Marketing</v>
          </cell>
          <cell r="D282" t="str">
            <v>1912 Security</v>
          </cell>
          <cell r="E282" t="str">
            <v>Mine</v>
          </cell>
          <cell r="F282" t="str">
            <v>Maintenance &amp; Repairs</v>
          </cell>
          <cell r="G282" t="str">
            <v>Maintenance &amp; Repairs</v>
          </cell>
        </row>
        <row r="283">
          <cell r="B283" t="str">
            <v>19.12.10.15.11</v>
          </cell>
          <cell r="C283" t="str">
            <v>19 Prodeco Head Office &amp; Marketing</v>
          </cell>
          <cell r="D283" t="str">
            <v>1912 Security</v>
          </cell>
          <cell r="E283" t="str">
            <v>Mine</v>
          </cell>
          <cell r="F283" t="str">
            <v>Maintenance &amp; Repairs</v>
          </cell>
          <cell r="G283" t="str">
            <v>Fleet &amp; Transport Equipment</v>
          </cell>
        </row>
        <row r="284">
          <cell r="B284" t="str">
            <v>19.12.10.15.12</v>
          </cell>
          <cell r="C284" t="str">
            <v>19 Prodeco Head Office &amp; Marketing</v>
          </cell>
          <cell r="D284" t="str">
            <v>1912 Security</v>
          </cell>
          <cell r="E284" t="str">
            <v>Mine</v>
          </cell>
          <cell r="F284" t="str">
            <v>Maintenance &amp; Repairs</v>
          </cell>
          <cell r="G284" t="str">
            <v>Office Equipment</v>
          </cell>
        </row>
        <row r="285">
          <cell r="B285" t="str">
            <v>19.12.10.15.13</v>
          </cell>
          <cell r="C285" t="str">
            <v>19 Prodeco Head Office &amp; Marketing</v>
          </cell>
          <cell r="D285" t="str">
            <v>1912 Security</v>
          </cell>
          <cell r="E285" t="str">
            <v>Mine</v>
          </cell>
          <cell r="F285" t="str">
            <v>Maintenance &amp; Repairs</v>
          </cell>
          <cell r="G285" t="str">
            <v>Maintenance Computers &amp; Communications</v>
          </cell>
        </row>
        <row r="286">
          <cell r="B286" t="str">
            <v>19.12.10.15.14</v>
          </cell>
          <cell r="C286" t="str">
            <v>19 Prodeco Head Office &amp; Marketing</v>
          </cell>
          <cell r="D286" t="str">
            <v>1912 Security</v>
          </cell>
          <cell r="E286" t="str">
            <v>Mine</v>
          </cell>
          <cell r="F286" t="str">
            <v>Maintenance &amp; Repairs</v>
          </cell>
          <cell r="G286" t="str">
            <v>Maintenance Arms</v>
          </cell>
        </row>
        <row r="287">
          <cell r="B287" t="str">
            <v>19.12.10.16.10</v>
          </cell>
          <cell r="C287" t="str">
            <v>19 Prodeco Head Office &amp; Marketing</v>
          </cell>
          <cell r="D287" t="str">
            <v>1912 Security</v>
          </cell>
          <cell r="E287" t="str">
            <v>Mine</v>
          </cell>
          <cell r="F287" t="str">
            <v>Office Maintenance</v>
          </cell>
          <cell r="G287" t="str">
            <v>Locative Maintenance</v>
          </cell>
        </row>
        <row r="288">
          <cell r="B288" t="str">
            <v>19.12.10.17.10</v>
          </cell>
          <cell r="C288" t="str">
            <v>19 Prodeco Head Office &amp; Marketing</v>
          </cell>
          <cell r="D288" t="str">
            <v>1912 Security</v>
          </cell>
          <cell r="E288" t="str">
            <v>Mine</v>
          </cell>
          <cell r="F288" t="str">
            <v>Travel Expenses</v>
          </cell>
          <cell r="G288" t="str">
            <v>Accommodation &amp; Hotels</v>
          </cell>
        </row>
        <row r="289">
          <cell r="B289" t="str">
            <v>19.12.10.18.10</v>
          </cell>
          <cell r="C289" t="str">
            <v>19 Prodeco Head Office &amp; Marketing</v>
          </cell>
          <cell r="D289" t="str">
            <v>1912 Security</v>
          </cell>
          <cell r="E289" t="str">
            <v>Mine</v>
          </cell>
          <cell r="F289" t="str">
            <v>Other Expenses</v>
          </cell>
          <cell r="G289" t="str">
            <v>Subcriptions</v>
          </cell>
        </row>
        <row r="290">
          <cell r="B290" t="str">
            <v>19.12.10.18.11</v>
          </cell>
          <cell r="C290" t="str">
            <v>19 Prodeco Head Office &amp; Marketing</v>
          </cell>
          <cell r="D290" t="str">
            <v>1912 Security</v>
          </cell>
          <cell r="E290" t="str">
            <v>Mine</v>
          </cell>
          <cell r="F290" t="str">
            <v>Other Expenses</v>
          </cell>
          <cell r="G290" t="str">
            <v>Fuel</v>
          </cell>
        </row>
        <row r="291">
          <cell r="B291" t="str">
            <v>19.12.10.18.12</v>
          </cell>
          <cell r="C291" t="str">
            <v>19 Prodeco Head Office &amp; Marketing</v>
          </cell>
          <cell r="D291" t="str">
            <v>1912 Security</v>
          </cell>
          <cell r="E291" t="str">
            <v>Mine</v>
          </cell>
          <cell r="F291" t="str">
            <v>Other Expenses</v>
          </cell>
          <cell r="G291" t="str">
            <v>Meals (incl in camp cost)</v>
          </cell>
        </row>
        <row r="292">
          <cell r="B292" t="str">
            <v>19.12.10.18.13</v>
          </cell>
          <cell r="C292" t="str">
            <v>19 Prodeco Head Office &amp; Marketing</v>
          </cell>
          <cell r="D292" t="str">
            <v>1912 Security</v>
          </cell>
          <cell r="E292" t="str">
            <v>Mine</v>
          </cell>
          <cell r="F292" t="str">
            <v>Other Expenses</v>
          </cell>
          <cell r="G292" t="str">
            <v>Training</v>
          </cell>
        </row>
        <row r="293">
          <cell r="B293" t="str">
            <v>19.12.10.18.14</v>
          </cell>
          <cell r="C293" t="str">
            <v>19 Prodeco Head Office &amp; Marketing</v>
          </cell>
          <cell r="D293" t="str">
            <v>1912 Security</v>
          </cell>
          <cell r="E293" t="str">
            <v>Mine</v>
          </cell>
          <cell r="F293" t="str">
            <v>Other Expenses</v>
          </cell>
          <cell r="G293" t="str">
            <v>Taxis &amp; Buses</v>
          </cell>
        </row>
        <row r="294">
          <cell r="B294" t="str">
            <v>19.12.10.18.15</v>
          </cell>
          <cell r="C294" t="str">
            <v>19 Prodeco Head Office &amp; Marketing</v>
          </cell>
          <cell r="D294" t="str">
            <v>1912 Security</v>
          </cell>
          <cell r="E294" t="str">
            <v>Mine</v>
          </cell>
          <cell r="F294" t="str">
            <v>Other Expenses</v>
          </cell>
          <cell r="G294" t="str">
            <v>Other Minor</v>
          </cell>
        </row>
        <row r="295">
          <cell r="B295" t="str">
            <v>19.12.11.10.10</v>
          </cell>
          <cell r="C295" t="str">
            <v>19 Prodeco Head Office &amp; Marketing</v>
          </cell>
          <cell r="D295" t="str">
            <v>1912 Security</v>
          </cell>
          <cell r="E295" t="str">
            <v>Barranquilla</v>
          </cell>
          <cell r="F295" t="str">
            <v>Salaries &amp; Wages</v>
          </cell>
          <cell r="G295" t="str">
            <v>Salaries &amp; Wages</v>
          </cell>
        </row>
        <row r="296">
          <cell r="B296" t="str">
            <v>19.12.11.11.10</v>
          </cell>
          <cell r="C296" t="str">
            <v>19 Prodeco Head Office &amp; Marketing</v>
          </cell>
          <cell r="D296" t="str">
            <v>1912 Security</v>
          </cell>
          <cell r="E296" t="str">
            <v>Barranquilla</v>
          </cell>
          <cell r="F296" t="str">
            <v>Fees</v>
          </cell>
          <cell r="G296" t="str">
            <v>Consulting Fees</v>
          </cell>
        </row>
        <row r="297">
          <cell r="B297" t="str">
            <v>19.12.11.11.11</v>
          </cell>
          <cell r="C297" t="str">
            <v>19 Prodeco Head Office &amp; Marketing</v>
          </cell>
          <cell r="D297" t="str">
            <v>1912 Security</v>
          </cell>
          <cell r="E297" t="str">
            <v>Barranquilla</v>
          </cell>
          <cell r="F297" t="str">
            <v>Fees</v>
          </cell>
          <cell r="G297" t="str">
            <v>Consulting Technical</v>
          </cell>
        </row>
        <row r="298">
          <cell r="B298" t="str">
            <v>19.12.11.12.10</v>
          </cell>
          <cell r="C298" t="str">
            <v>19 Prodeco Head Office &amp; Marketing</v>
          </cell>
          <cell r="D298" t="str">
            <v>1912 Security</v>
          </cell>
          <cell r="E298" t="str">
            <v>Barranquilla</v>
          </cell>
          <cell r="F298" t="str">
            <v>Taxes &amp; Contributions</v>
          </cell>
          <cell r="G298" t="str">
            <v>Taxes</v>
          </cell>
        </row>
        <row r="299">
          <cell r="B299" t="str">
            <v>19.12.11.12.11</v>
          </cell>
          <cell r="C299" t="str">
            <v>19 Prodeco Head Office &amp; Marketing</v>
          </cell>
          <cell r="D299" t="str">
            <v>1912 Security</v>
          </cell>
          <cell r="E299" t="str">
            <v>Barranquilla</v>
          </cell>
          <cell r="F299" t="str">
            <v>Taxes &amp; Contributions</v>
          </cell>
          <cell r="G299" t="str">
            <v>Contributions</v>
          </cell>
        </row>
        <row r="300">
          <cell r="B300" t="str">
            <v>19.12.11.13.10</v>
          </cell>
          <cell r="C300" t="str">
            <v>19 Prodeco Head Office &amp; Marketing</v>
          </cell>
          <cell r="D300" t="str">
            <v>1912 Security</v>
          </cell>
          <cell r="E300" t="str">
            <v>Barranquilla</v>
          </cell>
          <cell r="F300" t="str">
            <v>Equipment Rentals</v>
          </cell>
          <cell r="G300" t="str">
            <v>Communications</v>
          </cell>
        </row>
        <row r="301">
          <cell r="B301" t="str">
            <v>19.12.11.13.11</v>
          </cell>
          <cell r="C301" t="str">
            <v>19 Prodeco Head Office &amp; Marketing</v>
          </cell>
          <cell r="D301" t="str">
            <v>1912 Security</v>
          </cell>
          <cell r="E301" t="str">
            <v>Barranquilla</v>
          </cell>
          <cell r="F301" t="str">
            <v>Equipment Rentals</v>
          </cell>
          <cell r="G301" t="str">
            <v>Fleet &amp; Transport</v>
          </cell>
        </row>
        <row r="302">
          <cell r="B302" t="str">
            <v>19.12.11.14.10</v>
          </cell>
          <cell r="C302" t="str">
            <v>19 Prodeco Head Office &amp; Marketing</v>
          </cell>
          <cell r="D302" t="str">
            <v>1912 Security</v>
          </cell>
          <cell r="E302" t="str">
            <v>Barranquilla</v>
          </cell>
          <cell r="F302" t="str">
            <v>Services</v>
          </cell>
          <cell r="G302" t="str">
            <v>Telephone &amp; Cellular</v>
          </cell>
        </row>
        <row r="303">
          <cell r="B303" t="str">
            <v>19.12.11.14.11</v>
          </cell>
          <cell r="C303" t="str">
            <v>19 Prodeco Head Office &amp; Marketing</v>
          </cell>
          <cell r="D303" t="str">
            <v>1912 Security</v>
          </cell>
          <cell r="E303" t="str">
            <v>Barranquilla</v>
          </cell>
          <cell r="F303" t="str">
            <v>Services</v>
          </cell>
          <cell r="G303" t="str">
            <v>Courier</v>
          </cell>
        </row>
        <row r="304">
          <cell r="B304" t="str">
            <v>19.12.11.14.12</v>
          </cell>
          <cell r="C304" t="str">
            <v>19 Prodeco Head Office &amp; Marketing</v>
          </cell>
          <cell r="D304" t="str">
            <v>1912 Security</v>
          </cell>
          <cell r="E304" t="str">
            <v>Barranquilla</v>
          </cell>
          <cell r="F304" t="str">
            <v>Services</v>
          </cell>
          <cell r="G304" t="str">
            <v>Contracted Services (Colviseg)</v>
          </cell>
        </row>
        <row r="305">
          <cell r="B305" t="str">
            <v>19.12.11.15.10</v>
          </cell>
          <cell r="C305" t="str">
            <v>19 Prodeco Head Office &amp; Marketing</v>
          </cell>
          <cell r="D305" t="str">
            <v>1912 Security</v>
          </cell>
          <cell r="E305" t="str">
            <v>Barranquilla</v>
          </cell>
          <cell r="F305" t="str">
            <v>Maintenance &amp; Repairs</v>
          </cell>
          <cell r="G305" t="str">
            <v>Maintenance &amp; Repairs</v>
          </cell>
        </row>
        <row r="306">
          <cell r="B306" t="str">
            <v>19.12.11.15.11</v>
          </cell>
          <cell r="C306" t="str">
            <v>19 Prodeco Head Office &amp; Marketing</v>
          </cell>
          <cell r="D306" t="str">
            <v>1912 Security</v>
          </cell>
          <cell r="E306" t="str">
            <v>Barranquilla</v>
          </cell>
          <cell r="F306" t="str">
            <v>Maintenance &amp; Repairs</v>
          </cell>
          <cell r="G306" t="str">
            <v>Fleet &amp; Transport Equipment</v>
          </cell>
        </row>
        <row r="307">
          <cell r="B307" t="str">
            <v>19.12.11.15.12</v>
          </cell>
          <cell r="C307" t="str">
            <v>19 Prodeco Head Office &amp; Marketing</v>
          </cell>
          <cell r="D307" t="str">
            <v>1912 Security</v>
          </cell>
          <cell r="E307" t="str">
            <v>Barranquilla</v>
          </cell>
          <cell r="F307" t="str">
            <v>Maintenance &amp; Repairs</v>
          </cell>
          <cell r="G307" t="str">
            <v>Office Equipment</v>
          </cell>
        </row>
        <row r="308">
          <cell r="B308" t="str">
            <v>19.12.11.15.13</v>
          </cell>
          <cell r="C308" t="str">
            <v>19 Prodeco Head Office &amp; Marketing</v>
          </cell>
          <cell r="D308" t="str">
            <v>1912 Security</v>
          </cell>
          <cell r="E308" t="str">
            <v>Barranquilla</v>
          </cell>
          <cell r="F308" t="str">
            <v>Maintenance &amp; Repairs</v>
          </cell>
          <cell r="G308" t="str">
            <v>Maintenance Computers &amp; Communications</v>
          </cell>
        </row>
        <row r="309">
          <cell r="B309" t="str">
            <v>19.12.11.15.14</v>
          </cell>
          <cell r="C309" t="str">
            <v>19 Prodeco Head Office &amp; Marketing</v>
          </cell>
          <cell r="D309" t="str">
            <v>1912 Security</v>
          </cell>
          <cell r="E309" t="str">
            <v>Barranquilla</v>
          </cell>
          <cell r="F309" t="str">
            <v>Maintenance &amp; Repairs</v>
          </cell>
          <cell r="G309" t="str">
            <v>Maintenance Arms</v>
          </cell>
        </row>
        <row r="310">
          <cell r="B310" t="str">
            <v>19.12.11.16.10</v>
          </cell>
          <cell r="C310" t="str">
            <v>19 Prodeco Head Office &amp; Marketing</v>
          </cell>
          <cell r="D310" t="str">
            <v>1912 Security</v>
          </cell>
          <cell r="E310" t="str">
            <v>Barranquilla</v>
          </cell>
          <cell r="F310" t="str">
            <v>Office Maintenance</v>
          </cell>
          <cell r="G310" t="str">
            <v>Locative Maintenance</v>
          </cell>
        </row>
        <row r="311">
          <cell r="B311" t="str">
            <v>19.12.11.17.10</v>
          </cell>
          <cell r="C311" t="str">
            <v>19 Prodeco Head Office &amp; Marketing</v>
          </cell>
          <cell r="D311" t="str">
            <v>1912 Security</v>
          </cell>
          <cell r="E311" t="str">
            <v>Barranquilla</v>
          </cell>
          <cell r="F311" t="str">
            <v>Travel Expenses</v>
          </cell>
          <cell r="G311" t="str">
            <v>Accommodations &amp; Hotels</v>
          </cell>
        </row>
        <row r="312">
          <cell r="B312" t="str">
            <v>19.12.11.18.10</v>
          </cell>
          <cell r="C312" t="str">
            <v>19 Prodeco Head Office &amp; Marketing</v>
          </cell>
          <cell r="D312" t="str">
            <v>1912 Security</v>
          </cell>
          <cell r="E312" t="str">
            <v>Barranquilla</v>
          </cell>
          <cell r="F312" t="str">
            <v>Other Expenses</v>
          </cell>
          <cell r="G312" t="str">
            <v>Subcriptions</v>
          </cell>
        </row>
        <row r="313">
          <cell r="B313" t="str">
            <v>19.12.11.18.11</v>
          </cell>
          <cell r="C313" t="str">
            <v>19 Prodeco Head Office &amp; Marketing</v>
          </cell>
          <cell r="D313" t="str">
            <v>1912 Security</v>
          </cell>
          <cell r="E313" t="str">
            <v>Barranquilla</v>
          </cell>
          <cell r="F313" t="str">
            <v>Other Expenses</v>
          </cell>
          <cell r="G313" t="str">
            <v>Fuel &amp; Lub</v>
          </cell>
        </row>
        <row r="314">
          <cell r="B314" t="str">
            <v>19.12.11.18.12</v>
          </cell>
          <cell r="C314" t="str">
            <v>19 Prodeco Head Office &amp; Marketing</v>
          </cell>
          <cell r="D314" t="str">
            <v>1912 Security</v>
          </cell>
          <cell r="E314" t="str">
            <v>Barranquilla</v>
          </cell>
          <cell r="F314" t="str">
            <v>Other Expenses</v>
          </cell>
          <cell r="G314" t="str">
            <v>Meals</v>
          </cell>
        </row>
        <row r="315">
          <cell r="B315" t="str">
            <v>19.12.11.18.13</v>
          </cell>
          <cell r="C315" t="str">
            <v>19 Prodeco Head Office &amp; Marketing</v>
          </cell>
          <cell r="D315" t="str">
            <v>1912 Security</v>
          </cell>
          <cell r="E315" t="str">
            <v>Barranquilla</v>
          </cell>
          <cell r="F315" t="str">
            <v>Other Expenses</v>
          </cell>
          <cell r="G315" t="str">
            <v>Training</v>
          </cell>
        </row>
        <row r="316">
          <cell r="B316" t="str">
            <v>19.12.11.18.14</v>
          </cell>
          <cell r="C316" t="str">
            <v>19 Prodeco Head Office &amp; Marketing</v>
          </cell>
          <cell r="D316" t="str">
            <v>1912 Security</v>
          </cell>
          <cell r="E316" t="str">
            <v>Barranquilla</v>
          </cell>
          <cell r="F316" t="str">
            <v>Other Expenses</v>
          </cell>
          <cell r="G316" t="str">
            <v>Taxis &amp; Buses</v>
          </cell>
        </row>
        <row r="317">
          <cell r="B317" t="str">
            <v>19.12.11.18.15</v>
          </cell>
          <cell r="C317" t="str">
            <v>19 Prodeco Head Office &amp; Marketing</v>
          </cell>
          <cell r="D317" t="str">
            <v>1912 Security</v>
          </cell>
          <cell r="E317" t="str">
            <v>Barranquilla</v>
          </cell>
          <cell r="F317" t="str">
            <v>Other Expenses</v>
          </cell>
          <cell r="G317" t="str">
            <v>Other Minor</v>
          </cell>
        </row>
        <row r="318">
          <cell r="B318" t="str">
            <v>19.13.10</v>
          </cell>
          <cell r="C318" t="str">
            <v>19 Prodeco Head Office &amp; Marketing</v>
          </cell>
          <cell r="D318" t="str">
            <v>1913 Insurance</v>
          </cell>
          <cell r="E318" t="str">
            <v>Insurance Infrastructure</v>
          </cell>
          <cell r="F318" t="str">
            <v>Insurance Infrastructure</v>
          </cell>
          <cell r="G318" t="str">
            <v>Insurance Infrastructure</v>
          </cell>
        </row>
        <row r="319">
          <cell r="B319" t="str">
            <v>19.13.20</v>
          </cell>
          <cell r="C319" t="str">
            <v>19 Prodeco Head Office &amp; Marketing</v>
          </cell>
          <cell r="D319" t="str">
            <v>1913 Insurance</v>
          </cell>
          <cell r="E319" t="str">
            <v>Insurance Public Liability</v>
          </cell>
          <cell r="F319" t="str">
            <v>Insurance Public Liability</v>
          </cell>
          <cell r="G319" t="str">
            <v>Insurance Public Liability</v>
          </cell>
        </row>
        <row r="320">
          <cell r="B320" t="str">
            <v>19.13.30</v>
          </cell>
          <cell r="C320" t="str">
            <v>19 Prodeco Head Office &amp; Marketing</v>
          </cell>
          <cell r="D320" t="str">
            <v>1913 Insurance</v>
          </cell>
          <cell r="E320" t="str">
            <v>Insurance Loss of Profits</v>
          </cell>
          <cell r="F320" t="str">
            <v>Insurance Loss of Profits</v>
          </cell>
          <cell r="G320" t="str">
            <v>Insurance Loss of Profits</v>
          </cell>
        </row>
        <row r="321">
          <cell r="B321" t="str">
            <v>19.13.40</v>
          </cell>
          <cell r="C321" t="str">
            <v>19 Prodeco Head Office &amp; Marketing</v>
          </cell>
          <cell r="D321" t="str">
            <v>1913 Insurance</v>
          </cell>
          <cell r="E321" t="str">
            <v>Insurance</v>
          </cell>
          <cell r="F321" t="str">
            <v>Insurance</v>
          </cell>
          <cell r="G321" t="str">
            <v>Insurance</v>
          </cell>
        </row>
        <row r="322">
          <cell r="B322" t="str">
            <v>19.14</v>
          </cell>
          <cell r="C322" t="str">
            <v>19 Prodeco Head Office &amp; Marketing</v>
          </cell>
          <cell r="D322" t="str">
            <v>1914 Surface Right Payment</v>
          </cell>
          <cell r="E322" t="str">
            <v>Surface Righ Payment</v>
          </cell>
          <cell r="F322" t="str">
            <v>Surface Righ Payment</v>
          </cell>
          <cell r="G322" t="str">
            <v>Surface Righ Payment</v>
          </cell>
        </row>
        <row r="323">
          <cell r="B323" t="str">
            <v>19.15</v>
          </cell>
          <cell r="C323" t="str">
            <v>19 Prodeco Head Office &amp; Marketing</v>
          </cell>
          <cell r="D323" t="str">
            <v>1915 Regional Development</v>
          </cell>
          <cell r="E323" t="str">
            <v>Regional Development</v>
          </cell>
          <cell r="F323" t="str">
            <v>Regional Development</v>
          </cell>
          <cell r="G323" t="str">
            <v>Regional Development</v>
          </cell>
        </row>
        <row r="324">
          <cell r="B324" t="str">
            <v>19.16</v>
          </cell>
          <cell r="C324" t="str">
            <v>19 Prodeco Head Office &amp; Marketing</v>
          </cell>
          <cell r="D324" t="str">
            <v>1916 Shareholder Fee</v>
          </cell>
          <cell r="E324" t="str">
            <v>Shareholder Fee</v>
          </cell>
          <cell r="F324" t="str">
            <v>Shareholder Fee</v>
          </cell>
          <cell r="G324" t="str">
            <v>Shareholder Fee</v>
          </cell>
        </row>
        <row r="325">
          <cell r="B325" t="str">
            <v>19.17</v>
          </cell>
          <cell r="C325" t="str">
            <v>19 Prodeco Head Office &amp; Marketing</v>
          </cell>
          <cell r="D325" t="str">
            <v>1917 Marketing</v>
          </cell>
          <cell r="E325" t="str">
            <v>Marketing</v>
          </cell>
          <cell r="F325" t="str">
            <v>Marketing</v>
          </cell>
          <cell r="G325" t="str">
            <v>Marketing</v>
          </cell>
        </row>
        <row r="326">
          <cell r="B326" t="str">
            <v>19.20</v>
          </cell>
          <cell r="C326" t="str">
            <v>19 Prodeco Head Office &amp; Marketing</v>
          </cell>
          <cell r="D326" t="str">
            <v>1920 Depreciation: Non Prod Assets</v>
          </cell>
          <cell r="E326" t="str">
            <v>Depreciation: Non Prod Assets</v>
          </cell>
          <cell r="F326" t="str">
            <v>Depreciation: Non Prod Assets</v>
          </cell>
          <cell r="G326" t="str">
            <v>Depreciation: Non Prod Assets</v>
          </cell>
        </row>
        <row r="327">
          <cell r="B327" t="str">
            <v>19.21</v>
          </cell>
          <cell r="C327" t="str">
            <v>19 Prodeco Head Office &amp; Marketing</v>
          </cell>
          <cell r="D327" t="str">
            <v>1921 Amortization: Deferred Assets</v>
          </cell>
          <cell r="E327" t="str">
            <v>Amortization: Deferred Assets</v>
          </cell>
          <cell r="F327" t="str">
            <v>Amortization: Deferred Assets</v>
          </cell>
          <cell r="G327" t="str">
            <v>Amortization: Deferred Assets</v>
          </cell>
        </row>
        <row r="328">
          <cell r="B328" t="str">
            <v>20.12</v>
          </cell>
          <cell r="C328" t="str">
            <v>20 Spare</v>
          </cell>
          <cell r="D328" t="str">
            <v>2012 Labour</v>
          </cell>
          <cell r="E328" t="str">
            <v>Labour</v>
          </cell>
          <cell r="F328" t="str">
            <v>Labour</v>
          </cell>
          <cell r="G328" t="str">
            <v>Labour</v>
          </cell>
        </row>
        <row r="329">
          <cell r="B329" t="str">
            <v>20.13</v>
          </cell>
          <cell r="C329" t="str">
            <v>20 Spare</v>
          </cell>
          <cell r="D329" t="str">
            <v>2013 BuyIn Coal FOT</v>
          </cell>
          <cell r="E329" t="str">
            <v>BuyIn Coal FOT</v>
          </cell>
          <cell r="F329" t="str">
            <v>BuyIn Coal FOT</v>
          </cell>
          <cell r="G329" t="str">
            <v>BuyIn Coal FOT</v>
          </cell>
        </row>
        <row r="330">
          <cell r="B330" t="str">
            <v>20.14</v>
          </cell>
          <cell r="C330" t="str">
            <v>20 Spare</v>
          </cell>
          <cell r="D330" t="str">
            <v>2014 BuyIn Coal Tpt</v>
          </cell>
          <cell r="E330" t="str">
            <v>BuyIn Coal Tpt</v>
          </cell>
          <cell r="F330" t="str">
            <v>BuyIn Coal Tpt</v>
          </cell>
          <cell r="G330" t="str">
            <v>BuyIn Coal Tpt</v>
          </cell>
        </row>
        <row r="331">
          <cell r="B331" t="str">
            <v>15.13</v>
          </cell>
          <cell r="C331" t="str">
            <v>15 Contractor</v>
          </cell>
          <cell r="D331" t="str">
            <v>1513 Contractor Cost 1</v>
          </cell>
          <cell r="E331" t="str">
            <v>Contractor Cost 1</v>
          </cell>
          <cell r="F331" t="str">
            <v>Contractor Cost 1</v>
          </cell>
          <cell r="G331" t="str">
            <v>Contractor Cost 1</v>
          </cell>
        </row>
        <row r="332">
          <cell r="B332" t="str">
            <v>13.12.10.10</v>
          </cell>
          <cell r="C332" t="str">
            <v>13 Coal Handling</v>
          </cell>
          <cell r="D332" t="str">
            <v>1312 Contractor Cost</v>
          </cell>
          <cell r="E332" t="str">
            <v>Contractor Cost</v>
          </cell>
          <cell r="F332" t="str">
            <v>Contractor Cost</v>
          </cell>
          <cell r="G332" t="str">
            <v>ROM coal</v>
          </cell>
        </row>
        <row r="333">
          <cell r="B333" t="str">
            <v>13.12.10.11</v>
          </cell>
          <cell r="C333" t="str">
            <v>13 Coal Handling</v>
          </cell>
          <cell r="D333" t="str">
            <v>1312 Contractor Cost</v>
          </cell>
          <cell r="E333" t="str">
            <v>Contractor Cost</v>
          </cell>
          <cell r="F333" t="str">
            <v>Contractor Cost</v>
          </cell>
          <cell r="G333" t="str">
            <v>Product coal</v>
          </cell>
        </row>
        <row r="334">
          <cell r="B334" t="str">
            <v>13.13.10.10</v>
          </cell>
          <cell r="C334" t="str">
            <v>13 Coal Handling</v>
          </cell>
          <cell r="D334" t="str">
            <v>1313 Sampling</v>
          </cell>
          <cell r="E334" t="str">
            <v>Sampling</v>
          </cell>
          <cell r="F334" t="str">
            <v>Sampling</v>
          </cell>
          <cell r="G334" t="str">
            <v>Analysis</v>
          </cell>
        </row>
        <row r="335">
          <cell r="B335" t="str">
            <v>13.13.10.11</v>
          </cell>
          <cell r="C335" t="str">
            <v>13 Coal Handling</v>
          </cell>
          <cell r="D335" t="str">
            <v>1313 Sampling</v>
          </cell>
          <cell r="E335" t="str">
            <v>Sampling</v>
          </cell>
          <cell r="F335" t="str">
            <v>Sampling</v>
          </cell>
          <cell r="G335" t="str">
            <v>Other sampling</v>
          </cell>
        </row>
        <row r="336">
          <cell r="B336" t="str">
            <v>13.14.10.10</v>
          </cell>
          <cell r="C336" t="str">
            <v>13 Coal Handling</v>
          </cell>
          <cell r="D336" t="str">
            <v>1314 Maintenance</v>
          </cell>
          <cell r="E336" t="str">
            <v>Maintenance</v>
          </cell>
          <cell r="F336" t="str">
            <v>Maintenance</v>
          </cell>
          <cell r="G336" t="str">
            <v>Maint: Spares</v>
          </cell>
        </row>
        <row r="337">
          <cell r="B337" t="str">
            <v>13.14.10.11</v>
          </cell>
          <cell r="C337" t="str">
            <v>13 Coal Handling</v>
          </cell>
          <cell r="D337" t="str">
            <v>1314 Maintenance</v>
          </cell>
          <cell r="E337" t="str">
            <v>Maintenance</v>
          </cell>
          <cell r="F337" t="str">
            <v>Maintenance</v>
          </cell>
          <cell r="G337" t="str">
            <v>Maint: Labour/Services</v>
          </cell>
        </row>
        <row r="338">
          <cell r="B338" t="str">
            <v>13.15.10.10</v>
          </cell>
          <cell r="C338" t="str">
            <v>13 Coal Handling</v>
          </cell>
          <cell r="D338" t="str">
            <v>1315 Power</v>
          </cell>
          <cell r="E338" t="str">
            <v>Power</v>
          </cell>
          <cell r="F338" t="str">
            <v>Power</v>
          </cell>
          <cell r="G338" t="str">
            <v>Electricity</v>
          </cell>
        </row>
        <row r="339">
          <cell r="B339" t="str">
            <v>13.15.10.11</v>
          </cell>
          <cell r="C339" t="str">
            <v>13 Coal Handling</v>
          </cell>
          <cell r="D339" t="str">
            <v>1315 Power</v>
          </cell>
          <cell r="E339" t="str">
            <v>Power</v>
          </cell>
          <cell r="F339" t="str">
            <v>Power</v>
          </cell>
          <cell r="G339" t="str">
            <v>Diesel</v>
          </cell>
        </row>
        <row r="340">
          <cell r="B340" t="str">
            <v>13.15.10.12</v>
          </cell>
          <cell r="C340" t="str">
            <v>13 Coal Handling</v>
          </cell>
          <cell r="D340" t="str">
            <v>1315 Power</v>
          </cell>
          <cell r="E340" t="str">
            <v>Power</v>
          </cell>
          <cell r="F340" t="str">
            <v>Power</v>
          </cell>
          <cell r="G340" t="str">
            <v>Maint: Spares</v>
          </cell>
        </row>
        <row r="341">
          <cell r="B341" t="str">
            <v>13.15.10.13</v>
          </cell>
          <cell r="C341" t="str">
            <v>13 Coal Handling</v>
          </cell>
          <cell r="D341" t="str">
            <v>1315 Power</v>
          </cell>
          <cell r="E341" t="str">
            <v>Power</v>
          </cell>
          <cell r="F341" t="str">
            <v>Power</v>
          </cell>
          <cell r="G341" t="str">
            <v>Maint: Labour/Services</v>
          </cell>
        </row>
        <row r="342">
          <cell r="B342" t="str">
            <v>13.15.10.15</v>
          </cell>
          <cell r="C342" t="str">
            <v>13 Coal Handling</v>
          </cell>
          <cell r="D342" t="str">
            <v>1315 Power</v>
          </cell>
          <cell r="E342" t="str">
            <v>Power</v>
          </cell>
          <cell r="F342" t="str">
            <v>Power</v>
          </cell>
          <cell r="G342" t="str">
            <v>Hired Generator</v>
          </cell>
        </row>
        <row r="343">
          <cell r="B343" t="str">
            <v>13.16.10</v>
          </cell>
          <cell r="C343" t="str">
            <v>13 Coal Handling</v>
          </cell>
          <cell r="D343" t="str">
            <v>1316 Equipment</v>
          </cell>
          <cell r="E343" t="str">
            <v>Equipment</v>
          </cell>
          <cell r="F343" t="str">
            <v>Equipment Rentals</v>
          </cell>
          <cell r="G343" t="str">
            <v>Loader 966 / Grader</v>
          </cell>
        </row>
        <row r="344">
          <cell r="B344" t="str">
            <v>13.16.20</v>
          </cell>
          <cell r="C344" t="str">
            <v>13 Coal Handling</v>
          </cell>
          <cell r="D344" t="str">
            <v>1316 Equipment</v>
          </cell>
          <cell r="E344" t="str">
            <v>Equipment</v>
          </cell>
          <cell r="F344" t="str">
            <v>Equipment Rentals</v>
          </cell>
          <cell r="G344" t="str">
            <v>Loader 988</v>
          </cell>
        </row>
        <row r="345">
          <cell r="B345" t="str">
            <v>13.16.30</v>
          </cell>
          <cell r="C345" t="str">
            <v>13 Coal Handling</v>
          </cell>
          <cell r="D345" t="str">
            <v>1316 Equipment</v>
          </cell>
          <cell r="E345" t="str">
            <v>Equipment</v>
          </cell>
          <cell r="F345" t="str">
            <v>Equipment Rentals</v>
          </cell>
          <cell r="G345" t="str">
            <v>Dozer</v>
          </cell>
        </row>
        <row r="346">
          <cell r="B346" t="str">
            <v>13.16.40</v>
          </cell>
          <cell r="C346" t="str">
            <v>13 Coal Handling</v>
          </cell>
          <cell r="D346" t="str">
            <v>1316 Equipment</v>
          </cell>
          <cell r="E346" t="str">
            <v>Equipment</v>
          </cell>
          <cell r="F346" t="str">
            <v>Equipment Rentals</v>
          </cell>
          <cell r="G346" t="str">
            <v>Diesel</v>
          </cell>
        </row>
        <row r="347">
          <cell r="B347" t="str">
            <v>13.16.50</v>
          </cell>
          <cell r="C347" t="str">
            <v>13 Coal Handling</v>
          </cell>
          <cell r="D347" t="str">
            <v>1316 Equipment</v>
          </cell>
          <cell r="E347" t="str">
            <v>Equipment</v>
          </cell>
          <cell r="F347" t="str">
            <v>Equipment Rentals</v>
          </cell>
          <cell r="G347" t="str">
            <v>Lighting Towers</v>
          </cell>
        </row>
        <row r="348">
          <cell r="B348" t="str">
            <v>14.11</v>
          </cell>
          <cell r="C348" t="str">
            <v>14 Admin &amp; Infrastructure</v>
          </cell>
          <cell r="D348" t="str">
            <v>1411 General Expenses</v>
          </cell>
          <cell r="E348" t="str">
            <v>General Expenses</v>
          </cell>
          <cell r="F348" t="str">
            <v>General Expenses</v>
          </cell>
          <cell r="G348" t="str">
            <v>General Expenses</v>
          </cell>
        </row>
        <row r="349">
          <cell r="B349" t="str">
            <v>14.13</v>
          </cell>
          <cell r="C349" t="str">
            <v>14 Admin &amp; Infrastructure</v>
          </cell>
          <cell r="D349" t="str">
            <v>1413 Contracted Services</v>
          </cell>
          <cell r="E349" t="str">
            <v>Contracted Services</v>
          </cell>
          <cell r="F349" t="str">
            <v>Contracted Services</v>
          </cell>
          <cell r="G349" t="str">
            <v>Contracted Services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"/>
      <sheetName val="Lista de precios"/>
      <sheetName val="CONCRETO"/>
      <sheetName val="NOVAFORT"/>
      <sheetName val="NOVALOC"/>
      <sheetName val="AlCANTARILLADO"/>
      <sheetName val="PRESION"/>
      <sheetName val="PRESION (2)"/>
      <sheetName val="SANITARIA"/>
      <sheetName val="SANITARIA (2)"/>
      <sheetName val="CPVC"/>
      <sheetName val="CANALES"/>
      <sheetName val="CONDUIT"/>
      <sheetName val="CONDUIT (2)"/>
      <sheetName val="UNION-PLATINO"/>
      <sheetName val="UNION-PLATINO (2)"/>
      <sheetName val="UNION-PLATINO (3)"/>
      <sheetName val="UNION-PLATINO (4)"/>
      <sheetName val="PEAD"/>
      <sheetName val="PEAD 1"/>
      <sheetName val="PEAD 2"/>
      <sheetName val="PRES.AGRI"/>
      <sheetName val="CORR.DREN"/>
      <sheetName val="POZOS"/>
      <sheetName val="RIEGO-CONDUCC."/>
      <sheetName val="RIEGO MOVIL"/>
      <sheetName val="GAS"/>
      <sheetName val="AIUI OC"/>
      <sheetName val="AIUI SUM"/>
      <sheetName val="5.Mano obra"/>
      <sheetName val="METACOL"/>
      <sheetName val="PRESIÓN"/>
      <sheetName val="UNION PLATINO"/>
      <sheetName val="ALTAS PRESIONES desactualizado"/>
      <sheetName val="BIAXIAL"/>
      <sheetName val="TITAN desactualizado"/>
      <sheetName val="OTROS desactualizado"/>
      <sheetName val="PEAD1"/>
      <sheetName val="PEAD2"/>
      <sheetName val="PAVCOMPONENTES"/>
      <sheetName val="DUCTO Y FIBRA"/>
      <sheetName val="W RETEN"/>
      <sheetName val="DRENAJE"/>
      <sheetName val="TUBERIA AGRICOLA"/>
      <sheetName val="PR 35"/>
      <sheetName val="RIESGO ASPERSIÓN"/>
      <sheetName val="RIEGO LOCALIZADO"/>
      <sheetName val="POSEQUIPOS"/>
      <sheetName val="PAM"/>
      <sheetName val="AGROACCESO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 t="str">
            <v/>
          </cell>
          <cell r="G12" t="str">
            <v/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 t="str">
            <v/>
          </cell>
          <cell r="G19" t="str">
            <v/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 t="str">
            <v/>
          </cell>
          <cell r="G20" t="str">
            <v/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 t="str">
            <v/>
          </cell>
          <cell r="G21" t="str">
            <v/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 t="str">
            <v/>
          </cell>
          <cell r="G23" t="str">
            <v/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 t="str">
            <v/>
          </cell>
          <cell r="G26" t="str">
            <v/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 t="str">
            <v/>
          </cell>
          <cell r="G27" t="str">
            <v/>
          </cell>
          <cell r="H27">
            <v>0.41666666666666669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 t="str">
            <v/>
          </cell>
          <cell r="G33" t="str">
            <v/>
          </cell>
          <cell r="H33">
            <v>0.28628673196794302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 t="str">
            <v/>
          </cell>
          <cell r="G37" t="str">
            <v/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 t="str">
            <v/>
          </cell>
          <cell r="G40" t="str">
            <v/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 t="str">
            <v/>
          </cell>
          <cell r="G51" t="str">
            <v/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 t="str">
            <v/>
          </cell>
          <cell r="G12" t="str">
            <v/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 t="str">
            <v/>
          </cell>
          <cell r="G15" t="str">
            <v/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 t="str">
            <v/>
          </cell>
          <cell r="G19" t="str">
            <v/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 t="str">
            <v/>
          </cell>
          <cell r="G20" t="str">
            <v/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 t="str">
            <v/>
          </cell>
          <cell r="G22" t="str">
            <v/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 t="str">
            <v/>
          </cell>
          <cell r="G26" t="str">
            <v/>
          </cell>
          <cell r="H26">
            <v>0.25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 t="str">
            <v/>
          </cell>
          <cell r="G33" t="str">
            <v/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 t="str">
            <v/>
          </cell>
          <cell r="G46" t="str">
            <v/>
          </cell>
          <cell r="H46">
            <v>0</v>
          </cell>
        </row>
        <row r="47">
          <cell r="F47" t="str">
            <v/>
          </cell>
          <cell r="G47" t="str">
            <v/>
          </cell>
          <cell r="H47" t="str">
            <v/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 t="str">
            <v/>
          </cell>
          <cell r="G51" t="str">
            <v/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  <cell r="B12">
            <v>9</v>
          </cell>
          <cell r="C12">
            <v>8</v>
          </cell>
          <cell r="E12">
            <v>0</v>
          </cell>
          <cell r="F12" t="str">
            <v/>
          </cell>
          <cell r="G12" t="str">
            <v/>
          </cell>
          <cell r="H12">
            <v>0.47058823529411764</v>
          </cell>
        </row>
        <row r="13">
          <cell r="A13" t="str">
            <v>CARROTANQUE</v>
          </cell>
          <cell r="B13">
            <v>47</v>
          </cell>
          <cell r="C13">
            <v>0</v>
          </cell>
          <cell r="D13">
            <v>1</v>
          </cell>
          <cell r="E13">
            <v>35</v>
          </cell>
          <cell r="F13">
            <v>1.3</v>
          </cell>
          <cell r="G13">
            <v>1.3</v>
          </cell>
          <cell r="H13">
            <v>0</v>
          </cell>
        </row>
        <row r="14">
          <cell r="A14" t="str">
            <v>CASAS SIN AGUA</v>
          </cell>
          <cell r="B14">
            <v>277</v>
          </cell>
          <cell r="C14">
            <v>396</v>
          </cell>
          <cell r="D14">
            <v>1</v>
          </cell>
          <cell r="E14">
            <v>35</v>
          </cell>
          <cell r="F14">
            <v>7.9</v>
          </cell>
          <cell r="G14">
            <v>19.2</v>
          </cell>
          <cell r="H14">
            <v>0.58841010401188709</v>
          </cell>
        </row>
        <row r="15">
          <cell r="A15" t="str">
            <v>CORTE Y RECONEXION</v>
          </cell>
          <cell r="B15">
            <v>5</v>
          </cell>
          <cell r="C15">
            <v>4</v>
          </cell>
          <cell r="E15">
            <v>0</v>
          </cell>
          <cell r="F15" t="str">
            <v/>
          </cell>
          <cell r="G15" t="str">
            <v/>
          </cell>
          <cell r="H15">
            <v>0.44444444444444442</v>
          </cell>
        </row>
        <row r="16">
          <cell r="A16" t="str">
            <v>DAÑOS ACUEDUCTO</v>
          </cell>
          <cell r="B16">
            <v>948</v>
          </cell>
          <cell r="C16">
            <v>86</v>
          </cell>
          <cell r="D16">
            <v>8.1142857142857157</v>
          </cell>
          <cell r="E16">
            <v>35</v>
          </cell>
          <cell r="F16">
            <v>3.3</v>
          </cell>
          <cell r="G16">
            <v>3.6</v>
          </cell>
          <cell r="H16">
            <v>8.3172147001934232E-2</v>
          </cell>
        </row>
        <row r="17">
          <cell r="A17" t="str">
            <v>ESCOMBROS DAÑOS ACUEDUCTO</v>
          </cell>
          <cell r="B17">
            <v>122</v>
          </cell>
          <cell r="C17">
            <v>8</v>
          </cell>
          <cell r="D17">
            <v>1</v>
          </cell>
          <cell r="E17">
            <v>35</v>
          </cell>
          <cell r="F17">
            <v>3.5</v>
          </cell>
          <cell r="G17">
            <v>3.7</v>
          </cell>
          <cell r="H17">
            <v>6.1538461538461542E-2</v>
          </cell>
        </row>
        <row r="18">
          <cell r="A18" t="str">
            <v>FRAUDES</v>
          </cell>
          <cell r="B18">
            <v>315</v>
          </cell>
          <cell r="C18">
            <v>26</v>
          </cell>
          <cell r="D18">
            <v>1</v>
          </cell>
          <cell r="E18">
            <v>21</v>
          </cell>
          <cell r="F18">
            <v>15</v>
          </cell>
          <cell r="G18">
            <v>16.2</v>
          </cell>
          <cell r="H18">
            <v>7.6246334310850442E-2</v>
          </cell>
        </row>
        <row r="19">
          <cell r="A19" t="str">
            <v>GARANTIAS INSTALACIONES</v>
          </cell>
          <cell r="B19">
            <v>19</v>
          </cell>
          <cell r="C19">
            <v>18</v>
          </cell>
          <cell r="E19">
            <v>0</v>
          </cell>
          <cell r="F19" t="str">
            <v/>
          </cell>
          <cell r="G19" t="str">
            <v/>
          </cell>
          <cell r="H19">
            <v>0.48648648648648651</v>
          </cell>
        </row>
        <row r="20">
          <cell r="A20" t="str">
            <v>INSTALACIONES ACUEDUCTO</v>
          </cell>
          <cell r="B20">
            <v>6</v>
          </cell>
          <cell r="C20">
            <v>50</v>
          </cell>
          <cell r="E20">
            <v>0</v>
          </cell>
          <cell r="F20" t="str">
            <v/>
          </cell>
          <cell r="G20" t="str">
            <v/>
          </cell>
          <cell r="H20">
            <v>0.8928571428571429</v>
          </cell>
        </row>
        <row r="21">
          <cell r="A21" t="str">
            <v>MEDIDORES 1/2 Y 1"</v>
          </cell>
          <cell r="B21">
            <v>1</v>
          </cell>
          <cell r="C21">
            <v>22</v>
          </cell>
          <cell r="E21">
            <v>0</v>
          </cell>
          <cell r="F21" t="str">
            <v/>
          </cell>
          <cell r="G21" t="str">
            <v/>
          </cell>
          <cell r="H21">
            <v>0.95652173913043481</v>
          </cell>
        </row>
        <row r="22">
          <cell r="A22" t="str">
            <v>MMTO VALVULAS E HIDRANTES</v>
          </cell>
          <cell r="B22">
            <v>1</v>
          </cell>
          <cell r="C22">
            <v>13</v>
          </cell>
          <cell r="D22">
            <v>1.6857142857142857</v>
          </cell>
          <cell r="E22">
            <v>35</v>
          </cell>
          <cell r="F22">
            <v>0</v>
          </cell>
          <cell r="G22">
            <v>0.2</v>
          </cell>
          <cell r="H22">
            <v>0.9285714285714286</v>
          </cell>
        </row>
        <row r="23">
          <cell r="A23" t="str">
            <v>OBRAS ACCESORIAS DAÑOS ACUEDUCTO</v>
          </cell>
          <cell r="B23">
            <v>0</v>
          </cell>
          <cell r="C23">
            <v>7</v>
          </cell>
          <cell r="E23">
            <v>0</v>
          </cell>
          <cell r="F23" t="str">
            <v/>
          </cell>
          <cell r="G23" t="str">
            <v/>
          </cell>
          <cell r="H23">
            <v>1</v>
          </cell>
        </row>
        <row r="24">
          <cell r="A24" t="str">
            <v>OBRAS ACCESORIAS INSTALACIONES</v>
          </cell>
          <cell r="B24">
            <v>635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38</v>
          </cell>
          <cell r="C25">
            <v>30</v>
          </cell>
          <cell r="D25">
            <v>2.875</v>
          </cell>
          <cell r="E25">
            <v>12</v>
          </cell>
          <cell r="F25">
            <v>1.1000000000000001</v>
          </cell>
          <cell r="G25">
            <v>2</v>
          </cell>
          <cell r="H25">
            <v>0.44117647058823528</v>
          </cell>
        </row>
        <row r="26">
          <cell r="A26" t="str">
            <v>PROYECTOS ACUEDUCTO</v>
          </cell>
          <cell r="B26">
            <v>1</v>
          </cell>
          <cell r="C26">
            <v>5</v>
          </cell>
          <cell r="E26">
            <v>0</v>
          </cell>
          <cell r="F26" t="str">
            <v/>
          </cell>
          <cell r="G26" t="str">
            <v/>
          </cell>
          <cell r="H26">
            <v>0.83333333333333337</v>
          </cell>
        </row>
        <row r="27">
          <cell r="A27" t="str">
            <v>REFERENCIACIÓN ACUEDUCTO</v>
          </cell>
          <cell r="B27">
            <v>3</v>
          </cell>
          <cell r="C27">
            <v>2</v>
          </cell>
          <cell r="E27">
            <v>0</v>
          </cell>
          <cell r="F27" t="str">
            <v/>
          </cell>
          <cell r="G27" t="str">
            <v/>
          </cell>
          <cell r="H27">
            <v>0.4</v>
          </cell>
        </row>
        <row r="28">
          <cell r="A28" t="str">
            <v>REVISIÓN  POSTERIOR  FRAUDES</v>
          </cell>
          <cell r="B28">
            <v>1</v>
          </cell>
          <cell r="C28">
            <v>0</v>
          </cell>
          <cell r="E28">
            <v>0</v>
          </cell>
          <cell r="F28" t="str">
            <v/>
          </cell>
          <cell r="G28" t="str">
            <v/>
          </cell>
          <cell r="H28">
            <v>0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2428</v>
          </cell>
          <cell r="C33">
            <v>675</v>
          </cell>
          <cell r="F33" t="str">
            <v/>
          </cell>
          <cell r="G33" t="str">
            <v/>
          </cell>
          <cell r="H33">
            <v>0.21753142120528521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 t="str">
            <v/>
          </cell>
          <cell r="G40" t="str">
            <v/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 t="str">
            <v/>
          </cell>
          <cell r="G48" t="str">
            <v/>
          </cell>
          <cell r="H48">
            <v>0</v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 t="str">
            <v/>
          </cell>
          <cell r="G51" t="str">
            <v/>
          </cell>
          <cell r="H51">
            <v>7.4829931972789115E-2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2"/>
      <sheetName val="May-Dic_Contrato2"/>
      <sheetName val="Ene-Dic_EEPPM"/>
      <sheetName val="May-Dic_Contrato"/>
      <sheetName val="Ene-Dic_EEPPM1"/>
      <sheetName val="May-Dic_Contrato1"/>
      <sheetName val="GRUPO 3"/>
      <sheetName val="Liquidación de Obra x Administr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 t="str">
            <v/>
          </cell>
          <cell r="G14" t="str">
            <v/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 t="str">
            <v/>
          </cell>
          <cell r="G18" t="str">
            <v/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 t="str">
            <v/>
          </cell>
          <cell r="G19" t="str">
            <v/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 t="str">
            <v/>
          </cell>
          <cell r="G21" t="str">
            <v/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 t="str">
            <v/>
          </cell>
          <cell r="G26" t="str">
            <v/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 t="str">
            <v/>
          </cell>
          <cell r="G27" t="str">
            <v/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 t="str">
            <v/>
          </cell>
          <cell r="G28" t="str">
            <v/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 t="str">
            <v/>
          </cell>
          <cell r="G29" t="str">
            <v/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 t="str">
            <v/>
          </cell>
          <cell r="G30" t="str">
            <v/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 t="str">
            <v/>
          </cell>
          <cell r="G31" t="str">
            <v/>
          </cell>
          <cell r="H31">
            <v>1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 t="str">
            <v/>
          </cell>
          <cell r="G33" t="str">
            <v/>
          </cell>
          <cell r="H33">
            <v>0.34846530822801136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1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D14">
            <v>1</v>
          </cell>
          <cell r="E14">
            <v>61</v>
          </cell>
          <cell r="F14" t="str">
            <v/>
          </cell>
          <cell r="G14" t="str">
            <v/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D18">
            <v>1</v>
          </cell>
          <cell r="E18">
            <v>18</v>
          </cell>
          <cell r="F18" t="str">
            <v/>
          </cell>
          <cell r="G18" t="str">
            <v/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 t="str">
            <v/>
          </cell>
          <cell r="G19" t="str">
            <v/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 t="str">
            <v/>
          </cell>
          <cell r="G20" t="str">
            <v/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 t="str">
            <v/>
          </cell>
          <cell r="G21" t="str">
            <v/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 t="str">
            <v/>
          </cell>
          <cell r="G24" t="str">
            <v/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 t="str">
            <v/>
          </cell>
          <cell r="G28" t="str">
            <v/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 t="str">
            <v/>
          </cell>
          <cell r="G31" t="str">
            <v/>
          </cell>
          <cell r="H31">
            <v>0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 t="str">
            <v/>
          </cell>
          <cell r="G33" t="str">
            <v/>
          </cell>
          <cell r="H33">
            <v>0.36821798890764407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2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 t="str">
            <v/>
          </cell>
          <cell r="G19" t="str">
            <v/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 t="str">
            <v/>
          </cell>
          <cell r="G20" t="str">
            <v/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D22">
            <v>1</v>
          </cell>
          <cell r="E22">
            <v>62</v>
          </cell>
          <cell r="F22" t="str">
            <v/>
          </cell>
          <cell r="G22" t="str">
            <v/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 t="str">
            <v/>
          </cell>
          <cell r="G24" t="str">
            <v/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D25">
            <v>1</v>
          </cell>
          <cell r="E25">
            <v>20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 t="str">
            <v/>
          </cell>
          <cell r="G27" t="str">
            <v/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 t="str">
            <v/>
          </cell>
          <cell r="G28" t="str">
            <v/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 t="str">
            <v/>
          </cell>
          <cell r="G29" t="str">
            <v/>
          </cell>
          <cell r="H29">
            <v>0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 t="str">
            <v/>
          </cell>
          <cell r="G31" t="str">
            <v/>
          </cell>
          <cell r="H31">
            <v>0.29389759176993219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</sheetData>
      <sheetData sheetId="3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 t="str">
            <v/>
          </cell>
          <cell r="G19" t="str">
            <v/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 t="str">
            <v/>
          </cell>
          <cell r="G20" t="str">
            <v/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 t="str">
            <v/>
          </cell>
          <cell r="G21" t="str">
            <v/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0.19540229885057472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 t="str">
            <v/>
          </cell>
          <cell r="G28" t="str">
            <v/>
          </cell>
          <cell r="H28">
            <v>0.26521632852603277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 t="str">
            <v/>
          </cell>
        </row>
      </sheetData>
      <sheetData sheetId="4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 t="str">
            <v/>
          </cell>
          <cell r="G15" t="str">
            <v/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 t="str">
            <v/>
          </cell>
          <cell r="G19" t="str">
            <v/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 t="str">
            <v/>
          </cell>
          <cell r="G20" t="str">
            <v/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 t="str">
            <v/>
          </cell>
          <cell r="G23" t="str">
            <v/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 t="str">
            <v/>
          </cell>
          <cell r="G26" t="str">
            <v/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>
            <v>0.2729986431478969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</sheetData>
      <sheetData sheetId="5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 t="str">
            <v/>
          </cell>
          <cell r="G12" t="str">
            <v/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 t="str">
            <v/>
          </cell>
          <cell r="G15" t="str">
            <v/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 t="str">
            <v/>
          </cell>
          <cell r="G19" t="str">
            <v/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 t="str">
            <v/>
          </cell>
          <cell r="G20" t="str">
            <v/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 t="str">
            <v/>
          </cell>
          <cell r="G23" t="str">
            <v/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 t="str">
            <v/>
          </cell>
          <cell r="G26" t="str">
            <v/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>
            <v>0.25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 t="str">
            <v/>
          </cell>
          <cell r="G33" t="str">
            <v/>
          </cell>
          <cell r="H33">
            <v>0.33040497107349476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INDICE"/>
      <sheetName val="Materiales"/>
      <sheetName val="Otros"/>
      <sheetName val="Hoja2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200.1 Descapote"/>
      <sheetName val="630.4"/>
    </sheetNames>
    <sheetDataSet>
      <sheetData sheetId="0" refreshError="1"/>
      <sheetData sheetId="1" refreshError="1"/>
      <sheetData sheetId="2" refreshError="1">
        <row r="1">
          <cell r="A1" t="str">
            <v>MATERIALES</v>
          </cell>
          <cell r="B1" t="str">
            <v>UNIDAD</v>
          </cell>
          <cell r="C1" t="str">
            <v>CONCERTADO</v>
          </cell>
        </row>
        <row r="2">
          <cell r="A2" t="str">
            <v>Acero A-36 para estructura metalica</v>
          </cell>
          <cell r="B2" t="str">
            <v>KG</v>
          </cell>
          <cell r="C2">
            <v>2284</v>
          </cell>
        </row>
        <row r="3">
          <cell r="A3" t="str">
            <v>Acero A-37</v>
          </cell>
          <cell r="B3" t="str">
            <v>KG</v>
          </cell>
          <cell r="C3">
            <v>3160</v>
          </cell>
        </row>
        <row r="4">
          <cell r="A4" t="str">
            <v>Acero A-40</v>
          </cell>
          <cell r="B4" t="str">
            <v>KG</v>
          </cell>
          <cell r="C4">
            <v>2479</v>
          </cell>
        </row>
        <row r="5">
          <cell r="A5" t="str">
            <v>Acero PDR-60</v>
          </cell>
          <cell r="B5" t="str">
            <v>KG</v>
          </cell>
          <cell r="C5">
            <v>2375</v>
          </cell>
        </row>
        <row r="6">
          <cell r="A6" t="str">
            <v>Aditivo (Acelerante plastificante para concretos (plastocrete 169 HE)</v>
          </cell>
          <cell r="B6" t="str">
            <v>KG</v>
          </cell>
          <cell r="C6">
            <v>3335</v>
          </cell>
        </row>
        <row r="7">
          <cell r="A7" t="str">
            <v>Aditivo (Retardante plastificante redutor de fraguado) (sikament 320)</v>
          </cell>
          <cell r="B7" t="str">
            <v>KG</v>
          </cell>
          <cell r="C7">
            <v>8096</v>
          </cell>
        </row>
        <row r="8">
          <cell r="A8" t="str">
            <v>Adoquin color 10X20X6</v>
          </cell>
          <cell r="B8" t="str">
            <v>U</v>
          </cell>
          <cell r="C8">
            <v>770</v>
          </cell>
        </row>
        <row r="9">
          <cell r="A9" t="str">
            <v>Adoquin e=5cm</v>
          </cell>
          <cell r="B9" t="str">
            <v>M²</v>
          </cell>
          <cell r="C9">
            <v>31679</v>
          </cell>
        </row>
        <row r="10">
          <cell r="A10" t="str">
            <v>Adoquin grama 10X20X6</v>
          </cell>
          <cell r="B10" t="str">
            <v>U</v>
          </cell>
          <cell r="C10">
            <v>2179</v>
          </cell>
        </row>
        <row r="11">
          <cell r="A11" t="str">
            <v>Agregado para concreto hidraulico</v>
          </cell>
          <cell r="B11" t="str">
            <v>M³</v>
          </cell>
          <cell r="C11">
            <v>39142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37534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39045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17312</v>
          </cell>
        </row>
        <row r="15">
          <cell r="A15" t="str">
            <v>Agregado petreo para TSD</v>
          </cell>
          <cell r="B15" t="str">
            <v>M³</v>
          </cell>
          <cell r="C15">
            <v>37660</v>
          </cell>
        </row>
        <row r="16">
          <cell r="A16" t="str">
            <v>Agregado tipo LA1 (lechadas)</v>
          </cell>
          <cell r="B16" t="str">
            <v>M³</v>
          </cell>
          <cell r="C16">
            <v>36799</v>
          </cell>
        </row>
        <row r="17">
          <cell r="A17" t="str">
            <v>Agregado tipo LA2 (lechadas)</v>
          </cell>
          <cell r="B17" t="str">
            <v>M³</v>
          </cell>
          <cell r="C17">
            <v>36902</v>
          </cell>
        </row>
        <row r="18">
          <cell r="A18" t="str">
            <v>Agregado tipo LA3 (lechadas)</v>
          </cell>
          <cell r="B18" t="str">
            <v>M³</v>
          </cell>
          <cell r="C18">
            <v>36902</v>
          </cell>
        </row>
        <row r="19">
          <cell r="A19" t="str">
            <v>Agregado tipo LA4 (lechadas)</v>
          </cell>
          <cell r="B19" t="str">
            <v>M³</v>
          </cell>
          <cell r="C19">
            <v>35949</v>
          </cell>
        </row>
        <row r="20">
          <cell r="A20" t="str">
            <v>Agregados seleccionados (tamaño máximo 1") (bandas sonoras reduce velocidad)</v>
          </cell>
          <cell r="B20" t="str">
            <v>M³</v>
          </cell>
          <cell r="C20">
            <v>37768</v>
          </cell>
        </row>
        <row r="21">
          <cell r="A21" t="str">
            <v>Agua</v>
          </cell>
          <cell r="B21" t="str">
            <v>LT</v>
          </cell>
          <cell r="C21">
            <v>30</v>
          </cell>
        </row>
        <row r="22">
          <cell r="A22" t="str">
            <v>Alambre de pua calibre 12 (340 m)</v>
          </cell>
          <cell r="B22" t="str">
            <v>ML</v>
          </cell>
          <cell r="C22">
            <v>466</v>
          </cell>
        </row>
        <row r="23">
          <cell r="A23" t="str">
            <v>Alambre galvanizado No. 12</v>
          </cell>
          <cell r="B23" t="str">
            <v>KG</v>
          </cell>
          <cell r="C23">
            <v>4234</v>
          </cell>
        </row>
        <row r="24">
          <cell r="A24" t="str">
            <v>Alambre galvanizado No. 9</v>
          </cell>
          <cell r="B24" t="str">
            <v>KG</v>
          </cell>
          <cell r="C24">
            <v>4213</v>
          </cell>
        </row>
        <row r="25">
          <cell r="A25" t="str">
            <v>Alambre negro para amarre</v>
          </cell>
          <cell r="B25" t="str">
            <v>KG</v>
          </cell>
          <cell r="C25">
            <v>3481</v>
          </cell>
        </row>
        <row r="26">
          <cell r="A26" t="str">
            <v>Almohadillas de neopreno dureza 60 (35cm*45cm*5cm con 2 láminas de 3mm)</v>
          </cell>
          <cell r="B26" t="str">
            <v>U</v>
          </cell>
          <cell r="C26">
            <v>373269</v>
          </cell>
        </row>
        <row r="27">
          <cell r="A27" t="str">
            <v>Amortiguadores (para defensas metálicas)</v>
          </cell>
          <cell r="B27" t="str">
            <v>U</v>
          </cell>
          <cell r="C27">
            <v>20893</v>
          </cell>
        </row>
        <row r="28">
          <cell r="A28" t="str">
            <v>Anfo</v>
          </cell>
          <cell r="B28" t="str">
            <v>KG</v>
          </cell>
          <cell r="C28">
            <v>3495</v>
          </cell>
        </row>
        <row r="29">
          <cell r="A29" t="str">
            <v>Angulo de 1-1/2" x 1/4" (cerramiento en malla)</v>
          </cell>
          <cell r="B29" t="str">
            <v>ML</v>
          </cell>
          <cell r="C29">
            <v>9372</v>
          </cell>
        </row>
        <row r="30">
          <cell r="A30" t="str">
            <v>Antisol blanco (presentacion 20 kg)</v>
          </cell>
          <cell r="B30" t="str">
            <v>KG</v>
          </cell>
          <cell r="C30">
            <v>6318</v>
          </cell>
        </row>
        <row r="31">
          <cell r="A31" t="str">
            <v>Arbol de 0,6 m</v>
          </cell>
          <cell r="B31" t="str">
            <v>U</v>
          </cell>
          <cell r="C31">
            <v>7619</v>
          </cell>
        </row>
        <row r="32">
          <cell r="A32" t="str">
            <v>Arbol de 1.2 m</v>
          </cell>
          <cell r="B32" t="str">
            <v>U</v>
          </cell>
          <cell r="C32">
            <v>16483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22944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23851</v>
          </cell>
        </row>
        <row r="35">
          <cell r="A35" t="str">
            <v>Arena de trituracion (sellos de arena-asfalto)</v>
          </cell>
          <cell r="B35" t="str">
            <v>M³</v>
          </cell>
          <cell r="C35">
            <v>36486</v>
          </cell>
        </row>
        <row r="36">
          <cell r="A36" t="str">
            <v>Arena lavada</v>
          </cell>
          <cell r="B36" t="str">
            <v>M³</v>
          </cell>
          <cell r="C36">
            <v>37458</v>
          </cell>
        </row>
        <row r="37">
          <cell r="A37" t="str">
            <v>Asfalto AP 190 (brea)</v>
          </cell>
          <cell r="B37" t="str">
            <v>KG</v>
          </cell>
          <cell r="C37">
            <v>2030</v>
          </cell>
        </row>
        <row r="38">
          <cell r="A38" t="str">
            <v>Asfalto liquido RC 250</v>
          </cell>
          <cell r="B38" t="str">
            <v>GALON</v>
          </cell>
          <cell r="C38">
            <v>6325</v>
          </cell>
        </row>
        <row r="39">
          <cell r="A39" t="str">
            <v xml:space="preserve">Armadura Galvanizada </v>
          </cell>
          <cell r="B39" t="str">
            <v>ML</v>
          </cell>
          <cell r="C39">
            <v>78000</v>
          </cell>
        </row>
        <row r="40">
          <cell r="A40" t="str">
            <v>Barras de transferencia de carga 1"</v>
          </cell>
          <cell r="B40" t="str">
            <v>KG</v>
          </cell>
          <cell r="C40">
            <v>4041</v>
          </cell>
        </row>
        <row r="41">
          <cell r="A41" t="str">
            <v>Barras de unión 1/2"</v>
          </cell>
          <cell r="B41" t="str">
            <v>KG</v>
          </cell>
          <cell r="C41">
            <v>2528</v>
          </cell>
        </row>
        <row r="42">
          <cell r="A42" t="str">
            <v>Bentonita</v>
          </cell>
          <cell r="B42" t="str">
            <v>KG</v>
          </cell>
          <cell r="C42">
            <v>800</v>
          </cell>
        </row>
        <row r="43">
          <cell r="A43" t="str">
            <v>Biomanto</v>
          </cell>
          <cell r="B43" t="str">
            <v>M²</v>
          </cell>
        </row>
        <row r="44">
          <cell r="A44" t="str">
            <v>Bolsacreto de 1m3</v>
          </cell>
          <cell r="B44" t="str">
            <v>U</v>
          </cell>
          <cell r="C44">
            <v>19638</v>
          </cell>
        </row>
        <row r="45">
          <cell r="A45" t="str">
            <v>Cable de 1/2" (para anclajes)</v>
          </cell>
          <cell r="B45" t="str">
            <v>ML</v>
          </cell>
          <cell r="C45">
            <v>8145</v>
          </cell>
        </row>
        <row r="46">
          <cell r="A46" t="str">
            <v>Cal</v>
          </cell>
          <cell r="B46" t="str">
            <v>KG</v>
          </cell>
          <cell r="C46">
            <v>696</v>
          </cell>
        </row>
        <row r="47">
          <cell r="A47" t="str">
            <v>Camisa metálica en acero A-37 (camisa de pilotes)</v>
          </cell>
          <cell r="B47" t="str">
            <v>KG</v>
          </cell>
          <cell r="C47">
            <v>10331</v>
          </cell>
        </row>
        <row r="48">
          <cell r="A48" t="str">
            <v>Camisas y formaleta en concreto</v>
          </cell>
          <cell r="B48" t="str">
            <v>ML</v>
          </cell>
        </row>
        <row r="49">
          <cell r="A49" t="str">
            <v>Captafaro</v>
          </cell>
          <cell r="B49" t="str">
            <v>U</v>
          </cell>
          <cell r="C49">
            <v>9784</v>
          </cell>
        </row>
        <row r="50">
          <cell r="A50" t="str">
            <v>Casquete para pasador de juntas</v>
          </cell>
          <cell r="B50" t="str">
            <v>U</v>
          </cell>
          <cell r="C50">
            <v>230</v>
          </cell>
        </row>
        <row r="51">
          <cell r="A51" t="str">
            <v>CELDA ESPECIAL DE CARGA</v>
          </cell>
          <cell r="B51" t="str">
            <v>U</v>
          </cell>
          <cell r="C51">
            <v>20363221</v>
          </cell>
        </row>
        <row r="52">
          <cell r="A52" t="str">
            <v>Cemento Asfáltico 60-70</v>
          </cell>
          <cell r="B52" t="str">
            <v>KG</v>
          </cell>
          <cell r="C52">
            <v>1072</v>
          </cell>
        </row>
        <row r="53">
          <cell r="A53" t="str">
            <v>Cemento Asfáltico 80-100</v>
          </cell>
          <cell r="B53" t="str">
            <v>KG</v>
          </cell>
          <cell r="C53">
            <v>1024</v>
          </cell>
        </row>
        <row r="54">
          <cell r="A54" t="str">
            <v>Cemento asfáltico modificado con polimeros tipo I</v>
          </cell>
          <cell r="B54" t="str">
            <v>KG</v>
          </cell>
          <cell r="C54">
            <v>1679</v>
          </cell>
        </row>
        <row r="55">
          <cell r="A55" t="str">
            <v>Cemento asfáltico modificado con polímeros tipo II</v>
          </cell>
          <cell r="B55" t="str">
            <v>KG</v>
          </cell>
          <cell r="C55">
            <v>1779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1870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2007</v>
          </cell>
        </row>
        <row r="58">
          <cell r="A58" t="str">
            <v>Cemento asfaltico modificado con polimeros tipo V</v>
          </cell>
          <cell r="B58" t="str">
            <v>KG</v>
          </cell>
          <cell r="C58">
            <v>2023</v>
          </cell>
        </row>
        <row r="59">
          <cell r="A59" t="str">
            <v>Cemento gris</v>
          </cell>
          <cell r="B59" t="str">
            <v>KG</v>
          </cell>
          <cell r="C59">
            <v>467</v>
          </cell>
        </row>
        <row r="60">
          <cell r="A60" t="str">
            <v>Cespedones</v>
          </cell>
          <cell r="B60" t="str">
            <v>KG</v>
          </cell>
          <cell r="C60">
            <v>6645</v>
          </cell>
        </row>
        <row r="61">
          <cell r="A61" t="str">
            <v>Cicatrizante (para remoción de especies vegetales) (item 201.9)</v>
          </cell>
          <cell r="B61" t="str">
            <v>M²</v>
          </cell>
          <cell r="C61">
            <v>44658</v>
          </cell>
        </row>
        <row r="62">
          <cell r="A62" t="str">
            <v>Cinta Sika PVC 0,22 (sello para junta de puentes) (item 642.2)</v>
          </cell>
          <cell r="B62" t="str">
            <v>ML</v>
          </cell>
          <cell r="C62">
            <v>33728</v>
          </cell>
        </row>
        <row r="63">
          <cell r="A63" t="str">
            <v>Cintilla de poliuretano (Sikarod) (pavimentos de concreto hidráulico) (item 500)</v>
          </cell>
          <cell r="B63" t="str">
            <v>KG</v>
          </cell>
          <cell r="C63">
            <v>650</v>
          </cell>
        </row>
        <row r="64">
          <cell r="A64" t="str">
            <v>Cloruro de calcio en esféras</v>
          </cell>
          <cell r="B64" t="str">
            <v>KG</v>
          </cell>
          <cell r="C64">
            <v>2795</v>
          </cell>
        </row>
        <row r="65">
          <cell r="A65" t="str">
            <v>Cloruro de calcio en hojuelas</v>
          </cell>
          <cell r="B65" t="str">
            <v>KG</v>
          </cell>
          <cell r="C65">
            <v>2626</v>
          </cell>
        </row>
        <row r="66">
          <cell r="A66" t="str">
            <v>Cloruro de calcio liquido</v>
          </cell>
          <cell r="B66" t="str">
            <v>LT</v>
          </cell>
          <cell r="C66">
            <v>0</v>
          </cell>
        </row>
        <row r="67">
          <cell r="A67" t="str">
            <v>Combustible y otros</v>
          </cell>
          <cell r="B67" t="str">
            <v>GALÓN</v>
          </cell>
          <cell r="C67">
            <v>8897</v>
          </cell>
        </row>
        <row r="68">
          <cell r="A68" t="str">
            <v>Concreto clase A</v>
          </cell>
          <cell r="B68" t="str">
            <v>M3</v>
          </cell>
          <cell r="C68">
            <v>691072.02187499998</v>
          </cell>
        </row>
        <row r="69">
          <cell r="A69" t="str">
            <v>Concreto clase A(Uraba)</v>
          </cell>
          <cell r="C69">
            <v>479067</v>
          </cell>
        </row>
        <row r="70">
          <cell r="A70" t="str">
            <v>Concreto clase B</v>
          </cell>
          <cell r="B70" t="str">
            <v>M³</v>
          </cell>
          <cell r="C70">
            <v>662915.25624999998</v>
          </cell>
        </row>
        <row r="71">
          <cell r="A71" t="str">
            <v>Concreto clase B(Uraba)</v>
          </cell>
        </row>
        <row r="72">
          <cell r="A72" t="str">
            <v>Concreto clase C</v>
          </cell>
          <cell r="B72" t="str">
            <v>M³</v>
          </cell>
          <cell r="C72">
            <v>652581.15625</v>
          </cell>
        </row>
        <row r="73">
          <cell r="A73" t="str">
            <v>Concreto clase C(Uraba)</v>
          </cell>
        </row>
        <row r="74">
          <cell r="A74" t="str">
            <v>Concreto clase D</v>
          </cell>
          <cell r="B74" t="str">
            <v>M³</v>
          </cell>
          <cell r="C74">
            <v>435320.16104166664</v>
          </cell>
        </row>
        <row r="75">
          <cell r="A75" t="str">
            <v>Concreto clase D(Uraba)</v>
          </cell>
        </row>
        <row r="76">
          <cell r="A76" t="str">
            <v>Concreto clase E</v>
          </cell>
          <cell r="B76" t="str">
            <v>M³</v>
          </cell>
          <cell r="C76">
            <v>490375.75652173907</v>
          </cell>
        </row>
        <row r="77">
          <cell r="A77" t="str">
            <v>Concreto clase E(Uraba)</v>
          </cell>
        </row>
        <row r="78">
          <cell r="A78" t="str">
            <v>Concreto clase F</v>
          </cell>
          <cell r="B78" t="str">
            <v>M³</v>
          </cell>
          <cell r="C78">
            <v>308412.72760416666</v>
          </cell>
        </row>
        <row r="79">
          <cell r="A79" t="str">
            <v>Concreto clase G</v>
          </cell>
          <cell r="B79" t="str">
            <v>M³</v>
          </cell>
          <cell r="C79">
            <v>287748</v>
          </cell>
        </row>
        <row r="80">
          <cell r="A80" t="str">
            <v>Concreto hidraulico para pavimento MR-43</v>
          </cell>
          <cell r="B80" t="str">
            <v>M3</v>
          </cell>
          <cell r="C80">
            <v>348187</v>
          </cell>
        </row>
        <row r="81">
          <cell r="A81" t="str">
            <v>Cordón detonante(12grxmt)</v>
          </cell>
          <cell r="B81" t="str">
            <v>M.L</v>
          </cell>
          <cell r="C81">
            <v>913</v>
          </cell>
        </row>
        <row r="82">
          <cell r="A82" t="str">
            <v>Costal de fibra o fique</v>
          </cell>
          <cell r="B82" t="str">
            <v>U</v>
          </cell>
          <cell r="C82">
            <v>501</v>
          </cell>
        </row>
        <row r="83">
          <cell r="A83" t="str">
            <v>CUNETA PREFABRICADA EN CONCRETO L=1.0 m</v>
          </cell>
          <cell r="B83" t="str">
            <v>ML</v>
          </cell>
          <cell r="C83">
            <v>97000</v>
          </cell>
        </row>
        <row r="84">
          <cell r="A84" t="str">
            <v>Cuñas para el tensionamiento (acero de preesfuerzo) (item 641)</v>
          </cell>
          <cell r="B84" t="str">
            <v>U</v>
          </cell>
          <cell r="C84">
            <v>14279</v>
          </cell>
        </row>
        <row r="85">
          <cell r="A85" t="str">
            <v>Disolvente para pintura (especificar el tipo de disolvente que está utilizando)</v>
          </cell>
          <cell r="B85" t="str">
            <v>GALON</v>
          </cell>
          <cell r="C85">
            <v>23598</v>
          </cell>
        </row>
        <row r="86">
          <cell r="A86" t="str">
            <v>Disolvente para pintura (especificar el tipo de disolvente que está utilizando)</v>
          </cell>
          <cell r="B86" t="str">
            <v>GALON</v>
          </cell>
          <cell r="C86">
            <v>17753</v>
          </cell>
        </row>
        <row r="87">
          <cell r="A87" t="str">
            <v>Ductos para tensionimiento (acero de preesfuerzo) (item 641)</v>
          </cell>
          <cell r="B87" t="str">
            <v>M:L</v>
          </cell>
          <cell r="C87">
            <v>6141</v>
          </cell>
        </row>
        <row r="88">
          <cell r="A88" t="str">
            <v>Emulsión Asfáltica de rotura lenta CRL-1h</v>
          </cell>
          <cell r="B88" t="str">
            <v>LT</v>
          </cell>
          <cell r="C88">
            <v>1226</v>
          </cell>
        </row>
        <row r="89">
          <cell r="A89" t="str">
            <v>Emulsión CRL-0</v>
          </cell>
          <cell r="B89" t="str">
            <v>LT</v>
          </cell>
          <cell r="C89">
            <v>1124</v>
          </cell>
        </row>
        <row r="90">
          <cell r="A90" t="str">
            <v>Emulsión CRL-1</v>
          </cell>
          <cell r="B90" t="str">
            <v>LT</v>
          </cell>
          <cell r="C90">
            <v>1297</v>
          </cell>
        </row>
        <row r="91">
          <cell r="A91" t="str">
            <v>Emulsión CRL-1hm</v>
          </cell>
          <cell r="B91" t="str">
            <v>LT</v>
          </cell>
          <cell r="C91">
            <v>1333</v>
          </cell>
        </row>
        <row r="92">
          <cell r="A92" t="str">
            <v>Emulsión CRM</v>
          </cell>
          <cell r="B92" t="str">
            <v>LT</v>
          </cell>
          <cell r="C92">
            <v>1393</v>
          </cell>
        </row>
        <row r="93">
          <cell r="A93" t="str">
            <v>Emulsión CRR-1</v>
          </cell>
          <cell r="B93" t="str">
            <v>LT</v>
          </cell>
          <cell r="C93">
            <v>1306</v>
          </cell>
        </row>
        <row r="94">
          <cell r="A94" t="str">
            <v>Emulsión CRR-1m</v>
          </cell>
          <cell r="B94" t="str">
            <v>LT</v>
          </cell>
          <cell r="C94">
            <v>1468</v>
          </cell>
        </row>
        <row r="95">
          <cell r="A95" t="str">
            <v>Emulsión CRR-2</v>
          </cell>
          <cell r="B95" t="str">
            <v>LT</v>
          </cell>
          <cell r="C95">
            <v>1158</v>
          </cell>
        </row>
        <row r="96">
          <cell r="A96" t="str">
            <v>Emulsión CRR-2m</v>
          </cell>
          <cell r="B96" t="str">
            <v>LT</v>
          </cell>
          <cell r="C96">
            <v>1499</v>
          </cell>
        </row>
        <row r="97">
          <cell r="A97" t="str">
            <v>Emulsión CRMm</v>
          </cell>
          <cell r="B97" t="str">
            <v>LT</v>
          </cell>
          <cell r="C97">
            <v>1791</v>
          </cell>
        </row>
        <row r="98">
          <cell r="A98" t="str">
            <v>Esferas reflectivas</v>
          </cell>
          <cell r="B98" t="str">
            <v>KG</v>
          </cell>
          <cell r="C98">
            <v>4937</v>
          </cell>
        </row>
        <row r="99">
          <cell r="A99" t="str">
            <v>Estacas, Pintura, Tachuela, Hilo</v>
          </cell>
          <cell r="B99" t="str">
            <v>GLOBAL</v>
          </cell>
          <cell r="C99">
            <v>1077</v>
          </cell>
        </row>
        <row r="100">
          <cell r="A100" t="str">
            <v>Explosivos  75% (INDUGEL)</v>
          </cell>
          <cell r="B100" t="str">
            <v>LB</v>
          </cell>
          <cell r="C100">
            <v>8782</v>
          </cell>
        </row>
        <row r="101">
          <cell r="A101" t="str">
            <v>Fertilizantes e Insecticidas (triple 15)</v>
          </cell>
          <cell r="B101" t="str">
            <v>KG</v>
          </cell>
          <cell r="C101">
            <v>1382</v>
          </cell>
        </row>
        <row r="102">
          <cell r="A102" t="str">
            <v>Fibra o Mulch Hidráulico</v>
          </cell>
          <cell r="B102" t="str">
            <v>KG</v>
          </cell>
          <cell r="C102">
            <v>34200</v>
          </cell>
        </row>
        <row r="103">
          <cell r="A103" t="str">
            <v>Fijador o Aglomerante Estabilizador (Agropim)</v>
          </cell>
          <cell r="B103" t="str">
            <v>KG</v>
          </cell>
          <cell r="C103">
            <v>12300</v>
          </cell>
        </row>
        <row r="104">
          <cell r="A104" t="str">
            <v>Formaleta (gaviones, juntas de bordillos, juntas de cunetas, muros, concreto clase D,E y G)</v>
          </cell>
          <cell r="B104" t="str">
            <v>M2</v>
          </cell>
          <cell r="C104">
            <v>3723</v>
          </cell>
        </row>
        <row r="105">
          <cell r="A105" t="str">
            <v>Formaleta concreto clase A,B y C</v>
          </cell>
          <cell r="B105" t="str">
            <v>M²</v>
          </cell>
          <cell r="C105">
            <v>13767</v>
          </cell>
        </row>
        <row r="106">
          <cell r="A106" t="str">
            <v>Formaleta para baranda de concreto</v>
          </cell>
          <cell r="B106" t="str">
            <v>M²</v>
          </cell>
          <cell r="C106">
            <v>13134</v>
          </cell>
        </row>
        <row r="107">
          <cell r="A107" t="str">
            <v>Formaleta para muros (para muros de contencion) (item 682)</v>
          </cell>
          <cell r="B107" t="str">
            <v>M2</v>
          </cell>
          <cell r="C107">
            <v>7537</v>
          </cell>
        </row>
        <row r="108">
          <cell r="A108" t="str">
            <v>Formaleta, platina y accesorios (escamas en concreto)</v>
          </cell>
          <cell r="B108" t="str">
            <v>M2</v>
          </cell>
          <cell r="C108">
            <v>3154</v>
          </cell>
        </row>
        <row r="109">
          <cell r="A109" t="str">
            <v>Formaletas para Juntas</v>
          </cell>
          <cell r="B109" t="str">
            <v>ML</v>
          </cell>
          <cell r="C109">
            <v>2844</v>
          </cell>
        </row>
        <row r="110">
          <cell r="A110" t="str">
            <v>Fulminantes</v>
          </cell>
          <cell r="B110" t="str">
            <v>U</v>
          </cell>
          <cell r="C110">
            <v>550</v>
          </cell>
        </row>
        <row r="111">
          <cell r="A111" t="str">
            <v>Fundente</v>
          </cell>
          <cell r="B111" t="str">
            <v>Kg</v>
          </cell>
          <cell r="C111">
            <v>109828</v>
          </cell>
        </row>
        <row r="112">
          <cell r="A112" t="str">
            <v>Gas propano</v>
          </cell>
          <cell r="B112" t="str">
            <v>KG</v>
          </cell>
          <cell r="C112">
            <v>2139</v>
          </cell>
        </row>
        <row r="113">
          <cell r="A113" t="str">
            <v>Geodrén Planar(1 ML de H)</v>
          </cell>
          <cell r="B113" t="str">
            <v>ML</v>
          </cell>
          <cell r="C113">
            <v>25102</v>
          </cell>
        </row>
        <row r="114">
          <cell r="A114" t="str">
            <v>Geodrén Tubular(100 mm)</v>
          </cell>
          <cell r="B114" t="str">
            <v>ML</v>
          </cell>
        </row>
        <row r="115">
          <cell r="A115" t="str">
            <v>Geomanto</v>
          </cell>
          <cell r="B115" t="str">
            <v>M2</v>
          </cell>
        </row>
        <row r="116">
          <cell r="A116" t="str">
            <v>Geomenbrana 80 mils de  2 mm</v>
          </cell>
          <cell r="B116" t="str">
            <v>M2</v>
          </cell>
          <cell r="C116">
            <v>23081</v>
          </cell>
        </row>
        <row r="117">
          <cell r="A117" t="str">
            <v>Geoterxtil T-2400 o similar (provedores Lafayet, Tensar, Omnes u otros)</v>
          </cell>
          <cell r="B117" t="str">
            <v>M2</v>
          </cell>
          <cell r="C117">
            <v>5401</v>
          </cell>
        </row>
        <row r="118">
          <cell r="A118" t="str">
            <v>Geotextil NT REPAV 450 o similar (provedores Lafayet, Tensar, Omnes u otros)</v>
          </cell>
          <cell r="B118" t="str">
            <v>M²</v>
          </cell>
          <cell r="C118">
            <v>3958</v>
          </cell>
        </row>
        <row r="119">
          <cell r="A119" t="str">
            <v>Geotextil NT-2500 o similar (provedores Tensar, Omnes u otros)</v>
          </cell>
          <cell r="B119" t="str">
            <v>M²</v>
          </cell>
          <cell r="C119">
            <v>4829</v>
          </cell>
        </row>
        <row r="120">
          <cell r="A120" t="str">
            <v>Geotextil T-2100 o similar (provedores Lafayet, Tensar, Omnes u otros)</v>
          </cell>
          <cell r="B120" t="str">
            <v>M²</v>
          </cell>
          <cell r="C120">
            <v>4789</v>
          </cell>
        </row>
        <row r="121">
          <cell r="A121" t="str">
            <v>Grapas</v>
          </cell>
          <cell r="B121" t="str">
            <v>KG</v>
          </cell>
          <cell r="C121">
            <v>5125</v>
          </cell>
        </row>
        <row r="122">
          <cell r="A122" t="str">
            <v>Grapas de Fijación</v>
          </cell>
          <cell r="B122" t="str">
            <v>U</v>
          </cell>
          <cell r="C122">
            <v>1110</v>
          </cell>
        </row>
        <row r="123">
          <cell r="A123" t="str">
            <v>Grasa</v>
          </cell>
          <cell r="B123" t="str">
            <v>KG</v>
          </cell>
          <cell r="C123">
            <v>6801</v>
          </cell>
        </row>
        <row r="124">
          <cell r="A124" t="str">
            <v>Grata de limpieza</v>
          </cell>
          <cell r="B124" t="str">
            <v>U</v>
          </cell>
          <cell r="C124">
            <v>23391</v>
          </cell>
        </row>
        <row r="125">
          <cell r="A125" t="str">
            <v>Hidroretenedor (stockosorb)</v>
          </cell>
          <cell r="B125" t="str">
            <v>KG</v>
          </cell>
          <cell r="C125">
            <v>40031</v>
          </cell>
        </row>
        <row r="126">
          <cell r="A126" t="str">
            <v>Hito de arista  (TUBULAR)</v>
          </cell>
          <cell r="B126" t="str">
            <v>U</v>
          </cell>
          <cell r="C126">
            <v>98600</v>
          </cell>
        </row>
        <row r="127">
          <cell r="A127" t="str">
            <v>Hito de arista(Grado diamante de 0.90m)</v>
          </cell>
          <cell r="B127" t="str">
            <v>U</v>
          </cell>
          <cell r="D127" t="str">
            <v>sin referncia</v>
          </cell>
        </row>
        <row r="128">
          <cell r="A128" t="str">
            <v>Hito de arista(Grado diamante de 1.10m)</v>
          </cell>
          <cell r="B128" t="str">
            <v>U</v>
          </cell>
          <cell r="D128" t="str">
            <v>sin referncia</v>
          </cell>
        </row>
        <row r="129">
          <cell r="A129" t="str">
            <v>IMPERMEABILIZANTE PARA CONCRETO</v>
          </cell>
          <cell r="B129" t="str">
            <v>KG</v>
          </cell>
          <cell r="C129">
            <v>16685.439999999999</v>
          </cell>
        </row>
        <row r="130">
          <cell r="A130" t="str">
            <v>JUNTA ELASTOMERICA JEENE (J 8097 VV)</v>
          </cell>
          <cell r="B130" t="str">
            <v>ML</v>
          </cell>
          <cell r="C130">
            <v>997959</v>
          </cell>
        </row>
        <row r="131">
          <cell r="A131" t="str">
            <v xml:space="preserve">Larguero madera común (2"x4") L=3,0 m, </v>
          </cell>
          <cell r="B131" t="str">
            <v>U</v>
          </cell>
          <cell r="C131">
            <v>4514</v>
          </cell>
        </row>
        <row r="132">
          <cell r="A132" t="str">
            <v>Lechada para ductos (acero de preesfuerzo)</v>
          </cell>
          <cell r="B132" t="str">
            <v>LT</v>
          </cell>
          <cell r="C132">
            <v>766.28459821428567</v>
          </cell>
        </row>
        <row r="133">
          <cell r="A133" t="str">
            <v>Limpiador 1/4 de galón (anclajes)</v>
          </cell>
          <cell r="B133" t="str">
            <v>U</v>
          </cell>
          <cell r="C133">
            <v>14546</v>
          </cell>
        </row>
        <row r="134">
          <cell r="A134" t="str">
            <v>Listón en guadua para empradizar</v>
          </cell>
          <cell r="B134" t="str">
            <v>U</v>
          </cell>
          <cell r="C134">
            <v>1775</v>
          </cell>
        </row>
        <row r="135">
          <cell r="A135" t="str">
            <v>MALLA ELECTROSOLDADA 40 k.s.i</v>
          </cell>
          <cell r="B135" t="str">
            <v>kg</v>
          </cell>
          <cell r="C135">
            <v>2232</v>
          </cell>
        </row>
        <row r="136">
          <cell r="A136" t="str">
            <v>Malla eslabonada, calibre 10, 6 ojos</v>
          </cell>
          <cell r="B136" t="str">
            <v>M2</v>
          </cell>
          <cell r="C136">
            <v>10939</v>
          </cell>
        </row>
        <row r="137">
          <cell r="A137" t="str">
            <v>Malla para gaviones (2M3)</v>
          </cell>
          <cell r="B137" t="str">
            <v>M3</v>
          </cell>
          <cell r="C137">
            <v>55485</v>
          </cell>
        </row>
        <row r="138">
          <cell r="A138" t="str">
            <v>MANGUERA DE ALTA PRESION</v>
          </cell>
          <cell r="B138" t="str">
            <v>ML</v>
          </cell>
          <cell r="C138">
            <v>114869</v>
          </cell>
        </row>
        <row r="139">
          <cell r="A139" t="str">
            <v>Manguera de polietileno de 3"</v>
          </cell>
          <cell r="B139" t="str">
            <v>ML</v>
          </cell>
          <cell r="C139">
            <v>7588</v>
          </cell>
        </row>
        <row r="140">
          <cell r="A140" t="str">
            <v>Manto para el refuerzo de la vegetación Tipo 5A</v>
          </cell>
          <cell r="B140" t="str">
            <v>M²</v>
          </cell>
          <cell r="C140">
            <v>13886</v>
          </cell>
        </row>
        <row r="141">
          <cell r="A141" t="str">
            <v>Manto para el refuerzo de la vegetación Tipo 5B</v>
          </cell>
          <cell r="B141" t="str">
            <v>M²</v>
          </cell>
          <cell r="C141">
            <v>13886</v>
          </cell>
        </row>
        <row r="142">
          <cell r="A142" t="str">
            <v>Manto para el refuerzo de la vegetación Tipo 5C</v>
          </cell>
          <cell r="B142" t="str">
            <v>M²</v>
          </cell>
          <cell r="C142">
            <v>13886</v>
          </cell>
        </row>
        <row r="143">
          <cell r="A143" t="str">
            <v>Manto para el refuerzo de la vegetación Tipo 5D</v>
          </cell>
          <cell r="B143" t="str">
            <v>M²</v>
          </cell>
          <cell r="D143" t="str">
            <v>sin referncia</v>
          </cell>
        </row>
        <row r="144">
          <cell r="A144" t="str">
            <v>Material de afirmado</v>
          </cell>
          <cell r="B144" t="str">
            <v>M3</v>
          </cell>
          <cell r="C144">
            <v>19323</v>
          </cell>
        </row>
        <row r="145">
          <cell r="A145" t="str">
            <v>Material de base</v>
          </cell>
          <cell r="B145" t="str">
            <v>M3</v>
          </cell>
          <cell r="C145">
            <v>31426</v>
          </cell>
        </row>
        <row r="146">
          <cell r="A146" t="str">
            <v>Material de base (gradación 1)</v>
          </cell>
          <cell r="B146" t="str">
            <v>M3</v>
          </cell>
          <cell r="C146">
            <v>31496</v>
          </cell>
        </row>
        <row r="147">
          <cell r="A147" t="str">
            <v>Material de base (gradación 2)</v>
          </cell>
          <cell r="B147" t="str">
            <v>M³</v>
          </cell>
          <cell r="C147">
            <v>33231</v>
          </cell>
        </row>
        <row r="148">
          <cell r="A148" t="str">
            <v>Material de la zona (para estabilizar bases)</v>
          </cell>
          <cell r="B148" t="str">
            <v>M³</v>
          </cell>
          <cell r="C148">
            <v>14813</v>
          </cell>
        </row>
        <row r="149">
          <cell r="A149" t="str">
            <v xml:space="preserve">Material de Sub- Base </v>
          </cell>
          <cell r="B149" t="str">
            <v>M3</v>
          </cell>
          <cell r="C149">
            <v>27244</v>
          </cell>
        </row>
        <row r="150">
          <cell r="A150" t="str">
            <v>Material de Sub- Base para Bacheo</v>
          </cell>
          <cell r="B150" t="str">
            <v>M3</v>
          </cell>
          <cell r="C150">
            <v>27577</v>
          </cell>
        </row>
        <row r="151">
          <cell r="A151" t="str">
            <v>Material drenante (tamaño máximo 3") (item 673.2)</v>
          </cell>
          <cell r="B151" t="str">
            <v>M3</v>
          </cell>
          <cell r="C151">
            <v>28705</v>
          </cell>
        </row>
        <row r="152">
          <cell r="A152" t="str">
            <v>Material filtrante (tamaño máximo 6") (item 610.2)</v>
          </cell>
          <cell r="B152" t="str">
            <v>M3</v>
          </cell>
          <cell r="C152">
            <v>22935</v>
          </cell>
        </row>
        <row r="153">
          <cell r="A153" t="str">
            <v>Material para pedraplén</v>
          </cell>
          <cell r="B153" t="str">
            <v>M3</v>
          </cell>
          <cell r="C153">
            <v>21849</v>
          </cell>
        </row>
        <row r="154">
          <cell r="A154" t="str">
            <v>Material seleccionado para relleno</v>
          </cell>
          <cell r="B154" t="str">
            <v>M3</v>
          </cell>
          <cell r="C154">
            <v>11094</v>
          </cell>
        </row>
        <row r="155">
          <cell r="A155" t="str">
            <v>Mecha Lenta</v>
          </cell>
          <cell r="B155" t="str">
            <v>M.L</v>
          </cell>
          <cell r="C155">
            <v>438</v>
          </cell>
        </row>
        <row r="156">
          <cell r="A156" t="str">
            <v>Mezcla abierta en caliente MAC-1</v>
          </cell>
          <cell r="B156" t="str">
            <v>M3</v>
          </cell>
          <cell r="C156">
            <v>339000</v>
          </cell>
        </row>
        <row r="157">
          <cell r="A157" t="str">
            <v>Mezcla abierta en caliente MAC-2</v>
          </cell>
          <cell r="B157" t="str">
            <v>M3</v>
          </cell>
          <cell r="C157">
            <v>339000</v>
          </cell>
        </row>
        <row r="158">
          <cell r="A158" t="str">
            <v>Mezcla abierta en caliente MAC-3</v>
          </cell>
          <cell r="B158" t="str">
            <v>M3</v>
          </cell>
          <cell r="C158">
            <v>339000</v>
          </cell>
        </row>
        <row r="159">
          <cell r="A159" t="str">
            <v>Mezcla abierta en caliente para bacheo</v>
          </cell>
          <cell r="B159" t="str">
            <v>M3</v>
          </cell>
          <cell r="C159">
            <v>339000</v>
          </cell>
        </row>
        <row r="160">
          <cell r="A160" t="str">
            <v>Mezcla abierta en frio MAF-1</v>
          </cell>
          <cell r="B160" t="str">
            <v>M3</v>
          </cell>
          <cell r="C160">
            <v>263167</v>
          </cell>
        </row>
        <row r="161">
          <cell r="A161" t="str">
            <v>Mezcla abierta en frio MAF-2</v>
          </cell>
          <cell r="B161" t="str">
            <v>M3</v>
          </cell>
          <cell r="C161">
            <v>263167</v>
          </cell>
        </row>
        <row r="162">
          <cell r="A162" t="str">
            <v>Mezcla abierta en frio MAF-3</v>
          </cell>
          <cell r="B162" t="str">
            <v>M3</v>
          </cell>
          <cell r="C162">
            <v>266586</v>
          </cell>
        </row>
        <row r="163">
          <cell r="A163" t="str">
            <v>Mezcla abierta en frio para bacheo</v>
          </cell>
          <cell r="B163" t="str">
            <v>M3</v>
          </cell>
          <cell r="C163">
            <v>263167</v>
          </cell>
        </row>
        <row r="164">
          <cell r="A164" t="str">
            <v>Mezcla asfáltica reciclada en caliente tipo MDC-2</v>
          </cell>
          <cell r="B164" t="str">
            <v>M³</v>
          </cell>
        </row>
        <row r="165">
          <cell r="A165" t="str">
            <v>Mezcla asfáltica reciclada en caliente tipo MSC-1</v>
          </cell>
          <cell r="B165" t="str">
            <v>M³</v>
          </cell>
        </row>
        <row r="166">
          <cell r="A166" t="str">
            <v xml:space="preserve">Mezcla de alto módulo </v>
          </cell>
          <cell r="B166" t="str">
            <v>M3</v>
          </cell>
          <cell r="C166">
            <v>482444</v>
          </cell>
        </row>
        <row r="167">
          <cell r="A167" t="str">
            <v>Mezcla densa en caliente MDC-1</v>
          </cell>
          <cell r="B167" t="str">
            <v>M3</v>
          </cell>
          <cell r="C167">
            <v>358915</v>
          </cell>
        </row>
        <row r="168">
          <cell r="A168" t="str">
            <v>Mezcla densa en caliente MDC-2</v>
          </cell>
          <cell r="B168" t="str">
            <v>M3</v>
          </cell>
          <cell r="C168">
            <v>371279</v>
          </cell>
        </row>
        <row r="169">
          <cell r="A169" t="str">
            <v>Mezcla densa en caliente MDC-3</v>
          </cell>
          <cell r="B169" t="str">
            <v>M3</v>
          </cell>
          <cell r="C169">
            <v>415088</v>
          </cell>
        </row>
        <row r="170">
          <cell r="A170" t="str">
            <v>Mezcla densa en frio MDF-1</v>
          </cell>
          <cell r="B170" t="str">
            <v>M3</v>
          </cell>
          <cell r="C170">
            <v>257000</v>
          </cell>
        </row>
        <row r="171">
          <cell r="A171" t="str">
            <v>Mezcla densa en frio MDF-2</v>
          </cell>
          <cell r="B171" t="str">
            <v>M3</v>
          </cell>
          <cell r="C171">
            <v>263000</v>
          </cell>
        </row>
        <row r="172">
          <cell r="A172" t="str">
            <v>Mezcla densa en frio MDF-3</v>
          </cell>
          <cell r="B172" t="str">
            <v>M3</v>
          </cell>
          <cell r="C172">
            <v>263000</v>
          </cell>
        </row>
        <row r="173">
          <cell r="A173" t="str">
            <v>Mezcla densa en frio para bacheo</v>
          </cell>
          <cell r="B173" t="str">
            <v>M3</v>
          </cell>
          <cell r="C173">
            <v>257000</v>
          </cell>
        </row>
        <row r="174">
          <cell r="A174" t="str">
            <v>Mezcla discontinua en caliente F-1</v>
          </cell>
          <cell r="B174" t="str">
            <v>M3</v>
          </cell>
          <cell r="C174">
            <v>585794</v>
          </cell>
        </row>
        <row r="175">
          <cell r="A175" t="str">
            <v>Mezcla discontinua en caliente F-2</v>
          </cell>
          <cell r="B175" t="str">
            <v>M3</v>
          </cell>
          <cell r="C175">
            <v>585794</v>
          </cell>
        </row>
        <row r="176">
          <cell r="A176" t="str">
            <v>Mezcla discontinua en caliente M-1</v>
          </cell>
          <cell r="B176" t="str">
            <v>M3</v>
          </cell>
          <cell r="C176">
            <v>449000</v>
          </cell>
        </row>
        <row r="177">
          <cell r="A177" t="str">
            <v>Mezcla discontinua en caliente M-2</v>
          </cell>
          <cell r="B177" t="str">
            <v>M3</v>
          </cell>
          <cell r="C177">
            <v>449000</v>
          </cell>
        </row>
        <row r="178">
          <cell r="A178" t="str">
            <v>Mezcla drenante</v>
          </cell>
          <cell r="B178" t="str">
            <v>M³</v>
          </cell>
          <cell r="C178">
            <v>528864</v>
          </cell>
        </row>
        <row r="179">
          <cell r="A179" t="str">
            <v>Mezcla en caliente para bacheo</v>
          </cell>
          <cell r="B179" t="str">
            <v>M3</v>
          </cell>
          <cell r="C179">
            <v>371279</v>
          </cell>
        </row>
        <row r="180">
          <cell r="A180" t="str">
            <v>Mezcla gruesa en caliente tipo MGC-0</v>
          </cell>
          <cell r="B180" t="str">
            <v>M3</v>
          </cell>
          <cell r="C180">
            <v>342853</v>
          </cell>
        </row>
        <row r="181">
          <cell r="A181" t="str">
            <v>Mezcla gruesa en caliente tipo MGC-1</v>
          </cell>
          <cell r="B181" t="str">
            <v>M3</v>
          </cell>
        </row>
        <row r="182">
          <cell r="A182" t="str">
            <v>Mezcla semidensa en caliente tipo MSC-1</v>
          </cell>
          <cell r="B182" t="str">
            <v>M3</v>
          </cell>
          <cell r="C182">
            <v>342082</v>
          </cell>
        </row>
        <row r="183">
          <cell r="A183" t="str">
            <v>Mezcla semidensa en caliente tipo MSC-2</v>
          </cell>
          <cell r="B183" t="str">
            <v>M3</v>
          </cell>
          <cell r="C183">
            <v>342620</v>
          </cell>
        </row>
        <row r="184">
          <cell r="A184" t="str">
            <v>Mortero 1:3</v>
          </cell>
          <cell r="B184" t="str">
            <v>M3</v>
          </cell>
          <cell r="C184">
            <v>357058</v>
          </cell>
        </row>
        <row r="185">
          <cell r="A185" t="str">
            <v>Mortero 1:4</v>
          </cell>
          <cell r="B185" t="str">
            <v>M3</v>
          </cell>
          <cell r="C185">
            <v>303336</v>
          </cell>
        </row>
        <row r="186">
          <cell r="A186" t="str">
            <v>MORTERO ALTA RESISTENCIA (EUCOCRETE)</v>
          </cell>
          <cell r="B186" t="str">
            <v>M³</v>
          </cell>
          <cell r="C186">
            <v>8886775</v>
          </cell>
        </row>
        <row r="187">
          <cell r="A187" t="str">
            <v xml:space="preserve">Nutrientes (para remoción de especies vegetales) (dap, triple 15, urea o similar) (item 201.9) </v>
          </cell>
          <cell r="B187" t="str">
            <v>M³</v>
          </cell>
          <cell r="C187">
            <v>1496</v>
          </cell>
        </row>
        <row r="188">
          <cell r="A188" t="str">
            <v>Obra falsa concreto clase A y B (puntal de 3m metálico)</v>
          </cell>
          <cell r="B188" t="str">
            <v>M³</v>
          </cell>
          <cell r="C188">
            <v>36625</v>
          </cell>
        </row>
        <row r="189">
          <cell r="A189" t="str">
            <v>Oxigeno industrial</v>
          </cell>
          <cell r="B189" t="str">
            <v>KG</v>
          </cell>
          <cell r="C189">
            <v>1176</v>
          </cell>
        </row>
        <row r="190">
          <cell r="A190" t="str">
            <v>Paral en madera rolliza de 3" (tablestacados)</v>
          </cell>
          <cell r="B190" t="str">
            <v>M.L</v>
          </cell>
          <cell r="C190">
            <v>6940</v>
          </cell>
        </row>
        <row r="191">
          <cell r="A191" t="str">
            <v>Paral en madera rolliza de 5" y 4,5 m de longitud (tablestacados)</v>
          </cell>
          <cell r="B191" t="str">
            <v>U</v>
          </cell>
          <cell r="C191">
            <v>85725</v>
          </cell>
        </row>
        <row r="192">
          <cell r="A192" t="str">
            <v>Paral en madera rolliza de 6" y 5m de longitud (tablestacados)</v>
          </cell>
          <cell r="B192" t="str">
            <v>U</v>
          </cell>
          <cell r="C192">
            <v>123597</v>
          </cell>
        </row>
        <row r="193">
          <cell r="A193" t="str">
            <v>Paral en madera rolliza de 6" y 8m de longitud (tablestacados)</v>
          </cell>
          <cell r="B193" t="str">
            <v>U</v>
          </cell>
          <cell r="C193">
            <v>245730</v>
          </cell>
        </row>
        <row r="194">
          <cell r="A194" t="str">
            <v>Pegante epóxico</v>
          </cell>
          <cell r="B194" t="str">
            <v>KG</v>
          </cell>
          <cell r="C194">
            <v>23331</v>
          </cell>
        </row>
        <row r="195">
          <cell r="A195" t="str">
            <v>Piedra para concreto ciclópeo (rajón o canto rodado)</v>
          </cell>
          <cell r="B195" t="str">
            <v>M3</v>
          </cell>
          <cell r="C195">
            <v>32178</v>
          </cell>
        </row>
        <row r="196">
          <cell r="A196" t="str">
            <v>Piedra para gavión</v>
          </cell>
          <cell r="B196" t="str">
            <v>M3</v>
          </cell>
          <cell r="C196">
            <v>32029</v>
          </cell>
        </row>
        <row r="197">
          <cell r="A197" t="str">
            <v>Pilote en madera barbosco de 15*15</v>
          </cell>
          <cell r="B197" t="str">
            <v>M.L</v>
          </cell>
          <cell r="C197">
            <v>68620</v>
          </cell>
        </row>
        <row r="198">
          <cell r="A198" t="str">
            <v>Pilote prefabricado de concreto diametro 30 cm</v>
          </cell>
          <cell r="B198" t="str">
            <v>ML</v>
          </cell>
          <cell r="C198">
            <v>78992</v>
          </cell>
        </row>
        <row r="199">
          <cell r="A199" t="str">
            <v>Pilote prefabricado de concreto diametro 35 cm</v>
          </cell>
          <cell r="B199" t="str">
            <v>ML</v>
          </cell>
          <cell r="C199">
            <v>105418</v>
          </cell>
        </row>
        <row r="200">
          <cell r="A200" t="str">
            <v>Pilote prefabricado de concreto diametro 40 cm</v>
          </cell>
          <cell r="B200" t="str">
            <v>ML</v>
          </cell>
          <cell r="C200">
            <v>136815</v>
          </cell>
        </row>
        <row r="201">
          <cell r="A201" t="str">
            <v>Pintura acrilica pura para tráfico</v>
          </cell>
          <cell r="B201" t="str">
            <v>GALON</v>
          </cell>
          <cell r="C201">
            <v>70320</v>
          </cell>
        </row>
        <row r="202">
          <cell r="A202" t="str">
            <v>Pintura acrilica, esmalte o similar (pintura de estructuras metálicas) (item 650.4)</v>
          </cell>
          <cell r="B202" t="str">
            <v>GALON</v>
          </cell>
          <cell r="C202">
            <v>83833</v>
          </cell>
        </row>
        <row r="203">
          <cell r="A203" t="str">
            <v>Pintura anticorrosiva</v>
          </cell>
          <cell r="B203" t="str">
            <v>GALON</v>
          </cell>
          <cell r="C203">
            <v>36668</v>
          </cell>
        </row>
        <row r="204">
          <cell r="A204" t="str">
            <v>PINTURA TERMOPLASTICA</v>
          </cell>
          <cell r="B204" t="str">
            <v>GL</v>
          </cell>
          <cell r="D204" t="str">
            <v>sin referncia</v>
          </cell>
        </row>
        <row r="205">
          <cell r="A205" t="str">
            <v>Platina de 1" x 1/4" (cerramiento en malla)</v>
          </cell>
          <cell r="B205" t="str">
            <v>M.L</v>
          </cell>
          <cell r="C205">
            <v>2788</v>
          </cell>
        </row>
        <row r="206">
          <cell r="A206" t="str">
            <v>Poliflex o similar</v>
          </cell>
          <cell r="B206" t="str">
            <v>kg</v>
          </cell>
          <cell r="C206">
            <v>3500</v>
          </cell>
        </row>
        <row r="207">
          <cell r="A207" t="str">
            <v>Poste de kilometraje</v>
          </cell>
          <cell r="B207" t="str">
            <v>U</v>
          </cell>
          <cell r="C207">
            <v>50286</v>
          </cell>
        </row>
        <row r="208">
          <cell r="A208" t="str">
            <v>Poste de madera para cercas</v>
          </cell>
          <cell r="B208" t="str">
            <v>ML</v>
          </cell>
          <cell r="C208">
            <v>12622</v>
          </cell>
        </row>
        <row r="209">
          <cell r="A209" t="str">
            <v>Poste en angulo de 2*2*1/4 de 3,5m para señal</v>
          </cell>
          <cell r="B209" t="str">
            <v>U</v>
          </cell>
          <cell r="C209">
            <v>114475</v>
          </cell>
        </row>
        <row r="210">
          <cell r="A210" t="str">
            <v>Postes de concreto para cercas</v>
          </cell>
          <cell r="B210" t="str">
            <v>U</v>
          </cell>
          <cell r="C210">
            <v>42663</v>
          </cell>
        </row>
        <row r="211">
          <cell r="A211" t="str">
            <v>Postes para defensa metálica (1,80m)</v>
          </cell>
          <cell r="B211" t="str">
            <v>U</v>
          </cell>
          <cell r="C211">
            <v>104931</v>
          </cell>
        </row>
        <row r="212">
          <cell r="A212" t="str">
            <v>Producto enrollado para control de erosion tipo 1A</v>
          </cell>
          <cell r="B212" t="str">
            <v>M2</v>
          </cell>
          <cell r="C212">
            <v>2872</v>
          </cell>
        </row>
        <row r="213">
          <cell r="A213" t="str">
            <v>Producto enrollado para control de erosion tipo 1B</v>
          </cell>
          <cell r="B213" t="str">
            <v>M2</v>
          </cell>
          <cell r="C213">
            <v>2872</v>
          </cell>
        </row>
        <row r="214">
          <cell r="A214" t="str">
            <v>Producto enrollado para control de erosion tipo 1C</v>
          </cell>
          <cell r="B214" t="str">
            <v>M2</v>
          </cell>
          <cell r="C214">
            <v>3316</v>
          </cell>
        </row>
        <row r="215">
          <cell r="A215" t="str">
            <v>Producto enrollado para control de erosión Tipo 1D</v>
          </cell>
          <cell r="B215" t="str">
            <v>M²</v>
          </cell>
          <cell r="C215">
            <v>4024</v>
          </cell>
        </row>
        <row r="216">
          <cell r="A216" t="str">
            <v>Producto enrollado para control de erosion tipo 2A</v>
          </cell>
          <cell r="B216" t="str">
            <v>M2</v>
          </cell>
          <cell r="C216">
            <v>2872</v>
          </cell>
        </row>
        <row r="217">
          <cell r="A217" t="str">
            <v>Producto enrollado para control de erosión Tipo 2B</v>
          </cell>
          <cell r="B217" t="str">
            <v>M²</v>
          </cell>
          <cell r="C217">
            <v>3489</v>
          </cell>
        </row>
        <row r="218">
          <cell r="A218" t="str">
            <v>Producto enrollado para control de erosion tipo 2C</v>
          </cell>
          <cell r="B218" t="str">
            <v>M2</v>
          </cell>
          <cell r="C218">
            <v>3489</v>
          </cell>
        </row>
        <row r="219">
          <cell r="A219" t="str">
            <v>Producto enrollado para control de erosion tipo 2D</v>
          </cell>
          <cell r="B219" t="str">
            <v>M2</v>
          </cell>
          <cell r="C219">
            <v>4022</v>
          </cell>
        </row>
        <row r="220">
          <cell r="A220" t="str">
            <v>Producto enrollado para control de erosión Tipo 3A</v>
          </cell>
          <cell r="B220" t="str">
            <v>M²</v>
          </cell>
          <cell r="C220">
            <v>3489</v>
          </cell>
        </row>
        <row r="221">
          <cell r="A221" t="str">
            <v>Producto enrollado para control de erosión Tipo 3B</v>
          </cell>
          <cell r="B221" t="str">
            <v>M²</v>
          </cell>
          <cell r="C221">
            <v>4016</v>
          </cell>
        </row>
        <row r="222">
          <cell r="A222" t="str">
            <v>Producto enrollado para control de erosión Tipo 4</v>
          </cell>
          <cell r="B222" t="str">
            <v>M²</v>
          </cell>
          <cell r="C222">
            <v>4771</v>
          </cell>
        </row>
        <row r="223">
          <cell r="A223" t="str">
            <v>Producto enrollado para control de erosion tipo 5A</v>
          </cell>
          <cell r="B223" t="str">
            <v>M2</v>
          </cell>
          <cell r="C223">
            <v>13889</v>
          </cell>
        </row>
        <row r="224">
          <cell r="A224" t="str">
            <v>Producto enrollado para control de erosion tipo 5B</v>
          </cell>
          <cell r="B224" t="str">
            <v>M2</v>
          </cell>
          <cell r="C224">
            <v>13889</v>
          </cell>
        </row>
        <row r="225">
          <cell r="A225" t="str">
            <v>Producto enrollado para control de erosion tipo 5C</v>
          </cell>
          <cell r="B225" t="str">
            <v>M2</v>
          </cell>
          <cell r="C225">
            <v>13889</v>
          </cell>
        </row>
        <row r="226">
          <cell r="A226" t="str">
            <v>Quimico estabilizante (probase)</v>
          </cell>
          <cell r="B226" t="str">
            <v>LT</v>
          </cell>
          <cell r="C226">
            <v>565196</v>
          </cell>
        </row>
        <row r="227">
          <cell r="A227" t="str">
            <v>Resina termoplastica</v>
          </cell>
          <cell r="B227" t="str">
            <v>KG</v>
          </cell>
          <cell r="C227">
            <v>13912</v>
          </cell>
        </row>
        <row r="228">
          <cell r="A228" t="str">
            <v>Salida en PVC D=2" (accesorio para drenes horizontales de 2")</v>
          </cell>
          <cell r="B228" t="str">
            <v>M.L</v>
          </cell>
          <cell r="C228">
            <v>3038</v>
          </cell>
        </row>
        <row r="229">
          <cell r="A229" t="str">
            <v>Sección final de defensa metálica</v>
          </cell>
          <cell r="B229" t="str">
            <v>U</v>
          </cell>
          <cell r="C229">
            <v>41717</v>
          </cell>
        </row>
        <row r="230">
          <cell r="A230" t="str">
            <v>Sello de silicona o sellador autonivelante</v>
          </cell>
          <cell r="B230" t="str">
            <v>U</v>
          </cell>
          <cell r="C230">
            <v>7713</v>
          </cell>
        </row>
        <row r="231">
          <cell r="A231" t="str">
            <v>Semillas para empradizar</v>
          </cell>
          <cell r="B231" t="str">
            <v>KG</v>
          </cell>
          <cell r="C231">
            <v>41416</v>
          </cell>
        </row>
        <row r="232">
          <cell r="A232" t="str">
            <v>Señal (grupo 1). Tablero en lámina galvanizada de 75cm*75cm, calibre 16, reflectivo tipo 1.</v>
          </cell>
          <cell r="B232" t="str">
            <v>U</v>
          </cell>
          <cell r="C232">
            <v>111905</v>
          </cell>
        </row>
        <row r="233">
          <cell r="A233" t="str">
            <v xml:space="preserve">Señal (grupo 2). Tablero en lámina galvanizado de 1,2m*0,4m, calibre 16, reflectivo tipo 1. </v>
          </cell>
          <cell r="B233" t="str">
            <v>U</v>
          </cell>
          <cell r="C233">
            <v>232880</v>
          </cell>
        </row>
        <row r="234">
          <cell r="A234" t="str">
            <v xml:space="preserve">Señal (grupo 3 ferrocarril) (SP-54). Tablero en lámina galvanizado de 2,4m*0,3m, calibre 16, reflectivo tipo 1. </v>
          </cell>
          <cell r="B234" t="str">
            <v>U</v>
          </cell>
          <cell r="C234">
            <v>200300</v>
          </cell>
        </row>
        <row r="235">
          <cell r="A235" t="str">
            <v>Señal (grupo 4). Tablero en lámina galvanizado de 60cm*75cm, calibre 16, reflectivo tipo 1. (delineador de curva horizontal)</v>
          </cell>
          <cell r="B235" t="str">
            <v>U</v>
          </cell>
          <cell r="C235">
            <v>75645</v>
          </cell>
        </row>
        <row r="236">
          <cell r="A236" t="str">
            <v xml:space="preserve">Señal (grupo 5). Tablero en lámina galvanizado de 0,90m*1,13m, calibre 16, reflectivo tipo 1. </v>
          </cell>
          <cell r="B236" t="str">
            <v>U</v>
          </cell>
          <cell r="C236">
            <v>117797</v>
          </cell>
        </row>
        <row r="237">
          <cell r="A237" t="str">
            <v>Soldadura 6013 de 1/8</v>
          </cell>
          <cell r="B237" t="str">
            <v>KG</v>
          </cell>
          <cell r="C237">
            <v>7095</v>
          </cell>
        </row>
        <row r="238">
          <cell r="A238" t="str">
            <v>Soldadura 7018</v>
          </cell>
          <cell r="B238" t="str">
            <v>KG</v>
          </cell>
          <cell r="C238">
            <v>7797</v>
          </cell>
        </row>
        <row r="239">
          <cell r="A239" t="str">
            <v>Soldadura en PVC 1/8 de galón (anclajes)</v>
          </cell>
          <cell r="B239" t="str">
            <v>U</v>
          </cell>
          <cell r="C239">
            <v>28158</v>
          </cell>
        </row>
        <row r="240">
          <cell r="A240" t="str">
            <v>Soldadura L-70</v>
          </cell>
          <cell r="B240" t="str">
            <v>U</v>
          </cell>
          <cell r="C240">
            <v>8598</v>
          </cell>
        </row>
        <row r="241">
          <cell r="A241" t="str">
            <v>Superplastificante sikament</v>
          </cell>
          <cell r="B241" t="str">
            <v>KG</v>
          </cell>
          <cell r="C241">
            <v>7907</v>
          </cell>
        </row>
        <row r="242">
          <cell r="A242" t="str">
            <v>Tabla madera común L=3,0 m, e=3 cm, b=20 cm</v>
          </cell>
          <cell r="B242" t="str">
            <v>U</v>
          </cell>
          <cell r="C242">
            <v>9156</v>
          </cell>
        </row>
        <row r="243">
          <cell r="A243" t="str">
            <v>Tablestaca en madera aserrada (0,23*0,05*3)</v>
          </cell>
          <cell r="B243" t="str">
            <v>U</v>
          </cell>
          <cell r="C243">
            <v>50435</v>
          </cell>
        </row>
        <row r="244">
          <cell r="A244" t="str">
            <v>Tablestaca en madera aserrada (0,3*0,03*3)</v>
          </cell>
          <cell r="B244" t="str">
            <v>U</v>
          </cell>
          <cell r="C244">
            <v>50082</v>
          </cell>
        </row>
        <row r="245">
          <cell r="A245" t="str">
            <v>Tablestaca metálica (riel de 70 lb/yarda)</v>
          </cell>
          <cell r="B245" t="str">
            <v>M</v>
          </cell>
          <cell r="C245">
            <v>142158</v>
          </cell>
        </row>
        <row r="246">
          <cell r="A246" t="str">
            <v>Tacha reflectiva</v>
          </cell>
          <cell r="B246" t="str">
            <v>U</v>
          </cell>
          <cell r="C246">
            <v>4750</v>
          </cell>
        </row>
        <row r="247">
          <cell r="A247" t="str">
            <v>Taco redondo L=2,80 m</v>
          </cell>
          <cell r="B247" t="str">
            <v>U</v>
          </cell>
          <cell r="C247">
            <v>1801</v>
          </cell>
        </row>
        <row r="248">
          <cell r="A248" t="str">
            <v>Tapón en PVC RD21 de 1" (para anclajes)</v>
          </cell>
          <cell r="B248" t="str">
            <v>U</v>
          </cell>
          <cell r="C248">
            <v>813</v>
          </cell>
        </row>
        <row r="249">
          <cell r="A249" t="str">
            <v>Textil de tejido abierto TTA</v>
          </cell>
          <cell r="B249" t="str">
            <v>M2</v>
          </cell>
          <cell r="C249">
            <v>4485</v>
          </cell>
        </row>
        <row r="250">
          <cell r="A250" t="str">
            <v xml:space="preserve">Tierra abonada </v>
          </cell>
          <cell r="B250" t="str">
            <v>M3</v>
          </cell>
          <cell r="C250">
            <v>62336</v>
          </cell>
        </row>
        <row r="251">
          <cell r="A251" t="str">
            <v>Tornillos de Fijacion L=12mm</v>
          </cell>
          <cell r="B251" t="str">
            <v>U</v>
          </cell>
          <cell r="C251">
            <v>1163</v>
          </cell>
        </row>
        <row r="252">
          <cell r="A252" t="str">
            <v>Tornillos para defensa metálica</v>
          </cell>
          <cell r="B252" t="str">
            <v>U</v>
          </cell>
          <cell r="C252">
            <v>1740</v>
          </cell>
        </row>
        <row r="253">
          <cell r="A253" t="str">
            <v>Torón de tensionmiento 1/2" o 5/8" (acero de preesfuerzo) (item 641)</v>
          </cell>
          <cell r="B253" t="str">
            <v>KG</v>
          </cell>
          <cell r="C253">
            <v>4079</v>
          </cell>
        </row>
        <row r="254">
          <cell r="A254" t="str">
            <v>Tramo recto para defensas metalicas</v>
          </cell>
          <cell r="B254" t="str">
            <v>M</v>
          </cell>
          <cell r="C254">
            <v>54057</v>
          </cell>
        </row>
        <row r="255">
          <cell r="A255" t="str">
            <v>TRANSDUCTORES ELECTRONICOS (INCLUYE CABLES, PROTECCION CONTRA EL CONCRETO Y PANEL DE LECTURA)</v>
          </cell>
          <cell r="B255" t="str">
            <v>U</v>
          </cell>
          <cell r="C255">
            <v>1723042</v>
          </cell>
        </row>
        <row r="256">
          <cell r="A256" t="str">
            <v>TRANSDUCTORES MECANICOS (INCLUYE CABLES, PROTECCION CONTRA EL CONCRETO Y PANEL DE LECTURA)</v>
          </cell>
          <cell r="B256" t="str">
            <v>U</v>
          </cell>
          <cell r="C256">
            <v>1023382</v>
          </cell>
        </row>
        <row r="257">
          <cell r="A257" t="str">
            <v>Triturado tamaño maximo 3/4" y 1"</v>
          </cell>
          <cell r="B257" t="str">
            <v>U</v>
          </cell>
          <cell r="C257">
            <v>32400</v>
          </cell>
        </row>
        <row r="258">
          <cell r="A258" t="str">
            <v>Trompetas de 12 torones (acero de preesfuerzo) (item 641)</v>
          </cell>
          <cell r="B258" t="str">
            <v>KG</v>
          </cell>
          <cell r="C258">
            <v>269911</v>
          </cell>
        </row>
        <row r="259">
          <cell r="A259" t="str">
            <v>Tubería D=4" tipo pesado, E=2mm (baranda metálica)</v>
          </cell>
          <cell r="B259" t="str">
            <v>ML</v>
          </cell>
          <cell r="C259">
            <v>19174</v>
          </cell>
        </row>
        <row r="260">
          <cell r="A260" t="str">
            <v>Tuberia de 10" paRa vaciado tremi de 4 mts</v>
          </cell>
          <cell r="B260" t="str">
            <v>ML</v>
          </cell>
          <cell r="C260">
            <v>65706</v>
          </cell>
        </row>
        <row r="261">
          <cell r="A261" t="str">
            <v>Tubería en H de D=1/4", H=1.40m, A=0.20m (baranda metálica)</v>
          </cell>
          <cell r="B261" t="str">
            <v>KG</v>
          </cell>
          <cell r="C261">
            <v>61412</v>
          </cell>
        </row>
        <row r="262">
          <cell r="A262" t="str">
            <v>Tuberia Perforada en PVC de 2" (drenes horizontales de 2")</v>
          </cell>
          <cell r="B262" t="str">
            <v>ML</v>
          </cell>
          <cell r="C262">
            <v>11979</v>
          </cell>
        </row>
        <row r="263">
          <cell r="A263" t="str">
            <v>Tuberia PVC de 1" (para escamas en concreto)</v>
          </cell>
          <cell r="B263" t="str">
            <v>ML</v>
          </cell>
          <cell r="C263">
            <v>11445</v>
          </cell>
        </row>
        <row r="264">
          <cell r="A264" t="str">
            <v>Tuberia PVC RD21 de 1" (para anclajes)</v>
          </cell>
          <cell r="B264" t="str">
            <v>ML</v>
          </cell>
          <cell r="C264">
            <v>6076</v>
          </cell>
        </row>
        <row r="265">
          <cell r="A265" t="str">
            <v>Tubo concreto reforzado 900mm (tipo 1)</v>
          </cell>
          <cell r="B265" t="str">
            <v>ML</v>
          </cell>
          <cell r="C265">
            <v>324481</v>
          </cell>
        </row>
        <row r="266">
          <cell r="A266" t="str">
            <v>Tubo concreto reforzado 900mm (tipo 2)</v>
          </cell>
          <cell r="B266" t="str">
            <v>ML</v>
          </cell>
          <cell r="C266">
            <v>328059</v>
          </cell>
        </row>
        <row r="267">
          <cell r="A267" t="str">
            <v>Tubo concreto simple 450mm</v>
          </cell>
          <cell r="B267" t="str">
            <v>ML</v>
          </cell>
          <cell r="C267">
            <v>72597</v>
          </cell>
        </row>
        <row r="268">
          <cell r="A268" t="str">
            <v>Tubo concreto simple 500 mm</v>
          </cell>
          <cell r="B268" t="str">
            <v>ML</v>
          </cell>
          <cell r="C268">
            <v>92030</v>
          </cell>
        </row>
        <row r="269">
          <cell r="A269" t="str">
            <v>Tubo concreto simple 600 mm</v>
          </cell>
          <cell r="B269" t="str">
            <v>ML</v>
          </cell>
          <cell r="C269">
            <v>132104</v>
          </cell>
        </row>
        <row r="270">
          <cell r="A270" t="str">
            <v>Tubo corrugado de acero galvanizado MP-68</v>
          </cell>
          <cell r="B270" t="str">
            <v>ML</v>
          </cell>
          <cell r="C270">
            <v>461577</v>
          </cell>
        </row>
        <row r="271">
          <cell r="A271" t="str">
            <v>TUBO METALICO DE ALTA RESISTENCIA</v>
          </cell>
          <cell r="B271" t="str">
            <v>ML</v>
          </cell>
          <cell r="C271">
            <v>64202</v>
          </cell>
        </row>
        <row r="272">
          <cell r="A272" t="str">
            <v>Tubo para cerramiento, calibre 16 de 2,7m (cerramientos en malla) de 2" de diámetro</v>
          </cell>
          <cell r="B272" t="str">
            <v>UN</v>
          </cell>
          <cell r="C272">
            <v>50732</v>
          </cell>
        </row>
        <row r="273">
          <cell r="A273" t="str">
            <v>Unión en PVC D=2" (accesorio para drenes horizontales de 2")</v>
          </cell>
          <cell r="B273" t="str">
            <v>U</v>
          </cell>
          <cell r="C273">
            <v>3192</v>
          </cell>
        </row>
        <row r="274">
          <cell r="A274" t="str">
            <v>Unión en PVC RD21 de 1" (para anclajes)</v>
          </cell>
          <cell r="B274" t="str">
            <v>U</v>
          </cell>
          <cell r="C274">
            <v>780</v>
          </cell>
        </row>
        <row r="275">
          <cell r="A275" t="str">
            <v>UNIONES ESPECIALES DE ALTA RESISTENCIA PARA TUBERIA</v>
          </cell>
          <cell r="B275" t="str">
            <v>U</v>
          </cell>
          <cell r="C275">
            <v>48631</v>
          </cell>
        </row>
        <row r="278">
          <cell r="F278">
            <v>0.64</v>
          </cell>
        </row>
        <row r="280">
          <cell r="A280" t="str">
            <v>Formaleta para camisa de pilote</v>
          </cell>
          <cell r="B280" t="str">
            <v>M2</v>
          </cell>
          <cell r="C280">
            <v>1400</v>
          </cell>
        </row>
        <row r="281">
          <cell r="A281" t="str">
            <v>Cuñas para tensionamiento de 0.5"</v>
          </cell>
          <cell r="B281" t="str">
            <v>U</v>
          </cell>
          <cell r="C281">
            <v>11426</v>
          </cell>
        </row>
        <row r="282">
          <cell r="A282" t="str">
            <v>Cuñas para tensionamiento de 0.6"</v>
          </cell>
          <cell r="B282" t="str">
            <v>U</v>
          </cell>
          <cell r="C282">
            <v>13803.999999999998</v>
          </cell>
        </row>
        <row r="283">
          <cell r="A283" t="str">
            <v>Ducto para tensionamiento 7 torones de 0.5"</v>
          </cell>
          <cell r="B283" t="str">
            <v>ML</v>
          </cell>
          <cell r="C283">
            <v>4872</v>
          </cell>
        </row>
        <row r="284">
          <cell r="A284" t="str">
            <v>Ducto para tensionamiento 12 torones de 0.5 o 7 torones de 0.6"</v>
          </cell>
          <cell r="B284" t="str">
            <v>ML</v>
          </cell>
          <cell r="C284">
            <v>5800</v>
          </cell>
        </row>
        <row r="285">
          <cell r="A285" t="str">
            <v>Ducto para tensionamiento 12 torones de 0.6"</v>
          </cell>
          <cell r="B285" t="str">
            <v>ML</v>
          </cell>
          <cell r="C285">
            <v>6380</v>
          </cell>
        </row>
        <row r="286">
          <cell r="A286" t="str">
            <v>Anclajes (Botones) VSL para 7 torones de 0.5"</v>
          </cell>
          <cell r="B286" t="str">
            <v>U</v>
          </cell>
          <cell r="C286">
            <v>121799.99999999999</v>
          </cell>
        </row>
        <row r="287">
          <cell r="A287" t="str">
            <v>Anclajes (Botones) VSL para 12 torones de 0.5"</v>
          </cell>
          <cell r="B287" t="str">
            <v>U</v>
          </cell>
          <cell r="C287">
            <v>168200</v>
          </cell>
        </row>
        <row r="288">
          <cell r="A288" t="str">
            <v>Anclajes (Botones) VSL para 7 torones de 0.6"</v>
          </cell>
          <cell r="B288" t="str">
            <v>U</v>
          </cell>
          <cell r="C288">
            <v>150800</v>
          </cell>
        </row>
        <row r="289">
          <cell r="A289" t="str">
            <v>Anclajes (Botones) VSL para 12 torones de 0.6"</v>
          </cell>
          <cell r="B289" t="str">
            <v>U</v>
          </cell>
          <cell r="C289">
            <v>208800</v>
          </cell>
        </row>
        <row r="290">
          <cell r="A290" t="str">
            <v>Trompeta para 7 torones de 0.5"</v>
          </cell>
          <cell r="B290" t="str">
            <v>U</v>
          </cell>
          <cell r="C290">
            <v>45001.16</v>
          </cell>
        </row>
        <row r="291">
          <cell r="A291" t="str">
            <v>Trompeta para 12 torones de 0.5"</v>
          </cell>
          <cell r="B291" t="str">
            <v>U</v>
          </cell>
          <cell r="C291">
            <v>80001.16</v>
          </cell>
        </row>
        <row r="292">
          <cell r="A292" t="str">
            <v>Trompeta para 7 torones de 0.6"</v>
          </cell>
          <cell r="B292" t="str">
            <v>U</v>
          </cell>
          <cell r="C292">
            <v>60001.16</v>
          </cell>
        </row>
        <row r="293">
          <cell r="A293" t="str">
            <v>Trompeta para 12 torones de 0.6"</v>
          </cell>
          <cell r="B293" t="str">
            <v>U</v>
          </cell>
          <cell r="C293">
            <v>110001.16</v>
          </cell>
        </row>
        <row r="295">
          <cell r="A295" t="str">
            <v>CELDA ESPECIAL DE CARGA</v>
          </cell>
          <cell r="B295" t="str">
            <v>U</v>
          </cell>
          <cell r="C295">
            <v>20377500</v>
          </cell>
        </row>
        <row r="296">
          <cell r="A296" t="str">
            <v>MANGUERA DE ALTA PRESION</v>
          </cell>
          <cell r="B296" t="str">
            <v>ML</v>
          </cell>
          <cell r="C296">
            <v>114950</v>
          </cell>
        </row>
        <row r="297">
          <cell r="A297" t="str">
            <v>TUBO METALICO DE ALTA RESISTENCIA</v>
          </cell>
          <cell r="B297" t="str">
            <v>ML</v>
          </cell>
          <cell r="C297">
            <v>64247</v>
          </cell>
        </row>
        <row r="298">
          <cell r="A298" t="str">
            <v>UNIONES ESPECIALES DE ALTA RESISTENCIA PARA TUBERIA</v>
          </cell>
          <cell r="B298" t="str">
            <v>U</v>
          </cell>
          <cell r="C298">
            <v>48666</v>
          </cell>
        </row>
        <row r="299">
          <cell r="A299" t="str">
            <v>TRANSDUCTORES ELECTRONICOS (INCLUYE CABLES, PROTECCION CONTRA EL CONCRETO Y PANEL DE LECTURA)</v>
          </cell>
          <cell r="B299" t="str">
            <v>U</v>
          </cell>
          <cell r="C299">
            <v>1724250</v>
          </cell>
        </row>
        <row r="300">
          <cell r="A300" t="str">
            <v>TRANSDUCTORES MECANICOS (INCLUYE CABLES, PROTECCION CONTRA EL CONCRETO Y PANEL DE LECTURA)</v>
          </cell>
          <cell r="B300" t="str">
            <v>U</v>
          </cell>
          <cell r="C300">
            <v>1024100</v>
          </cell>
        </row>
      </sheetData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25000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10000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  <sheetName val="Equipo"/>
      <sheetName val="Otros"/>
      <sheetName val="EQUIPMARZ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20.1"/>
      <sheetName val="330.2"/>
      <sheetName val="700.1"/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1.1"/>
      <sheetName val="420.1"/>
      <sheetName val="466.1"/>
      <sheetName val="900.4P"/>
    </sheetNames>
    <sheetDataSet>
      <sheetData sheetId="0" refreshError="1">
        <row r="52">
          <cell r="H52">
            <v>146785</v>
          </cell>
        </row>
      </sheetData>
      <sheetData sheetId="1" refreshError="1">
        <row r="52">
          <cell r="H52">
            <v>177657</v>
          </cell>
        </row>
      </sheetData>
      <sheetData sheetId="2" refreshError="1">
        <row r="52">
          <cell r="H52">
            <v>1783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  <sheetName val="Cant Obra"/>
      <sheetName val="Base de Diseño"/>
    </sheetNames>
    <sheetDataSet>
      <sheetData sheetId="0" refreshError="1"/>
      <sheetData sheetId="1" refreshError="1"/>
      <sheetData sheetId="2" refreshError="1"/>
      <sheetData sheetId="3">
        <row r="63">
          <cell r="B63" t="str">
            <v>AEROPUERTO OLAYA HERRERA</v>
          </cell>
          <cell r="E63">
            <v>-0.88958000000000004</v>
          </cell>
        </row>
        <row r="64">
          <cell r="B64" t="str">
            <v>CALDAS</v>
          </cell>
          <cell r="E64">
            <v>-1.4129100000000001</v>
          </cell>
        </row>
        <row r="65">
          <cell r="B65" t="str">
            <v>CHORRILLOS</v>
          </cell>
          <cell r="E65">
            <v>-1.23658</v>
          </cell>
        </row>
        <row r="66">
          <cell r="B66" t="str">
            <v>EL CHUSCAL</v>
          </cell>
          <cell r="E66">
            <v>-1.2185600000000001</v>
          </cell>
        </row>
        <row r="67">
          <cell r="B67" t="str">
            <v>FABRICATO</v>
          </cell>
          <cell r="E67">
            <v>-0.97202999999999995</v>
          </cell>
        </row>
        <row r="68">
          <cell r="B68" t="str">
            <v>LA FE</v>
          </cell>
          <cell r="E68">
            <v>-1.1150199999999999</v>
          </cell>
        </row>
        <row r="69">
          <cell r="B69" t="str">
            <v>LAS PALMAS</v>
          </cell>
          <cell r="E69">
            <v>-1.27885</v>
          </cell>
        </row>
        <row r="70">
          <cell r="B70" t="str">
            <v>MAZO</v>
          </cell>
          <cell r="E70">
            <v>-1.4463900000000001</v>
          </cell>
        </row>
        <row r="71">
          <cell r="B71" t="str">
            <v>MIGUEL DE AGUINAGA</v>
          </cell>
          <cell r="E71">
            <v>-1.6540999999999999</v>
          </cell>
        </row>
        <row r="72">
          <cell r="B72" t="str">
            <v>PLANTA DE FILTROS DE VILLA HERMOSA</v>
          </cell>
          <cell r="E72">
            <v>-1.1675800000000001</v>
          </cell>
        </row>
        <row r="73">
          <cell r="B73" t="str">
            <v>PLANTA DE TRATAMIENTO LA AYURA</v>
          </cell>
          <cell r="E73">
            <v>-1.1547099999999999</v>
          </cell>
        </row>
        <row r="74">
          <cell r="B74" t="str">
            <v>RIONEGRO-LA MACARENA</v>
          </cell>
          <cell r="E74">
            <v>-1.03952</v>
          </cell>
        </row>
        <row r="75">
          <cell r="B75" t="str">
            <v>SAN ANDRES</v>
          </cell>
          <cell r="E75">
            <v>-0.90659999999999996</v>
          </cell>
        </row>
        <row r="76">
          <cell r="B76" t="str">
            <v>SAN ANTONIO DE PRADO</v>
          </cell>
          <cell r="E76">
            <v>-1.3447100000000001</v>
          </cell>
        </row>
        <row r="77">
          <cell r="B77" t="str">
            <v>SAN CRISTOBAL</v>
          </cell>
          <cell r="E77">
            <v>-1.0817699999999999</v>
          </cell>
        </row>
        <row r="78">
          <cell r="B78" t="str">
            <v>VASCONIA</v>
          </cell>
          <cell r="E78">
            <v>-0.99514000000000002</v>
          </cell>
        </row>
        <row r="252">
          <cell r="C252">
            <v>1600</v>
          </cell>
          <cell r="D252">
            <v>0.19239999999999999</v>
          </cell>
        </row>
        <row r="253">
          <cell r="C253">
            <v>1950</v>
          </cell>
          <cell r="D253">
            <v>0.16500000000000001</v>
          </cell>
        </row>
        <row r="254">
          <cell r="C254">
            <v>1800</v>
          </cell>
          <cell r="D254">
            <v>0.15</v>
          </cell>
        </row>
        <row r="255">
          <cell r="C255">
            <v>1800</v>
          </cell>
          <cell r="D255">
            <v>0.13</v>
          </cell>
        </row>
        <row r="256">
          <cell r="C256">
            <v>2100</v>
          </cell>
          <cell r="D256">
            <v>0.11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Unit"/>
      <sheetName val="ResumenMaterial"/>
      <sheetName val="PrecioMaterial"/>
      <sheetName val="Estructuras"/>
      <sheetName val="Hoja1"/>
      <sheetName val="EV-28"/>
      <sheetName val="Guias_Sectoriales"/>
      <sheetName val="procesos"/>
      <sheetName val="Subprograma"/>
    </sheetNames>
    <sheetDataSet>
      <sheetData sheetId="0" refreshError="1"/>
      <sheetData sheetId="1" refreshError="1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2">
        <row r="12">
          <cell r="A12">
            <v>10008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Parameters"/>
      <sheetName val="Title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 refreshError="1">
        <row r="18">
          <cell r="B18" t="str">
            <v>Australia</v>
          </cell>
          <cell r="G18">
            <v>0.75</v>
          </cell>
        </row>
        <row r="19">
          <cell r="B19" t="str">
            <v>USA</v>
          </cell>
          <cell r="G19">
            <v>1</v>
          </cell>
        </row>
        <row r="20">
          <cell r="B20" t="str">
            <v>Europe</v>
          </cell>
          <cell r="G20">
            <v>0.6</v>
          </cell>
        </row>
        <row r="21">
          <cell r="B21" t="str">
            <v>New Zealand</v>
          </cell>
          <cell r="G21">
            <v>1.2</v>
          </cell>
        </row>
        <row r="22">
          <cell r="B22" t="str">
            <v>Japan</v>
          </cell>
          <cell r="G22">
            <v>80</v>
          </cell>
        </row>
      </sheetData>
      <sheetData sheetId="1">
        <row r="18">
          <cell r="B18" t="str">
            <v>Australia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nsidades"/>
      <sheetName val="Hoja2"/>
      <sheetName val="PARAMETROS"/>
      <sheetName val="INTENSIDAD"/>
      <sheetName val="TABLA"/>
      <sheetName val="Base de Diseño"/>
      <sheetName val="DISEÑO"/>
      <sheetName val="CIMENTACIÓN"/>
      <sheetName val="PTO TOTAL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  <sheetName val="Diseño"/>
    </sheetNames>
    <sheetDataSet>
      <sheetData sheetId="0"/>
      <sheetData sheetId="1" refreshError="1"/>
      <sheetData sheetId="2"/>
      <sheetData sheetId="3">
        <row r="25">
          <cell r="J25">
            <v>3.5000000000000003E-2</v>
          </cell>
        </row>
        <row r="26">
          <cell r="J26">
            <v>0.1</v>
          </cell>
        </row>
        <row r="127">
          <cell r="L127" t="str">
            <v>2200</v>
          </cell>
          <cell r="M127" t="str">
            <v xml:space="preserve"> MINE PRODUCTION MGR</v>
          </cell>
          <cell r="N127" t="str">
            <v>010</v>
          </cell>
          <cell r="O127" t="str">
            <v>Marion DRILLING</v>
          </cell>
          <cell r="P127">
            <v>100</v>
          </cell>
          <cell r="Q127" t="str">
            <v>Emulsion</v>
          </cell>
        </row>
        <row r="128">
          <cell r="L128" t="str">
            <v>2480</v>
          </cell>
          <cell r="M128" t="str">
            <v xml:space="preserve"> MINE MAINTENANCE MGR</v>
          </cell>
          <cell r="N128" t="str">
            <v>011</v>
          </cell>
          <cell r="O128" t="str">
            <v>New Drill</v>
          </cell>
          <cell r="P128">
            <v>101</v>
          </cell>
          <cell r="Q128" t="str">
            <v>Blast Accessories</v>
          </cell>
        </row>
        <row r="129">
          <cell r="L129" t="str">
            <v>2300</v>
          </cell>
          <cell r="M129" t="str">
            <v xml:space="preserve"> MILL PRODUCTION MGR</v>
          </cell>
          <cell r="N129" t="str">
            <v>020</v>
          </cell>
          <cell r="O129" t="str">
            <v>Blasting</v>
          </cell>
          <cell r="P129">
            <v>102</v>
          </cell>
          <cell r="Q129" t="str">
            <v>Stemming - Lime Rock in Blast Holes</v>
          </cell>
        </row>
        <row r="130">
          <cell r="L130" t="str">
            <v>2400</v>
          </cell>
          <cell r="M130" t="str">
            <v xml:space="preserve"> MILL MAINTENANCE MGR</v>
          </cell>
          <cell r="N130" t="str">
            <v>030</v>
          </cell>
          <cell r="O130" t="str">
            <v>Rope Shovels</v>
          </cell>
          <cell r="P130">
            <v>103</v>
          </cell>
          <cell r="Q130" t="str">
            <v>Chemicals - Other</v>
          </cell>
        </row>
        <row r="131">
          <cell r="L131" t="str">
            <v>2500</v>
          </cell>
          <cell r="M131" t="str">
            <v xml:space="preserve"> PROCESS CONTROL MGR</v>
          </cell>
          <cell r="N131" t="str">
            <v>031</v>
          </cell>
          <cell r="O131" t="str">
            <v>O&amp;K Hydraulic Shovels</v>
          </cell>
          <cell r="P131">
            <v>104</v>
          </cell>
          <cell r="Q131" t="str">
            <v>Collector - Primary</v>
          </cell>
        </row>
        <row r="132">
          <cell r="L132" t="str">
            <v>2600</v>
          </cell>
          <cell r="M132" t="str">
            <v xml:space="preserve"> KIUNGA &amp; BIGE PRODUCTION MGR</v>
          </cell>
          <cell r="N132" t="str">
            <v>040</v>
          </cell>
          <cell r="O132" t="str">
            <v>Loading 992 FEL</v>
          </cell>
          <cell r="P132">
            <v>106</v>
          </cell>
          <cell r="Q132" t="str">
            <v>Flocculants</v>
          </cell>
        </row>
        <row r="133">
          <cell r="L133" t="str">
            <v>2601</v>
          </cell>
          <cell r="M133" t="str">
            <v xml:space="preserve"> BIGE PLANT FOREMAN</v>
          </cell>
          <cell r="N133" t="str">
            <v>050</v>
          </cell>
          <cell r="O133" t="str">
            <v>777 Haulage</v>
          </cell>
          <cell r="P133">
            <v>107</v>
          </cell>
          <cell r="Q133" t="str">
            <v>Frother</v>
          </cell>
        </row>
        <row r="134">
          <cell r="L134" t="str">
            <v>2610</v>
          </cell>
          <cell r="M134" t="str">
            <v xml:space="preserve"> KIUNGA &amp; K59 MAINTENANCE TC</v>
          </cell>
          <cell r="N134" t="str">
            <v>051</v>
          </cell>
          <cell r="O134" t="str">
            <v>789 Haulage</v>
          </cell>
          <cell r="P134">
            <v>108</v>
          </cell>
          <cell r="Q134" t="str">
            <v xml:space="preserve">Lime </v>
          </cell>
        </row>
        <row r="135">
          <cell r="L135" t="str">
            <v>2420</v>
          </cell>
          <cell r="M135" t="str">
            <v xml:space="preserve"> MAINTENANCE ENGINEERING &amp; PLA</v>
          </cell>
          <cell r="N135" t="str">
            <v>060</v>
          </cell>
          <cell r="O135" t="str">
            <v>Contract Mining</v>
          </cell>
          <cell r="P135">
            <v>109</v>
          </cell>
          <cell r="Q135" t="str">
            <v>Raw Limestone</v>
          </cell>
        </row>
        <row r="136">
          <cell r="L136" t="str">
            <v>2430</v>
          </cell>
          <cell r="M136" t="str">
            <v xml:space="preserve"> ELECTRICAL MAINTENANCE TC</v>
          </cell>
          <cell r="N136" t="str">
            <v>070</v>
          </cell>
          <cell r="O136" t="str">
            <v>D10 Dozing</v>
          </cell>
          <cell r="P136">
            <v>110</v>
          </cell>
          <cell r="Q136" t="str">
            <v>Anti-scalant</v>
          </cell>
        </row>
        <row r="137">
          <cell r="L137" t="str">
            <v>2450</v>
          </cell>
          <cell r="M137" t="str">
            <v xml:space="preserve"> FIXED PLANT TC</v>
          </cell>
          <cell r="N137" t="str">
            <v>071</v>
          </cell>
          <cell r="O137" t="str">
            <v>D11 Dozing</v>
          </cell>
          <cell r="P137">
            <v>111</v>
          </cell>
          <cell r="Q137" t="str">
            <v>NaSH</v>
          </cell>
        </row>
        <row r="138">
          <cell r="L138" t="str">
            <v>2460</v>
          </cell>
          <cell r="M138" t="str">
            <v xml:space="preserve"> MAINTENANCE SERVICES TC</v>
          </cell>
          <cell r="N138" t="str">
            <v>080</v>
          </cell>
          <cell r="O138" t="str">
            <v>Grading</v>
          </cell>
          <cell r="P138">
            <v>112</v>
          </cell>
          <cell r="Q138" t="str">
            <v>Grinding Balls</v>
          </cell>
        </row>
        <row r="139">
          <cell r="L139" t="str">
            <v>2470</v>
          </cell>
          <cell r="M139" t="str">
            <v xml:space="preserve"> FABRICATION &amp; BOILERMAKING TC</v>
          </cell>
          <cell r="N139" t="str">
            <v>090</v>
          </cell>
          <cell r="O139" t="str">
            <v>Pit Stabilisation</v>
          </cell>
          <cell r="P139">
            <v>113</v>
          </cell>
          <cell r="Q139" t="str">
            <v>Liners &amp; Bolts</v>
          </cell>
        </row>
        <row r="140">
          <cell r="N140" t="str">
            <v>100</v>
          </cell>
          <cell r="O140" t="str">
            <v>Dewatering</v>
          </cell>
          <cell r="P140">
            <v>130</v>
          </cell>
          <cell r="Q140" t="str">
            <v>Components &amp; Parts - General</v>
          </cell>
        </row>
        <row r="141">
          <cell r="N141" t="str">
            <v>110</v>
          </cell>
          <cell r="O141" t="str">
            <v>Mining Support (Lighting Plants, RTD)</v>
          </cell>
          <cell r="P141">
            <v>131</v>
          </cell>
          <cell r="Q141" t="str">
            <v>Components &amp; Parts - Ground Engaging Tools</v>
          </cell>
        </row>
        <row r="142">
          <cell r="N142" t="str">
            <v>120</v>
          </cell>
          <cell r="O142" t="str">
            <v>Inpit Cushing</v>
          </cell>
          <cell r="P142">
            <v>132</v>
          </cell>
          <cell r="Q142" t="str">
            <v>Components &amp; Parts - Piping / Plumbing</v>
          </cell>
        </row>
        <row r="143">
          <cell r="N143" t="str">
            <v>121</v>
          </cell>
          <cell r="O143" t="str">
            <v>Taranaki crushing</v>
          </cell>
          <cell r="P143">
            <v>133</v>
          </cell>
          <cell r="Q143" t="str">
            <v>Components &amp; Parts - Buildings</v>
          </cell>
        </row>
        <row r="144">
          <cell r="N144" t="str">
            <v>130</v>
          </cell>
          <cell r="O144" t="str">
            <v>Conveying and feeding</v>
          </cell>
          <cell r="P144">
            <v>134</v>
          </cell>
          <cell r="Q144" t="str">
            <v>Rubber Wear Parts</v>
          </cell>
        </row>
        <row r="145">
          <cell r="N145" t="str">
            <v>200</v>
          </cell>
          <cell r="O145" t="str">
            <v>Grinding Line #1</v>
          </cell>
          <cell r="P145">
            <v>135</v>
          </cell>
          <cell r="Q145" t="str">
            <v>Steel Sections</v>
          </cell>
        </row>
        <row r="146">
          <cell r="N146" t="str">
            <v>201</v>
          </cell>
          <cell r="O146" t="str">
            <v>Grinding Line #2</v>
          </cell>
          <cell r="P146">
            <v>136</v>
          </cell>
          <cell r="Q146" t="str">
            <v>Components &amp; Parts - Undercarriage</v>
          </cell>
        </row>
        <row r="147">
          <cell r="N147" t="str">
            <v>210</v>
          </cell>
          <cell r="O147" t="str">
            <v>Flotation Line #1</v>
          </cell>
          <cell r="P147">
            <v>161</v>
          </cell>
          <cell r="Q147" t="str">
            <v>Consumables - General</v>
          </cell>
        </row>
        <row r="148">
          <cell r="N148" t="str">
            <v>211</v>
          </cell>
          <cell r="O148" t="str">
            <v>Flotation Line #2</v>
          </cell>
          <cell r="P148">
            <v>165</v>
          </cell>
          <cell r="Q148" t="str">
            <v>Filter Cloths and parts</v>
          </cell>
        </row>
        <row r="149">
          <cell r="N149" t="str">
            <v>240</v>
          </cell>
          <cell r="O149" t="str">
            <v>Concentrate Dewatering</v>
          </cell>
          <cell r="P149">
            <v>166</v>
          </cell>
          <cell r="Q149" t="str">
            <v>Tyres</v>
          </cell>
        </row>
        <row r="150">
          <cell r="N150" t="str">
            <v>250</v>
          </cell>
          <cell r="O150" t="str">
            <v>Thickner/Tailings</v>
          </cell>
          <cell r="P150">
            <v>167</v>
          </cell>
          <cell r="Q150" t="str">
            <v>Concrete</v>
          </cell>
        </row>
        <row r="151">
          <cell r="N151" t="str">
            <v>260</v>
          </cell>
          <cell r="O151" t="str">
            <v>Water systems</v>
          </cell>
          <cell r="P151">
            <v>168</v>
          </cell>
          <cell r="Q151" t="str">
            <v>Rigging/Cables</v>
          </cell>
        </row>
        <row r="152">
          <cell r="N152" t="str">
            <v>270</v>
          </cell>
          <cell r="O152" t="str">
            <v>Lime Production</v>
          </cell>
          <cell r="P152">
            <v>169</v>
          </cell>
          <cell r="Q152" t="str">
            <v>Culverts</v>
          </cell>
        </row>
        <row r="153">
          <cell r="N153" t="str">
            <v>280</v>
          </cell>
          <cell r="O153" t="str">
            <v>Plant Service</v>
          </cell>
          <cell r="P153">
            <v>180</v>
          </cell>
          <cell r="Q153" t="str">
            <v>Distillate</v>
          </cell>
        </row>
        <row r="154">
          <cell r="N154" t="str">
            <v>290</v>
          </cell>
          <cell r="O154" t="str">
            <v>Laboratory Services - XRF</v>
          </cell>
          <cell r="P154">
            <v>183</v>
          </cell>
          <cell r="Q154" t="str">
            <v>Oil and Grease</v>
          </cell>
        </row>
        <row r="155">
          <cell r="N155" t="str">
            <v>300</v>
          </cell>
          <cell r="O155" t="str">
            <v>Fire Assay</v>
          </cell>
          <cell r="P155">
            <v>184</v>
          </cell>
          <cell r="Q155" t="str">
            <v>Petrol</v>
          </cell>
        </row>
        <row r="156">
          <cell r="N156" t="str">
            <v>310</v>
          </cell>
          <cell r="O156" t="str">
            <v>Sample Preparation</v>
          </cell>
          <cell r="P156">
            <v>185</v>
          </cell>
          <cell r="Q156" t="str">
            <v>Distillate Subsidy</v>
          </cell>
        </row>
        <row r="157">
          <cell r="N157" t="str">
            <v>320</v>
          </cell>
          <cell r="O157" t="str">
            <v>Laboratory Services - Other</v>
          </cell>
          <cell r="P157">
            <v>200</v>
          </cell>
          <cell r="Q157" t="str">
            <v>Contractors</v>
          </cell>
        </row>
        <row r="158">
          <cell r="N158" t="str">
            <v>330</v>
          </cell>
          <cell r="O158" t="str">
            <v>Metallurgical Laboratory</v>
          </cell>
          <cell r="P158">
            <v>201</v>
          </cell>
          <cell r="Q158" t="str">
            <v xml:space="preserve">Consultants </v>
          </cell>
        </row>
        <row r="159">
          <cell r="N159" t="str">
            <v>340</v>
          </cell>
          <cell r="O159" t="str">
            <v>Gravity Gold Production</v>
          </cell>
          <cell r="P159">
            <v>202</v>
          </cell>
          <cell r="Q159" t="str">
            <v>Aircraft Hire - Fixed Wing &amp; Helicopter</v>
          </cell>
        </row>
        <row r="160">
          <cell r="N160" t="str">
            <v>350</v>
          </cell>
          <cell r="O160" t="str">
            <v>Concentrate Handling - Pipeline &amp; K59</v>
          </cell>
          <cell r="P160">
            <v>203</v>
          </cell>
          <cell r="Q160" t="str">
            <v>Assaying / Laboratory Charges</v>
          </cell>
        </row>
        <row r="161">
          <cell r="N161" t="str">
            <v>360</v>
          </cell>
          <cell r="O161" t="str">
            <v>Kunga Thickening</v>
          </cell>
          <cell r="P161">
            <v>204</v>
          </cell>
          <cell r="Q161" t="str">
            <v>Equipment Hire / lease</v>
          </cell>
        </row>
        <row r="162">
          <cell r="N162" t="str">
            <v>370</v>
          </cell>
          <cell r="O162" t="str">
            <v>Kiunga Dewatering</v>
          </cell>
        </row>
        <row r="163">
          <cell r="N163" t="str">
            <v>380</v>
          </cell>
          <cell r="O163" t="str">
            <v>Kiunga Drying</v>
          </cell>
        </row>
        <row r="164">
          <cell r="N164" t="str">
            <v>390</v>
          </cell>
          <cell r="O164" t="str">
            <v>Kiunga Stockpiling</v>
          </cell>
        </row>
        <row r="165">
          <cell r="N165" t="str">
            <v>400</v>
          </cell>
          <cell r="O165" t="str">
            <v>Barge Loading - Concentrate</v>
          </cell>
        </row>
        <row r="166">
          <cell r="N166" t="str">
            <v>410</v>
          </cell>
          <cell r="O166" t="str">
            <v>River Navigation</v>
          </cell>
        </row>
        <row r="167">
          <cell r="N167" t="str">
            <v>420</v>
          </cell>
          <cell r="O167" t="str">
            <v>Barge Shipping Concentrate &amp; General Cargo</v>
          </cell>
        </row>
        <row r="168">
          <cell r="N168" t="str">
            <v>430</v>
          </cell>
          <cell r="O168" t="str">
            <v>Silo Vessel Ops</v>
          </cell>
        </row>
        <row r="169">
          <cell r="N169" t="str">
            <v>450</v>
          </cell>
          <cell r="O169" t="str">
            <v>Dredging</v>
          </cell>
        </row>
        <row r="170">
          <cell r="N170" t="str">
            <v>460</v>
          </cell>
          <cell r="O170" t="str">
            <v>Rehabilitation (planting/Mulching)</v>
          </cell>
        </row>
        <row r="171">
          <cell r="N171" t="str">
            <v>470</v>
          </cell>
          <cell r="O171" t="str">
            <v>Earthmoving and Drainage</v>
          </cell>
        </row>
        <row r="172">
          <cell r="N172" t="str">
            <v>490</v>
          </cell>
          <cell r="O172" t="str">
            <v>Reclaimation</v>
          </cell>
        </row>
        <row r="173">
          <cell r="N173" t="str">
            <v>860</v>
          </cell>
          <cell r="O173" t="str">
            <v>Administration</v>
          </cell>
        </row>
      </sheetData>
      <sheetData sheetId="4" refreshError="1"/>
      <sheetData sheetId="5">
        <row r="109">
          <cell r="F109" t="str">
            <v>Feeder FE05</v>
          </cell>
          <cell r="G109" t="str">
            <v>Calc</v>
          </cell>
          <cell r="H109" t="str">
            <v>t/rate</v>
          </cell>
          <cell r="I109">
            <v>1.1111111111111112E-5</v>
          </cell>
          <cell r="J109">
            <v>25.729399999999995</v>
          </cell>
          <cell r="K109">
            <v>24.550866666666668</v>
          </cell>
          <cell r="L109">
            <v>25.418500000000002</v>
          </cell>
          <cell r="M109">
            <v>26.577166666666667</v>
          </cell>
          <cell r="N109">
            <v>26.684233333333335</v>
          </cell>
          <cell r="O109">
            <v>27.786944444444444</v>
          </cell>
          <cell r="P109">
            <v>26.840011111111114</v>
          </cell>
          <cell r="Q109">
            <v>29.273822222222222</v>
          </cell>
          <cell r="R109">
            <v>26.769522222222225</v>
          </cell>
          <cell r="S109">
            <v>28.834444444444447</v>
          </cell>
          <cell r="T109">
            <v>26.102688888888888</v>
          </cell>
          <cell r="U109">
            <v>27.276177777777779</v>
          </cell>
          <cell r="V109">
            <v>322.30222222222221</v>
          </cell>
          <cell r="W109">
            <v>322.33222222222224</v>
          </cell>
          <cell r="X109">
            <v>321.86</v>
          </cell>
          <cell r="Y109">
            <v>329.12111111111113</v>
          </cell>
          <cell r="Z109">
            <v>330.51888888888891</v>
          </cell>
          <cell r="AA109">
            <v>326.81</v>
          </cell>
        </row>
        <row r="110">
          <cell r="F110" t="str">
            <v>Crusher GCR01</v>
          </cell>
          <cell r="G110" t="str">
            <v>Calc</v>
          </cell>
          <cell r="H110" t="str">
            <v>Link</v>
          </cell>
          <cell r="J110">
            <v>25.729399999999995</v>
          </cell>
          <cell r="K110">
            <v>24.550866666666668</v>
          </cell>
          <cell r="L110">
            <v>25.418500000000002</v>
          </cell>
          <cell r="M110">
            <v>26.577166666666667</v>
          </cell>
          <cell r="N110">
            <v>26.684233333333335</v>
          </cell>
          <cell r="O110">
            <v>27.786944444444444</v>
          </cell>
          <cell r="P110">
            <v>26.840011111111114</v>
          </cell>
          <cell r="Q110">
            <v>29.273822222222222</v>
          </cell>
          <cell r="R110">
            <v>26.769522222222225</v>
          </cell>
          <cell r="S110">
            <v>28.834444444444447</v>
          </cell>
          <cell r="T110">
            <v>26.102688888888888</v>
          </cell>
          <cell r="U110">
            <v>27.276177777777779</v>
          </cell>
          <cell r="V110">
            <v>322.30222222222221</v>
          </cell>
          <cell r="W110">
            <v>322.33222222222224</v>
          </cell>
          <cell r="X110">
            <v>321.86</v>
          </cell>
          <cell r="Y110">
            <v>329.12111111111113</v>
          </cell>
          <cell r="Z110">
            <v>330.51888888888891</v>
          </cell>
          <cell r="AA110">
            <v>326.81</v>
          </cell>
        </row>
        <row r="111">
          <cell r="F111" t="str">
            <v>Taranaki Conveyors</v>
          </cell>
          <cell r="G111" t="str">
            <v>Calc</v>
          </cell>
          <cell r="H111" t="str">
            <v>Link</v>
          </cell>
          <cell r="J111">
            <v>25.729399999999995</v>
          </cell>
          <cell r="K111">
            <v>24.550866666666668</v>
          </cell>
          <cell r="L111">
            <v>25.418500000000002</v>
          </cell>
          <cell r="M111">
            <v>26.577166666666667</v>
          </cell>
          <cell r="N111">
            <v>26.684233333333335</v>
          </cell>
          <cell r="O111">
            <v>27.786944444444444</v>
          </cell>
          <cell r="P111">
            <v>26.840011111111114</v>
          </cell>
          <cell r="Q111">
            <v>29.273822222222222</v>
          </cell>
          <cell r="R111">
            <v>26.769522222222225</v>
          </cell>
          <cell r="S111">
            <v>28.834444444444447</v>
          </cell>
          <cell r="T111">
            <v>26.102688888888888</v>
          </cell>
          <cell r="U111">
            <v>27.276177777777779</v>
          </cell>
          <cell r="V111">
            <v>322.30222222222221</v>
          </cell>
          <cell r="W111">
            <v>322.33222222222224</v>
          </cell>
          <cell r="X111">
            <v>321.86</v>
          </cell>
          <cell r="Y111">
            <v>329.12111111111113</v>
          </cell>
          <cell r="Z111">
            <v>330.51888888888891</v>
          </cell>
          <cell r="AA111">
            <v>326.81</v>
          </cell>
        </row>
        <row r="112">
          <cell r="F112" t="str">
            <v>Feeder FE02</v>
          </cell>
          <cell r="G112" t="str">
            <v>Calc</v>
          </cell>
          <cell r="H112" t="str">
            <v>t/rate</v>
          </cell>
          <cell r="I112">
            <v>2.1111111111111111E-4</v>
          </cell>
          <cell r="J112">
            <v>488.85859999999991</v>
          </cell>
          <cell r="K112">
            <v>466.46646666666663</v>
          </cell>
          <cell r="L112">
            <v>482.95150000000001</v>
          </cell>
          <cell r="M112">
            <v>504.96616666666665</v>
          </cell>
          <cell r="N112">
            <v>507.00043333333332</v>
          </cell>
          <cell r="O112">
            <v>527.95194444444439</v>
          </cell>
          <cell r="P112">
            <v>509.96021111111111</v>
          </cell>
          <cell r="Q112">
            <v>556.2026222222222</v>
          </cell>
          <cell r="R112">
            <v>508.62092222222219</v>
          </cell>
          <cell r="S112">
            <v>547.85444444444443</v>
          </cell>
          <cell r="T112">
            <v>495.95108888888888</v>
          </cell>
          <cell r="U112">
            <v>518.24737777777773</v>
          </cell>
          <cell r="V112">
            <v>6123.7422222222222</v>
          </cell>
          <cell r="W112">
            <v>6124.3122222222219</v>
          </cell>
          <cell r="X112">
            <v>6115.34</v>
          </cell>
          <cell r="Y112">
            <v>6253.3011111111109</v>
          </cell>
          <cell r="Z112">
            <v>6279.8588888888889</v>
          </cell>
          <cell r="AA112">
            <v>6209.39</v>
          </cell>
        </row>
        <row r="113">
          <cell r="F113" t="str">
            <v>Crusher GCR02</v>
          </cell>
          <cell r="G113" t="str">
            <v>Calc</v>
          </cell>
          <cell r="H113" t="str">
            <v>Link</v>
          </cell>
          <cell r="J113">
            <v>488.85859999999991</v>
          </cell>
          <cell r="K113">
            <v>466.46646666666663</v>
          </cell>
          <cell r="L113">
            <v>482.95150000000001</v>
          </cell>
          <cell r="M113">
            <v>504.96616666666665</v>
          </cell>
          <cell r="N113">
            <v>507.00043333333332</v>
          </cell>
          <cell r="O113">
            <v>527.95194444444439</v>
          </cell>
          <cell r="P113">
            <v>509.96021111111111</v>
          </cell>
          <cell r="Q113">
            <v>556.2026222222222</v>
          </cell>
          <cell r="R113">
            <v>508.62092222222219</v>
          </cell>
          <cell r="S113">
            <v>547.85444444444443</v>
          </cell>
          <cell r="T113">
            <v>495.95108888888888</v>
          </cell>
          <cell r="U113">
            <v>518.24737777777773</v>
          </cell>
          <cell r="V113">
            <v>6123.7422222222222</v>
          </cell>
          <cell r="W113">
            <v>6124.3122222222219</v>
          </cell>
          <cell r="X113">
            <v>6115.34</v>
          </cell>
          <cell r="Y113">
            <v>6253.3011111111109</v>
          </cell>
          <cell r="Z113">
            <v>6279.8588888888889</v>
          </cell>
          <cell r="AA113">
            <v>6209.39</v>
          </cell>
        </row>
        <row r="114">
          <cell r="F114" t="str">
            <v>Inpit Conveyors</v>
          </cell>
          <cell r="G114" t="str">
            <v>Calc</v>
          </cell>
          <cell r="H114" t="str">
            <v>Link</v>
          </cell>
          <cell r="J114">
            <v>488.85859999999991</v>
          </cell>
          <cell r="K114">
            <v>466.46646666666663</v>
          </cell>
          <cell r="L114">
            <v>482.95150000000001</v>
          </cell>
          <cell r="M114">
            <v>504.96616666666665</v>
          </cell>
          <cell r="N114">
            <v>507.00043333333332</v>
          </cell>
          <cell r="O114">
            <v>527.95194444444439</v>
          </cell>
          <cell r="P114">
            <v>509.96021111111111</v>
          </cell>
          <cell r="Q114">
            <v>556.2026222222222</v>
          </cell>
          <cell r="R114">
            <v>508.62092222222219</v>
          </cell>
          <cell r="S114">
            <v>547.85444444444443</v>
          </cell>
          <cell r="T114">
            <v>495.95108888888888</v>
          </cell>
          <cell r="U114">
            <v>518.24737777777773</v>
          </cell>
          <cell r="V114">
            <v>6123.7422222222222</v>
          </cell>
          <cell r="W114">
            <v>6124.3122222222219</v>
          </cell>
          <cell r="X114">
            <v>6115.34</v>
          </cell>
          <cell r="Y114">
            <v>6253.3011111111109</v>
          </cell>
          <cell r="Z114">
            <v>6279.8588888888889</v>
          </cell>
          <cell r="AA114">
            <v>6209.39</v>
          </cell>
        </row>
        <row r="115">
          <cell r="F115" t="str">
            <v>ISP Feeders</v>
          </cell>
          <cell r="G115" t="str">
            <v>Calc</v>
          </cell>
          <cell r="H115" t="str">
            <v>t/hr</v>
          </cell>
          <cell r="I115">
            <v>5000</v>
          </cell>
          <cell r="J115">
            <v>452.27758311522473</v>
          </cell>
          <cell r="K115">
            <v>433.05777493967588</v>
          </cell>
          <cell r="L115">
            <v>445.81563351769222</v>
          </cell>
          <cell r="M115">
            <v>468.24519824819703</v>
          </cell>
          <cell r="N115">
            <v>469.28466607724448</v>
          </cell>
          <cell r="O115">
            <v>489.32781591434684</v>
          </cell>
          <cell r="P115">
            <v>471.3634455841638</v>
          </cell>
          <cell r="Q115">
            <v>515.69247325133392</v>
          </cell>
          <cell r="R115">
            <v>471.2127693541575</v>
          </cell>
          <cell r="S115">
            <v>506.51469652452164</v>
          </cell>
          <cell r="T115">
            <v>458.15373277208181</v>
          </cell>
          <cell r="U115">
            <v>478.58079653446117</v>
          </cell>
          <cell r="V115">
            <v>5658</v>
          </cell>
          <cell r="W115">
            <v>5668.74</v>
          </cell>
          <cell r="X115">
            <v>5649.18</v>
          </cell>
          <cell r="Y115">
            <v>5773.28</v>
          </cell>
          <cell r="Z115">
            <v>5794.82</v>
          </cell>
          <cell r="AA115">
            <v>5720.52</v>
          </cell>
        </row>
        <row r="116">
          <cell r="F116" t="str">
            <v>ISP Conveyors</v>
          </cell>
          <cell r="G116" t="str">
            <v>Calc</v>
          </cell>
          <cell r="H116" t="str">
            <v>Link</v>
          </cell>
          <cell r="J116">
            <v>452.27758311522473</v>
          </cell>
          <cell r="K116">
            <v>433.05777493967588</v>
          </cell>
          <cell r="L116">
            <v>445.81563351769222</v>
          </cell>
          <cell r="M116">
            <v>468.24519824819703</v>
          </cell>
          <cell r="N116">
            <v>469.28466607724448</v>
          </cell>
          <cell r="O116">
            <v>489.32781591434684</v>
          </cell>
          <cell r="P116">
            <v>471.3634455841638</v>
          </cell>
          <cell r="Q116">
            <v>515.69247325133392</v>
          </cell>
          <cell r="R116">
            <v>471.2127693541575</v>
          </cell>
          <cell r="S116">
            <v>506.51469652452164</v>
          </cell>
          <cell r="T116">
            <v>458.15373277208181</v>
          </cell>
          <cell r="U116">
            <v>478.58079653446117</v>
          </cell>
          <cell r="V116">
            <v>5658</v>
          </cell>
          <cell r="W116">
            <v>5668.74</v>
          </cell>
          <cell r="X116">
            <v>5649.18</v>
          </cell>
          <cell r="Y116">
            <v>5773.28</v>
          </cell>
          <cell r="Z116">
            <v>5794.82</v>
          </cell>
          <cell r="AA116">
            <v>5720.52</v>
          </cell>
        </row>
        <row r="117">
          <cell r="F117" t="str">
            <v>Sag mill 01</v>
          </cell>
          <cell r="G117" t="str">
            <v>Feed</v>
          </cell>
          <cell r="H117" t="str">
            <v>UAMA Prod</v>
          </cell>
          <cell r="J117">
            <v>719.84963692456631</v>
          </cell>
          <cell r="K117">
            <v>645.67954004515298</v>
          </cell>
          <cell r="L117">
            <v>575.28973495357036</v>
          </cell>
          <cell r="M117">
            <v>691.90229048309709</v>
          </cell>
          <cell r="N117">
            <v>712.77332947153468</v>
          </cell>
          <cell r="O117">
            <v>694.71071517294376</v>
          </cell>
          <cell r="P117">
            <v>681.59581148767325</v>
          </cell>
          <cell r="Q117">
            <v>716.60490061234179</v>
          </cell>
          <cell r="R117">
            <v>688.5480924459431</v>
          </cell>
          <cell r="S117">
            <v>715.15929852390184</v>
          </cell>
          <cell r="T117">
            <v>595.07966129184092</v>
          </cell>
          <cell r="U117">
            <v>717.53687894601694</v>
          </cell>
          <cell r="V117">
            <v>8212.8332691298001</v>
          </cell>
          <cell r="W117">
            <v>8210.4748253942707</v>
          </cell>
          <cell r="X117">
            <v>8215.0521174083206</v>
          </cell>
          <cell r="Y117">
            <v>8239.2272174499994</v>
          </cell>
          <cell r="Z117">
            <v>8215.387871254632</v>
          </cell>
          <cell r="AA117">
            <v>8208.9743395146652</v>
          </cell>
        </row>
        <row r="118">
          <cell r="F118" t="str">
            <v>Ball Mill 1A</v>
          </cell>
          <cell r="G118" t="str">
            <v>Calc</v>
          </cell>
          <cell r="H118" t="str">
            <v>Link</v>
          </cell>
          <cell r="J118">
            <v>719.84963692456631</v>
          </cell>
          <cell r="K118">
            <v>645.67954004515298</v>
          </cell>
          <cell r="L118">
            <v>575.28973495357036</v>
          </cell>
          <cell r="M118">
            <v>691.90229048309709</v>
          </cell>
          <cell r="N118">
            <v>712.77332947153468</v>
          </cell>
          <cell r="O118">
            <v>694.71071517294376</v>
          </cell>
          <cell r="P118">
            <v>681.59581148767325</v>
          </cell>
          <cell r="Q118">
            <v>716.60490061234179</v>
          </cell>
          <cell r="R118">
            <v>688.5480924459431</v>
          </cell>
          <cell r="S118">
            <v>715.15929852390184</v>
          </cell>
          <cell r="T118">
            <v>595.07966129184092</v>
          </cell>
          <cell r="U118">
            <v>717.53687894601694</v>
          </cell>
          <cell r="V118">
            <v>8212.8332691298001</v>
          </cell>
          <cell r="W118">
            <v>8210.4748253942707</v>
          </cell>
          <cell r="X118">
            <v>8215.0521174083206</v>
          </cell>
          <cell r="Y118">
            <v>8239.2272174499994</v>
          </cell>
          <cell r="Z118">
            <v>8215.387871254632</v>
          </cell>
          <cell r="AA118">
            <v>8208.9743395146652</v>
          </cell>
        </row>
        <row r="119">
          <cell r="F119" t="str">
            <v>Ball Mill 1B</v>
          </cell>
          <cell r="G119" t="str">
            <v>Calc</v>
          </cell>
          <cell r="H119" t="str">
            <v>Link</v>
          </cell>
          <cell r="J119">
            <v>719.84963692456631</v>
          </cell>
          <cell r="K119">
            <v>645.67954004515298</v>
          </cell>
          <cell r="L119">
            <v>575.28973495357036</v>
          </cell>
          <cell r="M119">
            <v>691.90229048309709</v>
          </cell>
          <cell r="N119">
            <v>712.77332947153468</v>
          </cell>
          <cell r="O119">
            <v>694.71071517294376</v>
          </cell>
          <cell r="P119">
            <v>681.59581148767325</v>
          </cell>
          <cell r="Q119">
            <v>716.60490061234179</v>
          </cell>
          <cell r="R119">
            <v>688.5480924459431</v>
          </cell>
          <cell r="S119">
            <v>715.15929852390184</v>
          </cell>
          <cell r="T119">
            <v>595.07966129184092</v>
          </cell>
          <cell r="U119">
            <v>717.53687894601694</v>
          </cell>
          <cell r="V119">
            <v>8212.8332691298001</v>
          </cell>
          <cell r="W119">
            <v>8210.4748253942707</v>
          </cell>
          <cell r="X119">
            <v>8215.0521174083206</v>
          </cell>
          <cell r="Y119">
            <v>8239.2272174499994</v>
          </cell>
          <cell r="Z119">
            <v>8215.387871254632</v>
          </cell>
          <cell r="AA119">
            <v>8208.9743395146652</v>
          </cell>
        </row>
        <row r="120">
          <cell r="F120" t="str">
            <v>Cyclone Circuit 1</v>
          </cell>
          <cell r="G120" t="str">
            <v>Calc</v>
          </cell>
          <cell r="H120" t="str">
            <v>Link</v>
          </cell>
          <cell r="J120">
            <v>719.84963692456631</v>
          </cell>
          <cell r="K120">
            <v>645.67954004515298</v>
          </cell>
          <cell r="L120">
            <v>575.28973495357036</v>
          </cell>
          <cell r="M120">
            <v>691.90229048309709</v>
          </cell>
          <cell r="N120">
            <v>712.77332947153468</v>
          </cell>
          <cell r="O120">
            <v>694.71071517294376</v>
          </cell>
          <cell r="P120">
            <v>681.59581148767325</v>
          </cell>
          <cell r="Q120">
            <v>716.60490061234179</v>
          </cell>
          <cell r="R120">
            <v>688.5480924459431</v>
          </cell>
          <cell r="S120">
            <v>715.15929852390184</v>
          </cell>
          <cell r="T120">
            <v>595.07966129184092</v>
          </cell>
          <cell r="U120">
            <v>717.53687894601694</v>
          </cell>
          <cell r="V120">
            <v>8212.8332691298001</v>
          </cell>
          <cell r="W120">
            <v>8210.4748253942707</v>
          </cell>
          <cell r="X120">
            <v>8215.0521174083206</v>
          </cell>
          <cell r="Y120">
            <v>8239.2272174499994</v>
          </cell>
          <cell r="Z120">
            <v>8215.387871254632</v>
          </cell>
          <cell r="AA120">
            <v>8208.9743395146652</v>
          </cell>
        </row>
        <row r="121">
          <cell r="F121" t="str">
            <v>Flash flotation cells 1</v>
          </cell>
          <cell r="G121" t="str">
            <v>Calc</v>
          </cell>
          <cell r="H121" t="str">
            <v>UA</v>
          </cell>
          <cell r="I121">
            <v>40</v>
          </cell>
          <cell r="J121">
            <v>287.93985476982652</v>
          </cell>
          <cell r="K121">
            <v>258.2718160180612</v>
          </cell>
          <cell r="L121">
            <v>230.11589398142814</v>
          </cell>
          <cell r="M121">
            <v>276.76091619323887</v>
          </cell>
          <cell r="N121">
            <v>285.10933178861387</v>
          </cell>
          <cell r="O121">
            <v>277.88428606917751</v>
          </cell>
          <cell r="P121">
            <v>272.63832459506932</v>
          </cell>
          <cell r="Q121">
            <v>286.64196024493674</v>
          </cell>
          <cell r="R121">
            <v>275.41923697837723</v>
          </cell>
          <cell r="S121">
            <v>286.06371940956075</v>
          </cell>
          <cell r="T121">
            <v>238.03186451673639</v>
          </cell>
          <cell r="U121">
            <v>287.01475157840679</v>
          </cell>
          <cell r="V121">
            <v>3285.1333076519204</v>
          </cell>
          <cell r="W121">
            <v>3284.1899301577087</v>
          </cell>
          <cell r="X121">
            <v>3286.0208469633285</v>
          </cell>
          <cell r="Y121">
            <v>3295.69088698</v>
          </cell>
          <cell r="Z121">
            <v>3286.1551485018531</v>
          </cell>
          <cell r="AA121">
            <v>3283.5897358058664</v>
          </cell>
        </row>
        <row r="122">
          <cell r="F122" t="str">
            <v>Ancillary Grinding</v>
          </cell>
          <cell r="G122" t="str">
            <v>Calc</v>
          </cell>
          <cell r="H122" t="str">
            <v>UA</v>
          </cell>
          <cell r="I122">
            <v>50</v>
          </cell>
          <cell r="J122">
            <v>359.92481846228316</v>
          </cell>
          <cell r="K122">
            <v>322.83977002257649</v>
          </cell>
          <cell r="L122">
            <v>287.64486747678518</v>
          </cell>
          <cell r="M122">
            <v>345.95114524154855</v>
          </cell>
          <cell r="N122">
            <v>356.38666473576734</v>
          </cell>
          <cell r="O122">
            <v>347.35535758647188</v>
          </cell>
          <cell r="P122">
            <v>340.79790574383662</v>
          </cell>
          <cell r="Q122">
            <v>358.3024503061709</v>
          </cell>
          <cell r="R122">
            <v>344.27404622297155</v>
          </cell>
          <cell r="S122">
            <v>357.57964926195092</v>
          </cell>
          <cell r="T122">
            <v>297.53983064592046</v>
          </cell>
          <cell r="U122">
            <v>358.76843947300847</v>
          </cell>
          <cell r="V122">
            <v>4106.4166345649001</v>
          </cell>
          <cell r="W122">
            <v>4105.2374126971354</v>
          </cell>
          <cell r="X122">
            <v>4107.5260587041603</v>
          </cell>
          <cell r="Y122">
            <v>4119.6136087249997</v>
          </cell>
          <cell r="Z122">
            <v>4107.693935627316</v>
          </cell>
          <cell r="AA122">
            <v>4104.4871697573326</v>
          </cell>
        </row>
        <row r="123">
          <cell r="F123" t="str">
            <v>Rougher cells 1</v>
          </cell>
          <cell r="G123" t="str">
            <v>Calc</v>
          </cell>
          <cell r="H123" t="str">
            <v>Link</v>
          </cell>
          <cell r="J123">
            <v>719.84963692456631</v>
          </cell>
          <cell r="K123">
            <v>645.67954004515298</v>
          </cell>
          <cell r="L123">
            <v>575.28973495357036</v>
          </cell>
          <cell r="M123">
            <v>691.90229048309709</v>
          </cell>
          <cell r="N123">
            <v>712.77332947153468</v>
          </cell>
          <cell r="O123">
            <v>694.71071517294376</v>
          </cell>
          <cell r="P123">
            <v>681.59581148767325</v>
          </cell>
          <cell r="Q123">
            <v>716.60490061234179</v>
          </cell>
          <cell r="R123">
            <v>688.5480924459431</v>
          </cell>
          <cell r="S123">
            <v>715.15929852390184</v>
          </cell>
          <cell r="T123">
            <v>595.07966129184092</v>
          </cell>
          <cell r="U123">
            <v>717.53687894601694</v>
          </cell>
          <cell r="V123">
            <v>8212.8332691298001</v>
          </cell>
          <cell r="W123">
            <v>8210.4748253942707</v>
          </cell>
          <cell r="X123">
            <v>8215.0521174083206</v>
          </cell>
          <cell r="Y123">
            <v>8239.2272174499994</v>
          </cell>
          <cell r="Z123">
            <v>8215.387871254632</v>
          </cell>
          <cell r="AA123">
            <v>8208.9743395146652</v>
          </cell>
        </row>
        <row r="124">
          <cell r="F124" t="str">
            <v>Hi Grade Circuit 1</v>
          </cell>
          <cell r="G124" t="str">
            <v>Calc</v>
          </cell>
          <cell r="H124" t="str">
            <v>Link</v>
          </cell>
          <cell r="J124">
            <v>719.84963692456631</v>
          </cell>
          <cell r="K124">
            <v>645.67954004515298</v>
          </cell>
          <cell r="L124">
            <v>575.28973495357036</v>
          </cell>
          <cell r="M124">
            <v>691.90229048309709</v>
          </cell>
          <cell r="N124">
            <v>712.77332947153468</v>
          </cell>
          <cell r="O124">
            <v>694.71071517294376</v>
          </cell>
          <cell r="P124">
            <v>681.59581148767325</v>
          </cell>
          <cell r="Q124">
            <v>716.60490061234179</v>
          </cell>
          <cell r="R124">
            <v>688.5480924459431</v>
          </cell>
          <cell r="S124">
            <v>715.15929852390184</v>
          </cell>
          <cell r="T124">
            <v>595.07966129184092</v>
          </cell>
          <cell r="U124">
            <v>717.53687894601694</v>
          </cell>
          <cell r="V124">
            <v>8212.8332691298001</v>
          </cell>
          <cell r="W124">
            <v>8210.4748253942707</v>
          </cell>
          <cell r="X124">
            <v>8215.0521174083206</v>
          </cell>
          <cell r="Y124">
            <v>8239.2272174499994</v>
          </cell>
          <cell r="Z124">
            <v>8215.387871254632</v>
          </cell>
          <cell r="AA124">
            <v>8208.9743395146652</v>
          </cell>
        </row>
        <row r="125">
          <cell r="F125" t="str">
            <v>Cleaner/Recleaner 1</v>
          </cell>
          <cell r="G125" t="str">
            <v>Calc</v>
          </cell>
          <cell r="H125" t="str">
            <v>Link</v>
          </cell>
          <cell r="J125">
            <v>719.84963692456631</v>
          </cell>
          <cell r="K125">
            <v>645.67954004515298</v>
          </cell>
          <cell r="L125">
            <v>575.28973495357036</v>
          </cell>
          <cell r="M125">
            <v>691.90229048309709</v>
          </cell>
          <cell r="N125">
            <v>712.77332947153468</v>
          </cell>
          <cell r="O125">
            <v>694.71071517294376</v>
          </cell>
          <cell r="P125">
            <v>681.59581148767325</v>
          </cell>
          <cell r="Q125">
            <v>716.60490061234179</v>
          </cell>
          <cell r="R125">
            <v>688.5480924459431</v>
          </cell>
          <cell r="S125">
            <v>715.15929852390184</v>
          </cell>
          <cell r="T125">
            <v>595.07966129184092</v>
          </cell>
          <cell r="U125">
            <v>717.53687894601694</v>
          </cell>
          <cell r="V125">
            <v>8212.8332691298001</v>
          </cell>
          <cell r="W125">
            <v>8210.4748253942707</v>
          </cell>
          <cell r="X125">
            <v>8215.0521174083206</v>
          </cell>
          <cell r="Y125">
            <v>8239.2272174499994</v>
          </cell>
          <cell r="Z125">
            <v>8215.387871254632</v>
          </cell>
          <cell r="AA125">
            <v>8208.9743395146652</v>
          </cell>
        </row>
        <row r="126">
          <cell r="F126" t="str">
            <v>Lo-Grade Circuit 1</v>
          </cell>
          <cell r="G126" t="str">
            <v>Calc</v>
          </cell>
          <cell r="H126" t="str">
            <v>Link</v>
          </cell>
          <cell r="J126">
            <v>719.84963692456631</v>
          </cell>
          <cell r="K126">
            <v>645.67954004515298</v>
          </cell>
          <cell r="L126">
            <v>575.28973495357036</v>
          </cell>
          <cell r="M126">
            <v>691.90229048309709</v>
          </cell>
          <cell r="N126">
            <v>712.77332947153468</v>
          </cell>
          <cell r="O126">
            <v>694.71071517294376</v>
          </cell>
          <cell r="P126">
            <v>681.59581148767325</v>
          </cell>
          <cell r="Q126">
            <v>716.60490061234179</v>
          </cell>
          <cell r="R126">
            <v>688.5480924459431</v>
          </cell>
          <cell r="S126">
            <v>715.15929852390184</v>
          </cell>
          <cell r="T126">
            <v>595.07966129184092</v>
          </cell>
          <cell r="U126">
            <v>717.53687894601694</v>
          </cell>
          <cell r="V126">
            <v>8212.8332691298001</v>
          </cell>
          <cell r="W126">
            <v>8210.4748253942707</v>
          </cell>
          <cell r="X126">
            <v>8215.0521174083206</v>
          </cell>
          <cell r="Y126">
            <v>8239.2272174499994</v>
          </cell>
          <cell r="Z126">
            <v>8215.387871254632</v>
          </cell>
          <cell r="AA126">
            <v>8208.9743395146652</v>
          </cell>
        </row>
        <row r="127">
          <cell r="F127" t="str">
            <v>Air Blowers 1</v>
          </cell>
          <cell r="G127" t="str">
            <v>Calc</v>
          </cell>
          <cell r="H127" t="str">
            <v>UA</v>
          </cell>
          <cell r="I127">
            <v>66</v>
          </cell>
          <cell r="J127">
            <v>475.10076037021378</v>
          </cell>
          <cell r="K127">
            <v>426.14849642980096</v>
          </cell>
          <cell r="L127">
            <v>379.69122506935645</v>
          </cell>
          <cell r="M127">
            <v>456.65551171884408</v>
          </cell>
          <cell r="N127">
            <v>470.43039745121291</v>
          </cell>
          <cell r="O127">
            <v>458.50907201414293</v>
          </cell>
          <cell r="P127">
            <v>449.85323558186434</v>
          </cell>
          <cell r="Q127">
            <v>472.9592344041456</v>
          </cell>
          <cell r="R127">
            <v>454.44174101432247</v>
          </cell>
          <cell r="S127">
            <v>472.00513702577524</v>
          </cell>
          <cell r="T127">
            <v>392.75257645261502</v>
          </cell>
          <cell r="U127">
            <v>473.57434010437123</v>
          </cell>
          <cell r="V127">
            <v>5420.469957625668</v>
          </cell>
          <cell r="W127">
            <v>5418.9133847602188</v>
          </cell>
          <cell r="X127">
            <v>5421.9343974894919</v>
          </cell>
          <cell r="Y127">
            <v>5437.8899635170001</v>
          </cell>
          <cell r="Z127">
            <v>5422.1559950280571</v>
          </cell>
          <cell r="AA127">
            <v>5417.9230640796795</v>
          </cell>
        </row>
        <row r="128">
          <cell r="F128" t="str">
            <v>Ancillary Flotation</v>
          </cell>
          <cell r="G128" t="str">
            <v>Calc</v>
          </cell>
          <cell r="H128" t="str">
            <v>UA</v>
          </cell>
          <cell r="I128">
            <v>60</v>
          </cell>
          <cell r="J128">
            <v>431.90978215473979</v>
          </cell>
          <cell r="K128">
            <v>387.40772402709177</v>
          </cell>
          <cell r="L128">
            <v>345.17384097214222</v>
          </cell>
          <cell r="M128">
            <v>415.14137428985822</v>
          </cell>
          <cell r="N128">
            <v>427.66399768292081</v>
          </cell>
          <cell r="O128">
            <v>416.82642910376626</v>
          </cell>
          <cell r="P128">
            <v>408.95748689260392</v>
          </cell>
          <cell r="Q128">
            <v>429.96294036740505</v>
          </cell>
          <cell r="R128">
            <v>413.12885546756587</v>
          </cell>
          <cell r="S128">
            <v>429.09557911434109</v>
          </cell>
          <cell r="T128">
            <v>357.04779677510453</v>
          </cell>
          <cell r="U128">
            <v>430.52212736761015</v>
          </cell>
          <cell r="V128">
            <v>4927.6999614778797</v>
          </cell>
          <cell r="W128">
            <v>4926.2848952365621</v>
          </cell>
          <cell r="X128">
            <v>4929.0312704449925</v>
          </cell>
          <cell r="Y128">
            <v>4943.5363304699995</v>
          </cell>
          <cell r="Z128">
            <v>4929.2327227527794</v>
          </cell>
          <cell r="AA128">
            <v>4925.3846037087987</v>
          </cell>
        </row>
        <row r="129">
          <cell r="F129" t="str">
            <v>Sag mill 02</v>
          </cell>
          <cell r="G129" t="str">
            <v>Feed</v>
          </cell>
          <cell r="H129" t="str">
            <v>UAMA Prod</v>
          </cell>
          <cell r="J129">
            <v>653.36437334443644</v>
          </cell>
          <cell r="K129">
            <v>645.02535611400288</v>
          </cell>
          <cell r="L129">
            <v>709.64461225719253</v>
          </cell>
          <cell r="M129">
            <v>691.20127499121941</v>
          </cell>
          <cell r="N129">
            <v>646.21554828149306</v>
          </cell>
          <cell r="O129">
            <v>694.00685426598034</v>
          </cell>
          <cell r="P129">
            <v>711.8405670559938</v>
          </cell>
          <cell r="Q129">
            <v>715.87885714667584</v>
          </cell>
          <cell r="R129">
            <v>645.31799168400312</v>
          </cell>
          <cell r="S129">
            <v>714.43471970067594</v>
          </cell>
          <cell r="T129">
            <v>687.06279773697759</v>
          </cell>
          <cell r="U129">
            <v>647.01907017421979</v>
          </cell>
          <cell r="V129">
            <v>8204.0253744994443</v>
          </cell>
          <cell r="W129">
            <v>8201.6694600888404</v>
          </cell>
          <cell r="X129">
            <v>8206.2418431628903</v>
          </cell>
          <cell r="Y129">
            <v>8230.3910164961053</v>
          </cell>
          <cell r="Z129">
            <v>8206.5772369282895</v>
          </cell>
          <cell r="AA129">
            <v>8200.1705834129152</v>
          </cell>
        </row>
        <row r="130">
          <cell r="F130" t="str">
            <v>Ball Mill 2A</v>
          </cell>
          <cell r="G130" t="str">
            <v>Calc</v>
          </cell>
          <cell r="H130" t="str">
            <v>Link</v>
          </cell>
          <cell r="J130">
            <v>653.36437334443644</v>
          </cell>
          <cell r="K130">
            <v>645.02535611400288</v>
          </cell>
          <cell r="L130">
            <v>709.64461225719253</v>
          </cell>
          <cell r="M130">
            <v>691.20127499121941</v>
          </cell>
          <cell r="N130">
            <v>646.21554828149306</v>
          </cell>
          <cell r="O130">
            <v>694.00685426598034</v>
          </cell>
          <cell r="P130">
            <v>711.8405670559938</v>
          </cell>
          <cell r="Q130">
            <v>715.87885714667584</v>
          </cell>
          <cell r="R130">
            <v>645.31799168400312</v>
          </cell>
          <cell r="S130">
            <v>714.43471970067594</v>
          </cell>
          <cell r="T130">
            <v>687.06279773697759</v>
          </cell>
          <cell r="U130">
            <v>647.01907017421979</v>
          </cell>
          <cell r="V130">
            <v>8204.0253744994443</v>
          </cell>
          <cell r="W130">
            <v>8201.6694600888404</v>
          </cell>
          <cell r="X130">
            <v>8206.2418431628903</v>
          </cell>
          <cell r="Y130">
            <v>8230.3910164961053</v>
          </cell>
          <cell r="Z130">
            <v>8206.5772369282895</v>
          </cell>
          <cell r="AA130">
            <v>8200.1705834129152</v>
          </cell>
        </row>
        <row r="131">
          <cell r="F131" t="str">
            <v>Ball Mill 2B</v>
          </cell>
          <cell r="G131" t="str">
            <v>Calc</v>
          </cell>
          <cell r="H131" t="str">
            <v>Link</v>
          </cell>
          <cell r="J131">
            <v>653.36437334443644</v>
          </cell>
          <cell r="K131">
            <v>645.02535611400288</v>
          </cell>
          <cell r="L131">
            <v>709.64461225719253</v>
          </cell>
          <cell r="M131">
            <v>691.20127499121941</v>
          </cell>
          <cell r="N131">
            <v>646.21554828149306</v>
          </cell>
          <cell r="O131">
            <v>694.00685426598034</v>
          </cell>
          <cell r="P131">
            <v>711.8405670559938</v>
          </cell>
          <cell r="Q131">
            <v>715.87885714667584</v>
          </cell>
          <cell r="R131">
            <v>645.31799168400312</v>
          </cell>
          <cell r="S131">
            <v>714.43471970067594</v>
          </cell>
          <cell r="T131">
            <v>687.06279773697759</v>
          </cell>
          <cell r="U131">
            <v>647.01907017421979</v>
          </cell>
          <cell r="V131">
            <v>8204.0253744994443</v>
          </cell>
          <cell r="W131">
            <v>8201.6694600888404</v>
          </cell>
          <cell r="X131">
            <v>8206.2418431628903</v>
          </cell>
          <cell r="Y131">
            <v>8230.3910164961053</v>
          </cell>
          <cell r="Z131">
            <v>8206.5772369282895</v>
          </cell>
          <cell r="AA131">
            <v>8200.1705834129152</v>
          </cell>
        </row>
        <row r="132">
          <cell r="F132" t="str">
            <v>Cyclone Circuit 2</v>
          </cell>
          <cell r="G132" t="str">
            <v>Calc</v>
          </cell>
          <cell r="H132" t="str">
            <v>Link</v>
          </cell>
          <cell r="J132">
            <v>653.36437334443644</v>
          </cell>
          <cell r="K132">
            <v>645.02535611400288</v>
          </cell>
          <cell r="L132">
            <v>709.64461225719253</v>
          </cell>
          <cell r="M132">
            <v>691.20127499121941</v>
          </cell>
          <cell r="N132">
            <v>646.21554828149306</v>
          </cell>
          <cell r="O132">
            <v>694.00685426598034</v>
          </cell>
          <cell r="P132">
            <v>711.8405670559938</v>
          </cell>
          <cell r="Q132">
            <v>715.87885714667584</v>
          </cell>
          <cell r="R132">
            <v>645.31799168400312</v>
          </cell>
          <cell r="S132">
            <v>714.43471970067594</v>
          </cell>
          <cell r="T132">
            <v>687.06279773697759</v>
          </cell>
          <cell r="U132">
            <v>647.01907017421979</v>
          </cell>
          <cell r="V132">
            <v>8204.0253744994443</v>
          </cell>
          <cell r="W132">
            <v>8201.6694600888404</v>
          </cell>
          <cell r="X132">
            <v>8206.2418431628903</v>
          </cell>
          <cell r="Y132">
            <v>8230.3910164961053</v>
          </cell>
          <cell r="Z132">
            <v>8206.5772369282895</v>
          </cell>
          <cell r="AA132">
            <v>8200.1705834129152</v>
          </cell>
        </row>
        <row r="133">
          <cell r="F133" t="str">
            <v>Flash flotation cells 2</v>
          </cell>
          <cell r="G133" t="str">
            <v>Calc</v>
          </cell>
          <cell r="H133" t="str">
            <v>UA</v>
          </cell>
          <cell r="I133">
            <v>40</v>
          </cell>
          <cell r="J133">
            <v>287.93985476982652</v>
          </cell>
          <cell r="K133">
            <v>258.2718160180612</v>
          </cell>
          <cell r="L133">
            <v>230.11589398142814</v>
          </cell>
          <cell r="M133">
            <v>276.76091619323887</v>
          </cell>
          <cell r="N133">
            <v>285.10933178861387</v>
          </cell>
          <cell r="O133">
            <v>277.88428606917751</v>
          </cell>
          <cell r="P133">
            <v>272.63832459506932</v>
          </cell>
          <cell r="Q133">
            <v>286.64196024493674</v>
          </cell>
          <cell r="R133">
            <v>275.41923697837723</v>
          </cell>
          <cell r="S133">
            <v>286.06371940956075</v>
          </cell>
          <cell r="T133">
            <v>238.03186451673639</v>
          </cell>
          <cell r="U133">
            <v>287.01475157840679</v>
          </cell>
          <cell r="V133">
            <v>3285.1333076519204</v>
          </cell>
          <cell r="W133">
            <v>3284.1899301577087</v>
          </cell>
          <cell r="X133">
            <v>3286.0208469633285</v>
          </cell>
          <cell r="Y133">
            <v>3295.69088698</v>
          </cell>
          <cell r="Z133">
            <v>3286.1551485018531</v>
          </cell>
          <cell r="AA133">
            <v>3283.5897358058664</v>
          </cell>
        </row>
        <row r="134">
          <cell r="F134" t="str">
            <v>Rougher cells 2</v>
          </cell>
          <cell r="G134" t="str">
            <v>Calc</v>
          </cell>
          <cell r="H134" t="str">
            <v>Link</v>
          </cell>
          <cell r="J134">
            <v>653.36437334443644</v>
          </cell>
          <cell r="K134">
            <v>645.02535611400288</v>
          </cell>
          <cell r="L134">
            <v>709.64461225719253</v>
          </cell>
          <cell r="M134">
            <v>691.20127499121941</v>
          </cell>
          <cell r="N134">
            <v>646.21554828149306</v>
          </cell>
          <cell r="O134">
            <v>694.00685426598034</v>
          </cell>
          <cell r="P134">
            <v>711.8405670559938</v>
          </cell>
          <cell r="Q134">
            <v>715.87885714667584</v>
          </cell>
          <cell r="R134">
            <v>645.31799168400312</v>
          </cell>
          <cell r="S134">
            <v>714.43471970067594</v>
          </cell>
          <cell r="T134">
            <v>687.06279773697759</v>
          </cell>
          <cell r="U134">
            <v>647.01907017421979</v>
          </cell>
          <cell r="V134">
            <v>8204.0253744994443</v>
          </cell>
          <cell r="W134">
            <v>8201.6694600888404</v>
          </cell>
          <cell r="X134">
            <v>8206.2418431628903</v>
          </cell>
          <cell r="Y134">
            <v>8230.3910164961053</v>
          </cell>
          <cell r="Z134">
            <v>8206.5772369282895</v>
          </cell>
          <cell r="AA134">
            <v>8200.1705834129152</v>
          </cell>
        </row>
        <row r="135">
          <cell r="F135" t="str">
            <v>Hi Grade Circuit 2</v>
          </cell>
          <cell r="G135" t="str">
            <v>Calc</v>
          </cell>
          <cell r="H135" t="str">
            <v>Link</v>
          </cell>
          <cell r="J135">
            <v>653.36437334443644</v>
          </cell>
          <cell r="K135">
            <v>645.02535611400288</v>
          </cell>
          <cell r="L135">
            <v>709.64461225719253</v>
          </cell>
          <cell r="M135">
            <v>691.20127499121941</v>
          </cell>
          <cell r="N135">
            <v>646.21554828149306</v>
          </cell>
          <cell r="O135">
            <v>694.00685426598034</v>
          </cell>
          <cell r="P135">
            <v>711.8405670559938</v>
          </cell>
          <cell r="Q135">
            <v>715.87885714667584</v>
          </cell>
          <cell r="R135">
            <v>645.31799168400312</v>
          </cell>
          <cell r="S135">
            <v>714.43471970067594</v>
          </cell>
          <cell r="T135">
            <v>687.06279773697759</v>
          </cell>
          <cell r="U135">
            <v>647.01907017421979</v>
          </cell>
          <cell r="V135">
            <v>8204.0253744994443</v>
          </cell>
          <cell r="W135">
            <v>8201.6694600888404</v>
          </cell>
          <cell r="X135">
            <v>8206.2418431628903</v>
          </cell>
          <cell r="Y135">
            <v>8230.3910164961053</v>
          </cell>
          <cell r="Z135">
            <v>8206.5772369282895</v>
          </cell>
          <cell r="AA135">
            <v>8200.1705834129152</v>
          </cell>
        </row>
        <row r="136">
          <cell r="F136" t="str">
            <v>Cleaner/Recleaner 2</v>
          </cell>
          <cell r="G136" t="str">
            <v>Calc</v>
          </cell>
          <cell r="H136" t="str">
            <v>Link</v>
          </cell>
          <cell r="J136">
            <v>653.36437334443644</v>
          </cell>
          <cell r="K136">
            <v>645.02535611400288</v>
          </cell>
          <cell r="L136">
            <v>709.64461225719253</v>
          </cell>
          <cell r="M136">
            <v>691.20127499121941</v>
          </cell>
          <cell r="N136">
            <v>646.21554828149306</v>
          </cell>
          <cell r="O136">
            <v>694.00685426598034</v>
          </cell>
          <cell r="P136">
            <v>711.8405670559938</v>
          </cell>
          <cell r="Q136">
            <v>715.87885714667584</v>
          </cell>
          <cell r="R136">
            <v>645.31799168400312</v>
          </cell>
          <cell r="S136">
            <v>714.43471970067594</v>
          </cell>
          <cell r="T136">
            <v>687.06279773697759</v>
          </cell>
          <cell r="U136">
            <v>647.01907017421979</v>
          </cell>
          <cell r="V136">
            <v>8204.0253744994443</v>
          </cell>
          <cell r="W136">
            <v>8201.6694600888404</v>
          </cell>
          <cell r="X136">
            <v>8206.2418431628903</v>
          </cell>
          <cell r="Y136">
            <v>8230.3910164961053</v>
          </cell>
          <cell r="Z136">
            <v>8206.5772369282895</v>
          </cell>
          <cell r="AA136">
            <v>8200.1705834129152</v>
          </cell>
        </row>
        <row r="137">
          <cell r="F137" t="str">
            <v>Lo-Grade Circuit 2</v>
          </cell>
          <cell r="G137" t="str">
            <v>Calc</v>
          </cell>
          <cell r="H137" t="str">
            <v>Link</v>
          </cell>
          <cell r="J137">
            <v>653.36437334443644</v>
          </cell>
          <cell r="K137">
            <v>645.02535611400288</v>
          </cell>
          <cell r="L137">
            <v>709.64461225719253</v>
          </cell>
          <cell r="M137">
            <v>691.20127499121941</v>
          </cell>
          <cell r="N137">
            <v>646.21554828149306</v>
          </cell>
          <cell r="O137">
            <v>694.00685426598034</v>
          </cell>
          <cell r="P137">
            <v>711.8405670559938</v>
          </cell>
          <cell r="Q137">
            <v>715.87885714667584</v>
          </cell>
          <cell r="R137">
            <v>645.31799168400312</v>
          </cell>
          <cell r="S137">
            <v>714.43471970067594</v>
          </cell>
          <cell r="T137">
            <v>687.06279773697759</v>
          </cell>
          <cell r="U137">
            <v>647.01907017421979</v>
          </cell>
          <cell r="V137">
            <v>8204.0253744994443</v>
          </cell>
          <cell r="W137">
            <v>8201.6694600888404</v>
          </cell>
          <cell r="X137">
            <v>8206.2418431628903</v>
          </cell>
          <cell r="Y137">
            <v>8230.3910164961053</v>
          </cell>
          <cell r="Z137">
            <v>8206.5772369282895</v>
          </cell>
          <cell r="AA137">
            <v>8200.1705834129152</v>
          </cell>
        </row>
        <row r="138">
          <cell r="F138" t="str">
            <v>Concentrate Thickener 01</v>
          </cell>
          <cell r="G138" t="str">
            <v>Calc</v>
          </cell>
          <cell r="H138" t="str">
            <v>t/hr</v>
          </cell>
          <cell r="I138">
            <v>150</v>
          </cell>
          <cell r="J138">
            <v>361.7205628258389</v>
          </cell>
          <cell r="K138">
            <v>295.26083534413607</v>
          </cell>
          <cell r="L138">
            <v>390.57888274359198</v>
          </cell>
          <cell r="M138">
            <v>338.12672506009829</v>
          </cell>
          <cell r="N138">
            <v>367.71779742518527</v>
          </cell>
          <cell r="O138">
            <v>361.23946952177175</v>
          </cell>
          <cell r="P138">
            <v>391.89181386120532</v>
          </cell>
          <cell r="Q138">
            <v>374.54422495553661</v>
          </cell>
          <cell r="R138">
            <v>354.62102152808205</v>
          </cell>
          <cell r="S138">
            <v>416.84344918261502</v>
          </cell>
          <cell r="T138">
            <v>389.82224093060796</v>
          </cell>
          <cell r="U138">
            <v>413.01344885129612</v>
          </cell>
          <cell r="V138">
            <v>4686.4246800000001</v>
          </cell>
          <cell r="W138">
            <v>4351.6011466666669</v>
          </cell>
          <cell r="X138">
            <v>4714.7571333333326</v>
          </cell>
          <cell r="Y138">
            <v>4929.8057200000003</v>
          </cell>
          <cell r="Z138">
            <v>5047.4632133333334</v>
          </cell>
          <cell r="AA138">
            <v>5293.4072800000004</v>
          </cell>
        </row>
        <row r="139">
          <cell r="F139" t="str">
            <v>Concentrate Thickener 02</v>
          </cell>
          <cell r="G139" t="str">
            <v>Calc</v>
          </cell>
          <cell r="H139" t="str">
            <v>t/hr</v>
          </cell>
          <cell r="I139">
            <v>150</v>
          </cell>
          <cell r="J139">
            <v>361.7205628258389</v>
          </cell>
          <cell r="K139">
            <v>295.26083534413607</v>
          </cell>
          <cell r="L139">
            <v>390.57888274359198</v>
          </cell>
          <cell r="M139">
            <v>338.12672506009829</v>
          </cell>
          <cell r="N139">
            <v>367.71779742518527</v>
          </cell>
          <cell r="O139">
            <v>361.23946952177175</v>
          </cell>
          <cell r="P139">
            <v>391.89181386120532</v>
          </cell>
          <cell r="Q139">
            <v>374.54422495553661</v>
          </cell>
          <cell r="R139">
            <v>354.62102152808205</v>
          </cell>
          <cell r="S139">
            <v>416.84344918261502</v>
          </cell>
          <cell r="T139">
            <v>389.82224093060796</v>
          </cell>
          <cell r="U139">
            <v>413.01344885129612</v>
          </cell>
          <cell r="V139">
            <v>4686.4246800000001</v>
          </cell>
          <cell r="W139">
            <v>4351.6011466666669</v>
          </cell>
          <cell r="X139">
            <v>4714.7571333333326</v>
          </cell>
          <cell r="Y139">
            <v>4929.8057200000003</v>
          </cell>
          <cell r="Z139">
            <v>5047.4632133333334</v>
          </cell>
          <cell r="AA139">
            <v>5293.4072800000004</v>
          </cell>
        </row>
        <row r="140">
          <cell r="F140" t="str">
            <v>Tailings Thickener 01</v>
          </cell>
          <cell r="G140" t="str">
            <v>Calc</v>
          </cell>
          <cell r="H140" t="str">
            <v>t/hr</v>
          </cell>
          <cell r="I140">
            <v>6000</v>
          </cell>
          <cell r="J140">
            <v>376.89798592935392</v>
          </cell>
          <cell r="K140">
            <v>360.88147911639658</v>
          </cell>
          <cell r="L140">
            <v>371.51302793141019</v>
          </cell>
          <cell r="M140">
            <v>390.20433187349755</v>
          </cell>
          <cell r="N140">
            <v>391.07055506437041</v>
          </cell>
          <cell r="O140">
            <v>407.77317992862237</v>
          </cell>
          <cell r="P140">
            <v>392.80287132013649</v>
          </cell>
          <cell r="Q140">
            <v>429.74372770944495</v>
          </cell>
          <cell r="R140">
            <v>392.67730779513124</v>
          </cell>
          <cell r="S140">
            <v>422.09558043710132</v>
          </cell>
          <cell r="T140">
            <v>381.79477731006818</v>
          </cell>
          <cell r="U140">
            <v>398.8173304453843</v>
          </cell>
          <cell r="V140">
            <v>4715</v>
          </cell>
          <cell r="W140">
            <v>4723.95</v>
          </cell>
          <cell r="X140">
            <v>4707.6499999999996</v>
          </cell>
          <cell r="Y140">
            <v>4811.0666666666666</v>
          </cell>
          <cell r="Z140">
            <v>4829.0166666666664</v>
          </cell>
          <cell r="AA140">
            <v>4767.1000000000004</v>
          </cell>
        </row>
        <row r="141">
          <cell r="F141" t="str">
            <v>Tailings Thickener 02</v>
          </cell>
          <cell r="G141" t="str">
            <v>Calc</v>
          </cell>
          <cell r="H141" t="str">
            <v>t/hr</v>
          </cell>
          <cell r="I141">
            <v>6000</v>
          </cell>
          <cell r="J141">
            <v>376.89798592935392</v>
          </cell>
          <cell r="K141">
            <v>360.88147911639658</v>
          </cell>
          <cell r="L141">
            <v>371.51302793141019</v>
          </cell>
          <cell r="M141">
            <v>390.20433187349755</v>
          </cell>
          <cell r="N141">
            <v>391.07055506437041</v>
          </cell>
          <cell r="O141">
            <v>407.77317992862237</v>
          </cell>
          <cell r="P141">
            <v>392.80287132013649</v>
          </cell>
          <cell r="Q141">
            <v>429.74372770944495</v>
          </cell>
          <cell r="R141">
            <v>392.67730779513124</v>
          </cell>
          <cell r="S141">
            <v>422.09558043710132</v>
          </cell>
          <cell r="T141">
            <v>381.79477731006818</v>
          </cell>
          <cell r="U141">
            <v>398.8173304453843</v>
          </cell>
          <cell r="V141">
            <v>4715</v>
          </cell>
          <cell r="W141">
            <v>4723.95</v>
          </cell>
          <cell r="X141">
            <v>4707.6499999999996</v>
          </cell>
          <cell r="Y141">
            <v>4811.0666666666666</v>
          </cell>
          <cell r="Z141">
            <v>4829.0166666666664</v>
          </cell>
          <cell r="AA141">
            <v>4767.1000000000004</v>
          </cell>
        </row>
        <row r="142">
          <cell r="F142" t="str">
            <v>Tailings Thickener 03</v>
          </cell>
          <cell r="G142" t="str">
            <v>Calc</v>
          </cell>
          <cell r="H142" t="str">
            <v>t/hr</v>
          </cell>
          <cell r="I142">
            <v>6000</v>
          </cell>
          <cell r="J142">
            <v>376.89798592935392</v>
          </cell>
          <cell r="K142">
            <v>360.88147911639658</v>
          </cell>
          <cell r="L142">
            <v>371.51302793141019</v>
          </cell>
          <cell r="M142">
            <v>390.20433187349755</v>
          </cell>
          <cell r="N142">
            <v>391.07055506437041</v>
          </cell>
          <cell r="O142">
            <v>407.77317992862237</v>
          </cell>
          <cell r="P142">
            <v>392.80287132013649</v>
          </cell>
          <cell r="Q142">
            <v>429.74372770944495</v>
          </cell>
          <cell r="R142">
            <v>392.67730779513124</v>
          </cell>
          <cell r="S142">
            <v>422.09558043710132</v>
          </cell>
          <cell r="T142">
            <v>381.79477731006818</v>
          </cell>
          <cell r="U142">
            <v>398.8173304453843</v>
          </cell>
          <cell r="V142">
            <v>4715</v>
          </cell>
          <cell r="W142">
            <v>4723.95</v>
          </cell>
          <cell r="X142">
            <v>4707.6499999999996</v>
          </cell>
          <cell r="Y142">
            <v>4811.0666666666666</v>
          </cell>
          <cell r="Z142">
            <v>4829.0166666666664</v>
          </cell>
          <cell r="AA142">
            <v>4767.1000000000004</v>
          </cell>
        </row>
        <row r="143">
          <cell r="F143" t="str">
            <v>Plant Process Water</v>
          </cell>
          <cell r="G143" t="str">
            <v>Calc</v>
          </cell>
          <cell r="H143" t="str">
            <v>m3/hr</v>
          </cell>
          <cell r="I143">
            <v>2160</v>
          </cell>
          <cell r="J143">
            <v>572.29613967057708</v>
          </cell>
          <cell r="K143">
            <v>548.58665471144309</v>
          </cell>
          <cell r="L143">
            <v>461.89995277109773</v>
          </cell>
          <cell r="M143">
            <v>593.99924462455056</v>
          </cell>
          <cell r="N143">
            <v>593.47865781253415</v>
          </cell>
          <cell r="O143">
            <v>621.09416398932365</v>
          </cell>
          <cell r="P143">
            <v>572.04010839572436</v>
          </cell>
          <cell r="Q143">
            <v>654.28486221124979</v>
          </cell>
          <cell r="R143">
            <v>595.16402685542323</v>
          </cell>
          <cell r="S143">
            <v>644.81461121332234</v>
          </cell>
          <cell r="T143">
            <v>505.13471258632694</v>
          </cell>
          <cell r="U143">
            <v>610.10422129368635</v>
          </cell>
          <cell r="V143">
            <v>6819.4220136429904</v>
          </cell>
          <cell r="W143">
            <v>6817.105425542607</v>
          </cell>
          <cell r="X143">
            <v>6810.373854777079</v>
          </cell>
          <cell r="Y143">
            <v>6964.9322620436396</v>
          </cell>
          <cell r="Z143">
            <v>6995.3256545409386</v>
          </cell>
          <cell r="AA143">
            <v>6919.4264452997577</v>
          </cell>
        </row>
        <row r="144">
          <cell r="F144" t="str">
            <v>Recycled Water</v>
          </cell>
          <cell r="G144" t="str">
            <v>Calc</v>
          </cell>
          <cell r="H144" t="str">
            <v>m3/hr</v>
          </cell>
          <cell r="I144">
            <v>7200</v>
          </cell>
          <cell r="J144">
            <v>251.13722678109681</v>
          </cell>
          <cell r="K144">
            <v>182.69819083917608</v>
          </cell>
          <cell r="L144">
            <v>313.47257436879664</v>
          </cell>
          <cell r="M144">
            <v>235.81667430511692</v>
          </cell>
          <cell r="N144">
            <v>281.27181426172803</v>
          </cell>
          <cell r="O144">
            <v>237.71293962199528</v>
          </cell>
          <cell r="P144">
            <v>285.39822471013292</v>
          </cell>
          <cell r="Q144">
            <v>238.06638190208585</v>
          </cell>
          <cell r="R144">
            <v>268.31122214950625</v>
          </cell>
          <cell r="S144">
            <v>212.63804461354468</v>
          </cell>
          <cell r="T144">
            <v>265.08496832735273</v>
          </cell>
          <cell r="U144">
            <v>286.02297572333453</v>
          </cell>
          <cell r="V144">
            <v>3111.0800625737684</v>
          </cell>
          <cell r="W144">
            <v>3112.2372612261079</v>
          </cell>
          <cell r="X144">
            <v>3106.6833991224321</v>
          </cell>
          <cell r="Y144">
            <v>3176.4580991646858</v>
          </cell>
          <cell r="Z144">
            <v>3176.1400814154963</v>
          </cell>
          <cell r="AA144">
            <v>3152.9187330767395</v>
          </cell>
        </row>
        <row r="145">
          <cell r="F145" t="str">
            <v>KILN</v>
          </cell>
          <cell r="G145" t="str">
            <v>Calc</v>
          </cell>
          <cell r="H145" t="str">
            <v>t/hr</v>
          </cell>
          <cell r="I145">
            <v>10</v>
          </cell>
          <cell r="J145">
            <v>744</v>
          </cell>
          <cell r="K145">
            <v>672</v>
          </cell>
          <cell r="L145">
            <v>744</v>
          </cell>
          <cell r="M145">
            <v>720</v>
          </cell>
          <cell r="N145">
            <v>744</v>
          </cell>
          <cell r="O145">
            <v>720</v>
          </cell>
          <cell r="P145">
            <v>744</v>
          </cell>
          <cell r="Q145">
            <v>744</v>
          </cell>
          <cell r="R145">
            <v>720</v>
          </cell>
          <cell r="S145">
            <v>744</v>
          </cell>
          <cell r="T145">
            <v>720</v>
          </cell>
          <cell r="U145">
            <v>744</v>
          </cell>
          <cell r="V145">
            <v>8760</v>
          </cell>
          <cell r="W145">
            <v>8760</v>
          </cell>
          <cell r="X145">
            <v>8784</v>
          </cell>
          <cell r="Y145">
            <v>8760</v>
          </cell>
          <cell r="Z145">
            <v>8760</v>
          </cell>
          <cell r="AA145">
            <v>8760</v>
          </cell>
        </row>
        <row r="146">
          <cell r="F146" t="str">
            <v>Kiln Discharge and Crushing</v>
          </cell>
          <cell r="G146" t="str">
            <v>Calc</v>
          </cell>
          <cell r="H146" t="str">
            <v>Link</v>
          </cell>
          <cell r="J146">
            <v>744</v>
          </cell>
          <cell r="K146">
            <v>672</v>
          </cell>
          <cell r="L146">
            <v>744</v>
          </cell>
          <cell r="M146">
            <v>720</v>
          </cell>
          <cell r="N146">
            <v>744</v>
          </cell>
          <cell r="O146">
            <v>720</v>
          </cell>
          <cell r="P146">
            <v>744</v>
          </cell>
          <cell r="Q146">
            <v>744</v>
          </cell>
          <cell r="R146">
            <v>720</v>
          </cell>
          <cell r="S146">
            <v>744</v>
          </cell>
          <cell r="T146">
            <v>720</v>
          </cell>
          <cell r="U146">
            <v>744</v>
          </cell>
          <cell r="V146">
            <v>8760</v>
          </cell>
          <cell r="W146">
            <v>8760</v>
          </cell>
          <cell r="X146">
            <v>8784</v>
          </cell>
          <cell r="Y146">
            <v>8760</v>
          </cell>
          <cell r="Z146">
            <v>8760</v>
          </cell>
          <cell r="AA146">
            <v>8760</v>
          </cell>
        </row>
        <row r="147">
          <cell r="F147" t="str">
            <v>Slaker Mill Feed system</v>
          </cell>
          <cell r="G147" t="str">
            <v>Calc</v>
          </cell>
          <cell r="H147" t="str">
            <v>Link</v>
          </cell>
          <cell r="J147">
            <v>744</v>
          </cell>
          <cell r="K147">
            <v>672</v>
          </cell>
          <cell r="L147">
            <v>744</v>
          </cell>
          <cell r="M147">
            <v>720</v>
          </cell>
          <cell r="N147">
            <v>744</v>
          </cell>
          <cell r="O147">
            <v>720</v>
          </cell>
          <cell r="P147">
            <v>744</v>
          </cell>
          <cell r="Q147">
            <v>744</v>
          </cell>
          <cell r="R147">
            <v>720</v>
          </cell>
          <cell r="S147">
            <v>744</v>
          </cell>
          <cell r="T147">
            <v>720</v>
          </cell>
          <cell r="U147">
            <v>744</v>
          </cell>
          <cell r="V147">
            <v>8760</v>
          </cell>
          <cell r="W147">
            <v>8760</v>
          </cell>
          <cell r="X147">
            <v>8784</v>
          </cell>
          <cell r="Y147">
            <v>8760</v>
          </cell>
          <cell r="Z147">
            <v>8760</v>
          </cell>
          <cell r="AA147">
            <v>8760</v>
          </cell>
        </row>
        <row r="148">
          <cell r="F148" t="str">
            <v>Air Compressors</v>
          </cell>
          <cell r="G148" t="str">
            <v>Calc</v>
          </cell>
          <cell r="H148" t="str">
            <v>UA</v>
          </cell>
          <cell r="I148">
            <v>66</v>
          </cell>
          <cell r="J148">
            <v>475.10076037021378</v>
          </cell>
          <cell r="K148">
            <v>426.14849642980096</v>
          </cell>
          <cell r="L148">
            <v>379.69122506935645</v>
          </cell>
          <cell r="M148">
            <v>456.65551171884408</v>
          </cell>
          <cell r="N148">
            <v>470.43039745121291</v>
          </cell>
          <cell r="O148">
            <v>458.50907201414293</v>
          </cell>
          <cell r="P148">
            <v>449.85323558186434</v>
          </cell>
          <cell r="Q148">
            <v>472.9592344041456</v>
          </cell>
          <cell r="R148">
            <v>454.44174101432247</v>
          </cell>
          <cell r="S148">
            <v>472.00513702577524</v>
          </cell>
          <cell r="T148">
            <v>392.75257645261502</v>
          </cell>
          <cell r="U148">
            <v>473.57434010437123</v>
          </cell>
          <cell r="V148">
            <v>5420.469957625668</v>
          </cell>
          <cell r="W148">
            <v>5418.9133847602188</v>
          </cell>
          <cell r="X148">
            <v>5421.9343974894919</v>
          </cell>
          <cell r="Y148">
            <v>5437.8899635170001</v>
          </cell>
          <cell r="Z148">
            <v>5422.1559950280571</v>
          </cell>
          <cell r="AA148">
            <v>5417.9230640796795</v>
          </cell>
        </row>
        <row r="149">
          <cell r="F149" t="str">
            <v>Plant Reagents</v>
          </cell>
          <cell r="G149" t="str">
            <v>Calc</v>
          </cell>
          <cell r="H149" t="str">
            <v>Max Link</v>
          </cell>
          <cell r="J149">
            <v>719.84963692456631</v>
          </cell>
          <cell r="K149">
            <v>645.67954004515298</v>
          </cell>
          <cell r="L149">
            <v>709.64461225719253</v>
          </cell>
          <cell r="M149">
            <v>691.90229048309709</v>
          </cell>
          <cell r="N149">
            <v>712.77332947153468</v>
          </cell>
          <cell r="O149">
            <v>694.71071517294376</v>
          </cell>
          <cell r="P149">
            <v>711.8405670559938</v>
          </cell>
          <cell r="Q149">
            <v>716.60490061234179</v>
          </cell>
          <cell r="R149">
            <v>688.5480924459431</v>
          </cell>
          <cell r="S149">
            <v>715.15929852390184</v>
          </cell>
          <cell r="T149">
            <v>687.06279773697759</v>
          </cell>
          <cell r="U149">
            <v>717.53687894601694</v>
          </cell>
          <cell r="V149">
            <v>8212.8332691298001</v>
          </cell>
          <cell r="W149">
            <v>8210.4748253942707</v>
          </cell>
          <cell r="X149">
            <v>8215.0521174083206</v>
          </cell>
          <cell r="Y149">
            <v>8239.2272174499994</v>
          </cell>
          <cell r="Z149">
            <v>8215.387871254632</v>
          </cell>
          <cell r="AA149">
            <v>8208.9743395146652</v>
          </cell>
        </row>
        <row r="150">
          <cell r="F150" t="str">
            <v>Plant gland seal pumps</v>
          </cell>
          <cell r="G150" t="str">
            <v>Calc</v>
          </cell>
          <cell r="H150" t="str">
            <v>UA</v>
          </cell>
          <cell r="I150">
            <v>50</v>
          </cell>
          <cell r="J150">
            <v>359.92481846228316</v>
          </cell>
          <cell r="K150">
            <v>322.83977002257649</v>
          </cell>
          <cell r="L150">
            <v>354.82230612859627</v>
          </cell>
          <cell r="M150">
            <v>345.95114524154849</v>
          </cell>
          <cell r="N150">
            <v>356.38666473576734</v>
          </cell>
          <cell r="O150">
            <v>347.35535758647188</v>
          </cell>
          <cell r="P150">
            <v>355.92028352799684</v>
          </cell>
          <cell r="Q150">
            <v>358.30245030617084</v>
          </cell>
          <cell r="R150">
            <v>344.27404622297149</v>
          </cell>
          <cell r="S150">
            <v>357.57964926195092</v>
          </cell>
          <cell r="T150">
            <v>343.53139886848874</v>
          </cell>
          <cell r="U150">
            <v>358.76843947300847</v>
          </cell>
          <cell r="V150">
            <v>4106.4166345649001</v>
          </cell>
          <cell r="W150">
            <v>4105.2374126971354</v>
          </cell>
          <cell r="X150">
            <v>4107.5260587041603</v>
          </cell>
          <cell r="Y150">
            <v>4119.6136087249997</v>
          </cell>
          <cell r="Z150">
            <v>4107.693935627316</v>
          </cell>
          <cell r="AA150">
            <v>4104.4871697573326</v>
          </cell>
        </row>
        <row r="151">
          <cell r="F151" t="str">
            <v>Ancillary Plant Services</v>
          </cell>
          <cell r="G151" t="str">
            <v>Calc</v>
          </cell>
          <cell r="H151" t="str">
            <v>Link</v>
          </cell>
          <cell r="J151">
            <v>719.84963692456631</v>
          </cell>
          <cell r="K151">
            <v>645.67954004515298</v>
          </cell>
          <cell r="L151">
            <v>709.64461225719253</v>
          </cell>
          <cell r="M151">
            <v>691.90229048309709</v>
          </cell>
          <cell r="N151">
            <v>712.77332947153468</v>
          </cell>
          <cell r="O151">
            <v>694.71071517294376</v>
          </cell>
          <cell r="P151">
            <v>711.8405670559938</v>
          </cell>
          <cell r="Q151">
            <v>716.60490061234179</v>
          </cell>
          <cell r="R151">
            <v>688.5480924459431</v>
          </cell>
          <cell r="S151">
            <v>715.15929852390184</v>
          </cell>
          <cell r="T151">
            <v>687.06279773697759</v>
          </cell>
          <cell r="U151">
            <v>717.53687894601694</v>
          </cell>
          <cell r="V151">
            <v>8212.8332691298001</v>
          </cell>
          <cell r="W151">
            <v>8210.4748253942707</v>
          </cell>
          <cell r="X151">
            <v>8215.0521174083206</v>
          </cell>
          <cell r="Y151">
            <v>8239.2272174499994</v>
          </cell>
          <cell r="Z151">
            <v>8215.387871254632</v>
          </cell>
          <cell r="AA151">
            <v>8208.9743395146652</v>
          </cell>
        </row>
        <row r="152">
          <cell r="F152" t="str">
            <v>Gravity Gold</v>
          </cell>
          <cell r="G152" t="str">
            <v>Calc</v>
          </cell>
          <cell r="H152" t="str">
            <v>Max Link</v>
          </cell>
          <cell r="J152">
            <v>719.84963692456631</v>
          </cell>
          <cell r="K152">
            <v>645.67954004515298</v>
          </cell>
          <cell r="L152">
            <v>709.64461225719253</v>
          </cell>
          <cell r="M152">
            <v>691.90229048309709</v>
          </cell>
          <cell r="N152">
            <v>712.77332947153468</v>
          </cell>
          <cell r="O152">
            <v>694.71071517294376</v>
          </cell>
          <cell r="P152">
            <v>711.8405670559938</v>
          </cell>
          <cell r="Q152">
            <v>716.60490061234179</v>
          </cell>
          <cell r="R152">
            <v>688.5480924459431</v>
          </cell>
          <cell r="S152">
            <v>715.15929852390184</v>
          </cell>
          <cell r="T152">
            <v>687.06279773697759</v>
          </cell>
          <cell r="U152">
            <v>717.53687894601694</v>
          </cell>
          <cell r="V152">
            <v>8212.8332691298001</v>
          </cell>
          <cell r="W152">
            <v>8210.4748253942707</v>
          </cell>
          <cell r="X152">
            <v>8215.0521174083206</v>
          </cell>
          <cell r="Y152">
            <v>8239.2272174499994</v>
          </cell>
          <cell r="Z152">
            <v>8215.387871254632</v>
          </cell>
          <cell r="AA152">
            <v>8208.9743395146652</v>
          </cell>
        </row>
        <row r="153">
          <cell r="F153" t="str">
            <v>K59 Stage 1</v>
          </cell>
          <cell r="G153" t="str">
            <v>Calc</v>
          </cell>
          <cell r="H153" t="str">
            <v>t/hr</v>
          </cell>
          <cell r="I153">
            <v>140</v>
          </cell>
          <cell r="J153">
            <v>387.5577458848274</v>
          </cell>
          <cell r="K153">
            <v>316.35089501157432</v>
          </cell>
          <cell r="L153">
            <v>418.47737436813424</v>
          </cell>
          <cell r="M153">
            <v>362.27863399296245</v>
          </cell>
          <cell r="N153">
            <v>393.9833543841271</v>
          </cell>
          <cell r="O153">
            <v>387.04228877332685</v>
          </cell>
          <cell r="P153">
            <v>419.88408627986286</v>
          </cell>
          <cell r="Q153">
            <v>401.29738388093205</v>
          </cell>
          <cell r="R153">
            <v>379.95109449437365</v>
          </cell>
          <cell r="S153">
            <v>446.61798126708749</v>
          </cell>
          <cell r="T153">
            <v>417.66668671136568</v>
          </cell>
          <cell r="U153">
            <v>442.51440948353155</v>
          </cell>
          <cell r="V153">
            <v>5021.1693000000005</v>
          </cell>
          <cell r="W153">
            <v>4662.4297999999999</v>
          </cell>
          <cell r="X153">
            <v>5051.5254999999997</v>
          </cell>
          <cell r="Y153">
            <v>5281.9346999999998</v>
          </cell>
          <cell r="Z153">
            <v>5407.9962999999998</v>
          </cell>
          <cell r="AA153">
            <v>5671.5078000000003</v>
          </cell>
        </row>
        <row r="154">
          <cell r="F154" t="str">
            <v>K59 Stage 2</v>
          </cell>
          <cell r="G154" t="str">
            <v>Calc</v>
          </cell>
          <cell r="H154" t="str">
            <v>t/hr</v>
          </cell>
          <cell r="I154">
            <v>140</v>
          </cell>
          <cell r="J154">
            <v>387.5577458848274</v>
          </cell>
          <cell r="K154">
            <v>316.35089501157432</v>
          </cell>
          <cell r="L154">
            <v>418.47737436813424</v>
          </cell>
          <cell r="M154">
            <v>362.27863399296245</v>
          </cell>
          <cell r="N154">
            <v>393.9833543841271</v>
          </cell>
          <cell r="O154">
            <v>387.04228877332685</v>
          </cell>
          <cell r="P154">
            <v>419.88408627986286</v>
          </cell>
          <cell r="Q154">
            <v>401.29738388093205</v>
          </cell>
          <cell r="R154">
            <v>379.95109449437365</v>
          </cell>
          <cell r="S154">
            <v>446.61798126708749</v>
          </cell>
          <cell r="T154">
            <v>417.66668671136568</v>
          </cell>
          <cell r="U154">
            <v>442.51440948353155</v>
          </cell>
          <cell r="V154">
            <v>5021.1693000000005</v>
          </cell>
          <cell r="W154">
            <v>4662.4297999999999</v>
          </cell>
          <cell r="X154">
            <v>5051.5254999999997</v>
          </cell>
          <cell r="Y154">
            <v>5281.9346999999998</v>
          </cell>
          <cell r="Z154">
            <v>5407.9962999999998</v>
          </cell>
          <cell r="AA154">
            <v>5671.5078000000003</v>
          </cell>
        </row>
        <row r="155">
          <cell r="F155" t="str">
            <v>Kiunga TM01</v>
          </cell>
          <cell r="G155" t="str">
            <v>Calc</v>
          </cell>
          <cell r="H155" t="str">
            <v>UA</v>
          </cell>
          <cell r="I155">
            <v>40</v>
          </cell>
          <cell r="J155">
            <v>217.03233769550334</v>
          </cell>
          <cell r="K155">
            <v>177.15650120648164</v>
          </cell>
          <cell r="L155">
            <v>234.3473296461552</v>
          </cell>
          <cell r="M155">
            <v>202.87603503605899</v>
          </cell>
          <cell r="N155">
            <v>220.63067845511119</v>
          </cell>
          <cell r="O155">
            <v>216.74368171306304</v>
          </cell>
          <cell r="P155">
            <v>235.1350883167232</v>
          </cell>
          <cell r="Q155">
            <v>224.72653497332195</v>
          </cell>
          <cell r="R155">
            <v>212.7726129168492</v>
          </cell>
          <cell r="S155">
            <v>250.10606950956898</v>
          </cell>
          <cell r="T155">
            <v>233.89334455836476</v>
          </cell>
          <cell r="U155">
            <v>247.80806931077768</v>
          </cell>
          <cell r="V155">
            <v>2811.854808</v>
          </cell>
          <cell r="W155">
            <v>2610.9606880000001</v>
          </cell>
          <cell r="X155">
            <v>2828.85428</v>
          </cell>
          <cell r="Y155">
            <v>2957.8834320000001</v>
          </cell>
          <cell r="Z155">
            <v>3028.4779279999998</v>
          </cell>
          <cell r="AA155">
            <v>3176.0443680000003</v>
          </cell>
        </row>
        <row r="156">
          <cell r="F156" t="str">
            <v>Kiunga TM02</v>
          </cell>
          <cell r="G156" t="str">
            <v>Calc</v>
          </cell>
          <cell r="H156" t="str">
            <v>Link</v>
          </cell>
          <cell r="I156">
            <v>40</v>
          </cell>
          <cell r="J156">
            <v>217.03233769550334</v>
          </cell>
          <cell r="K156">
            <v>177.15650120648164</v>
          </cell>
          <cell r="L156">
            <v>234.3473296461552</v>
          </cell>
          <cell r="M156">
            <v>202.87603503605899</v>
          </cell>
          <cell r="N156">
            <v>220.63067845511119</v>
          </cell>
          <cell r="O156">
            <v>216.74368171306304</v>
          </cell>
          <cell r="P156">
            <v>235.1350883167232</v>
          </cell>
          <cell r="Q156">
            <v>224.72653497332195</v>
          </cell>
          <cell r="R156">
            <v>212.7726129168492</v>
          </cell>
          <cell r="S156">
            <v>250.10606950956898</v>
          </cell>
          <cell r="T156">
            <v>233.89334455836476</v>
          </cell>
          <cell r="U156">
            <v>247.80806931077768</v>
          </cell>
          <cell r="V156">
            <v>2811.854808</v>
          </cell>
          <cell r="W156">
            <v>2610.9606880000001</v>
          </cell>
          <cell r="X156">
            <v>2828.85428</v>
          </cell>
          <cell r="Y156">
            <v>2957.8834320000001</v>
          </cell>
          <cell r="Z156">
            <v>3028.4779279999998</v>
          </cell>
          <cell r="AA156">
            <v>3176.0443680000003</v>
          </cell>
        </row>
        <row r="157">
          <cell r="F157" t="str">
            <v>Kiunga Ponds</v>
          </cell>
          <cell r="G157" t="str">
            <v>Calc</v>
          </cell>
          <cell r="H157" t="str">
            <v>UA</v>
          </cell>
          <cell r="I157">
            <v>30</v>
          </cell>
          <cell r="J157">
            <v>162.77425327162749</v>
          </cell>
          <cell r="K157">
            <v>132.86737590486121</v>
          </cell>
          <cell r="L157">
            <v>175.76049723461637</v>
          </cell>
          <cell r="M157">
            <v>152.15702627704425</v>
          </cell>
          <cell r="N157">
            <v>165.47300884133338</v>
          </cell>
          <cell r="O157">
            <v>162.55776128479729</v>
          </cell>
          <cell r="P157">
            <v>176.35131623754242</v>
          </cell>
          <cell r="Q157">
            <v>168.54490122999144</v>
          </cell>
          <cell r="R157">
            <v>159.57945968763693</v>
          </cell>
          <cell r="S157">
            <v>187.57955213217676</v>
          </cell>
          <cell r="T157">
            <v>175.42000841877359</v>
          </cell>
          <cell r="U157">
            <v>185.85605198308326</v>
          </cell>
          <cell r="V157">
            <v>2108.891106</v>
          </cell>
          <cell r="W157">
            <v>1958.2205160000001</v>
          </cell>
          <cell r="X157">
            <v>2121.6407100000001</v>
          </cell>
          <cell r="Y157">
            <v>2218.4125739999999</v>
          </cell>
          <cell r="Z157">
            <v>2271.3584459999997</v>
          </cell>
          <cell r="AA157">
            <v>2382.0332760000001</v>
          </cell>
        </row>
        <row r="158">
          <cell r="F158" t="str">
            <v>Dewatering Stage 1</v>
          </cell>
          <cell r="H158" t="str">
            <v>t/hr</v>
          </cell>
          <cell r="I158">
            <v>100</v>
          </cell>
          <cell r="J158">
            <v>542.58084423875835</v>
          </cell>
          <cell r="K158">
            <v>442.89125301620408</v>
          </cell>
          <cell r="L158">
            <v>585.86832411538796</v>
          </cell>
          <cell r="M158">
            <v>507.19008759014747</v>
          </cell>
          <cell r="N158">
            <v>551.57669613777796</v>
          </cell>
          <cell r="O158">
            <v>541.85920428265763</v>
          </cell>
          <cell r="P158">
            <v>587.83772079180801</v>
          </cell>
          <cell r="Q158">
            <v>561.81633743330485</v>
          </cell>
          <cell r="R158">
            <v>531.93153229212305</v>
          </cell>
          <cell r="S158">
            <v>625.26517377392247</v>
          </cell>
          <cell r="T158">
            <v>584.73336139591197</v>
          </cell>
          <cell r="U158">
            <v>619.52017327694421</v>
          </cell>
          <cell r="V158">
            <v>7029.6370200000001</v>
          </cell>
          <cell r="W158">
            <v>6527.4017199999998</v>
          </cell>
          <cell r="X158">
            <v>7072.1356999999998</v>
          </cell>
          <cell r="Y158">
            <v>7394.7085800000004</v>
          </cell>
          <cell r="Z158">
            <v>7571.1948199999997</v>
          </cell>
          <cell r="AA158">
            <v>7940.110920000001</v>
          </cell>
        </row>
        <row r="159">
          <cell r="F159" t="str">
            <v>Dewatering Stage 2</v>
          </cell>
          <cell r="H159" t="str">
            <v>t/hr</v>
          </cell>
          <cell r="I159">
            <v>100</v>
          </cell>
          <cell r="J159">
            <v>542.58084423875835</v>
          </cell>
          <cell r="K159">
            <v>442.89125301620408</v>
          </cell>
          <cell r="L159">
            <v>585.86832411538796</v>
          </cell>
          <cell r="M159">
            <v>507.19008759014747</v>
          </cell>
          <cell r="N159">
            <v>551.57669613777796</v>
          </cell>
          <cell r="O159">
            <v>541.85920428265763</v>
          </cell>
          <cell r="P159">
            <v>587.83772079180801</v>
          </cell>
          <cell r="Q159">
            <v>561.81633743330485</v>
          </cell>
          <cell r="R159">
            <v>531.93153229212305</v>
          </cell>
          <cell r="S159">
            <v>625.26517377392247</v>
          </cell>
          <cell r="T159">
            <v>584.73336139591197</v>
          </cell>
          <cell r="U159">
            <v>619.52017327694421</v>
          </cell>
          <cell r="V159">
            <v>7029.6370200000001</v>
          </cell>
          <cell r="W159">
            <v>6527.4017199999998</v>
          </cell>
          <cell r="X159">
            <v>7072.1356999999998</v>
          </cell>
          <cell r="Y159">
            <v>7394.7085800000004</v>
          </cell>
          <cell r="Z159">
            <v>7571.1948199999997</v>
          </cell>
          <cell r="AA159">
            <v>7940.110920000001</v>
          </cell>
        </row>
        <row r="160">
          <cell r="F160" t="str">
            <v>Kiunga Vacuum Pumps/Blowers</v>
          </cell>
          <cell r="H160" t="str">
            <v>Link</v>
          </cell>
          <cell r="J160">
            <v>542.58084423875835</v>
          </cell>
          <cell r="K160">
            <v>442.89125301620408</v>
          </cell>
          <cell r="L160">
            <v>585.86832411538796</v>
          </cell>
          <cell r="M160">
            <v>507.19008759014747</v>
          </cell>
          <cell r="N160">
            <v>551.57669613777796</v>
          </cell>
          <cell r="O160">
            <v>541.85920428265763</v>
          </cell>
          <cell r="P160">
            <v>587.83772079180801</v>
          </cell>
          <cell r="Q160">
            <v>561.81633743330485</v>
          </cell>
          <cell r="R160">
            <v>531.93153229212305</v>
          </cell>
          <cell r="S160">
            <v>625.26517377392247</v>
          </cell>
          <cell r="T160">
            <v>584.73336139591197</v>
          </cell>
          <cell r="U160">
            <v>619.52017327694421</v>
          </cell>
          <cell r="V160">
            <v>7029.6370200000001</v>
          </cell>
          <cell r="W160">
            <v>6527.4017199999998</v>
          </cell>
          <cell r="X160">
            <v>7072.1356999999998</v>
          </cell>
          <cell r="Y160">
            <v>7394.7085800000004</v>
          </cell>
          <cell r="Z160">
            <v>7571.1948199999997</v>
          </cell>
          <cell r="AA160">
            <v>7940.110920000001</v>
          </cell>
        </row>
        <row r="161">
          <cell r="F161" t="str">
            <v>Kiunga Ancillary</v>
          </cell>
          <cell r="H161" t="str">
            <v>Link</v>
          </cell>
          <cell r="J161">
            <v>542.58084423875835</v>
          </cell>
          <cell r="K161">
            <v>442.89125301620408</v>
          </cell>
          <cell r="L161">
            <v>585.86832411538796</v>
          </cell>
          <cell r="M161">
            <v>507.19008759014747</v>
          </cell>
          <cell r="N161">
            <v>551.57669613777796</v>
          </cell>
          <cell r="O161">
            <v>541.85920428265763</v>
          </cell>
          <cell r="P161">
            <v>587.83772079180801</v>
          </cell>
          <cell r="Q161">
            <v>561.81633743330485</v>
          </cell>
          <cell r="R161">
            <v>531.93153229212305</v>
          </cell>
          <cell r="S161">
            <v>625.26517377392247</v>
          </cell>
          <cell r="T161">
            <v>584.73336139591197</v>
          </cell>
          <cell r="U161">
            <v>619.52017327694421</v>
          </cell>
          <cell r="V161">
            <v>7029.6370200000001</v>
          </cell>
          <cell r="W161">
            <v>6527.4017199999998</v>
          </cell>
          <cell r="X161">
            <v>7072.1356999999998</v>
          </cell>
          <cell r="Y161">
            <v>7394.7085800000004</v>
          </cell>
          <cell r="Z161">
            <v>7571.1948199999997</v>
          </cell>
          <cell r="AA161">
            <v>7940.110920000001</v>
          </cell>
        </row>
        <row r="162">
          <cell r="F162" t="str">
            <v>Kiunga Water Systems</v>
          </cell>
          <cell r="H162" t="str">
            <v>Link</v>
          </cell>
          <cell r="J162">
            <v>542.58084423875835</v>
          </cell>
          <cell r="K162">
            <v>442.89125301620408</v>
          </cell>
          <cell r="L162">
            <v>585.86832411538796</v>
          </cell>
          <cell r="M162">
            <v>507.19008759014747</v>
          </cell>
          <cell r="N162">
            <v>551.57669613777796</v>
          </cell>
          <cell r="O162">
            <v>541.85920428265763</v>
          </cell>
          <cell r="P162">
            <v>587.83772079180801</v>
          </cell>
          <cell r="Q162">
            <v>561.81633743330485</v>
          </cell>
          <cell r="R162">
            <v>531.93153229212305</v>
          </cell>
          <cell r="S162">
            <v>625.26517377392247</v>
          </cell>
          <cell r="T162">
            <v>584.73336139591197</v>
          </cell>
          <cell r="U162">
            <v>619.52017327694421</v>
          </cell>
          <cell r="V162">
            <v>7029.6370200000001</v>
          </cell>
          <cell r="W162">
            <v>6527.4017199999998</v>
          </cell>
          <cell r="X162">
            <v>7072.1356999999998</v>
          </cell>
          <cell r="Y162">
            <v>7394.7085800000004</v>
          </cell>
          <cell r="Z162">
            <v>7571.1948199999997</v>
          </cell>
          <cell r="AA162">
            <v>7940.110920000001</v>
          </cell>
        </row>
        <row r="163">
          <cell r="F163" t="str">
            <v>Drying Stage 1</v>
          </cell>
          <cell r="H163" t="str">
            <v>UA</v>
          </cell>
          <cell r="I163">
            <v>80</v>
          </cell>
          <cell r="J163">
            <v>434.06467539100669</v>
          </cell>
          <cell r="K163">
            <v>354.31300241296327</v>
          </cell>
          <cell r="L163">
            <v>468.6946592923104</v>
          </cell>
          <cell r="M163">
            <v>405.75207007211799</v>
          </cell>
          <cell r="N163">
            <v>441.26135691022239</v>
          </cell>
          <cell r="O163">
            <v>433.48736342612608</v>
          </cell>
          <cell r="P163">
            <v>470.2701766334464</v>
          </cell>
          <cell r="Q163">
            <v>449.45306994664389</v>
          </cell>
          <cell r="R163">
            <v>425.5452258336984</v>
          </cell>
          <cell r="S163">
            <v>500.21213901913796</v>
          </cell>
          <cell r="T163">
            <v>467.78668911672952</v>
          </cell>
          <cell r="U163">
            <v>495.61613862155536</v>
          </cell>
          <cell r="V163">
            <v>5623.7096160000001</v>
          </cell>
          <cell r="W163">
            <v>5221.9213760000002</v>
          </cell>
          <cell r="X163">
            <v>5657.70856</v>
          </cell>
          <cell r="Y163">
            <v>5915.7668640000002</v>
          </cell>
          <cell r="Z163">
            <v>6056.9558559999996</v>
          </cell>
          <cell r="AA163">
            <v>6352.0887360000006</v>
          </cell>
        </row>
        <row r="164">
          <cell r="F164" t="str">
            <v>Drying Stage 2</v>
          </cell>
          <cell r="H164" t="str">
            <v>UA</v>
          </cell>
          <cell r="I164">
            <v>80</v>
          </cell>
          <cell r="J164">
            <v>434.06467539100669</v>
          </cell>
          <cell r="K164">
            <v>354.31300241296327</v>
          </cell>
          <cell r="L164">
            <v>468.6946592923104</v>
          </cell>
          <cell r="M164">
            <v>405.75207007211799</v>
          </cell>
          <cell r="N164">
            <v>441.26135691022239</v>
          </cell>
          <cell r="O164">
            <v>433.48736342612608</v>
          </cell>
          <cell r="P164">
            <v>470.2701766334464</v>
          </cell>
          <cell r="Q164">
            <v>449.45306994664389</v>
          </cell>
          <cell r="R164">
            <v>425.5452258336984</v>
          </cell>
          <cell r="S164">
            <v>500.21213901913796</v>
          </cell>
          <cell r="T164">
            <v>467.78668911672952</v>
          </cell>
          <cell r="U164">
            <v>495.61613862155536</v>
          </cell>
          <cell r="V164">
            <v>5623.7096160000001</v>
          </cell>
          <cell r="W164">
            <v>5221.9213760000002</v>
          </cell>
          <cell r="X164">
            <v>5657.70856</v>
          </cell>
          <cell r="Y164">
            <v>5915.7668640000002</v>
          </cell>
          <cell r="Z164">
            <v>6056.9558559999996</v>
          </cell>
          <cell r="AA164">
            <v>6352.0887360000006</v>
          </cell>
        </row>
        <row r="165">
          <cell r="F165" t="str">
            <v>Kiunga CV04</v>
          </cell>
          <cell r="H165" t="str">
            <v>Max Link</v>
          </cell>
          <cell r="J165">
            <v>542.58084423875835</v>
          </cell>
          <cell r="K165">
            <v>442.89125301620408</v>
          </cell>
          <cell r="L165">
            <v>585.86832411538796</v>
          </cell>
          <cell r="M165">
            <v>507.19008759014747</v>
          </cell>
          <cell r="N165">
            <v>551.57669613777796</v>
          </cell>
          <cell r="O165">
            <v>541.85920428265763</v>
          </cell>
          <cell r="P165">
            <v>587.83772079180801</v>
          </cell>
          <cell r="Q165">
            <v>561.81633743330485</v>
          </cell>
          <cell r="R165">
            <v>531.93153229212305</v>
          </cell>
          <cell r="S165">
            <v>625.26517377392247</v>
          </cell>
          <cell r="T165">
            <v>584.73336139591197</v>
          </cell>
          <cell r="U165">
            <v>619.52017327694421</v>
          </cell>
          <cell r="V165">
            <v>7029.6370200000001</v>
          </cell>
          <cell r="W165">
            <v>6527.4017199999998</v>
          </cell>
          <cell r="X165">
            <v>7072.1356999999998</v>
          </cell>
          <cell r="Y165">
            <v>7394.7085800000004</v>
          </cell>
          <cell r="Z165">
            <v>7571.1948199999997</v>
          </cell>
          <cell r="AA165">
            <v>7940.110920000001</v>
          </cell>
        </row>
        <row r="166">
          <cell r="F166" t="str">
            <v>Kiunga CV05</v>
          </cell>
          <cell r="H166" t="str">
            <v>Link</v>
          </cell>
          <cell r="J166">
            <v>542.58084423875835</v>
          </cell>
          <cell r="K166">
            <v>442.89125301620408</v>
          </cell>
          <cell r="L166">
            <v>585.86832411538796</v>
          </cell>
          <cell r="M166">
            <v>507.19008759014747</v>
          </cell>
          <cell r="N166">
            <v>551.57669613777796</v>
          </cell>
          <cell r="O166">
            <v>541.85920428265763</v>
          </cell>
          <cell r="P166">
            <v>587.83772079180801</v>
          </cell>
          <cell r="Q166">
            <v>561.81633743330485</v>
          </cell>
          <cell r="R166">
            <v>531.93153229212305</v>
          </cell>
          <cell r="S166">
            <v>625.26517377392247</v>
          </cell>
          <cell r="T166">
            <v>584.73336139591197</v>
          </cell>
          <cell r="U166">
            <v>619.52017327694421</v>
          </cell>
          <cell r="V166">
            <v>7029.6370200000001</v>
          </cell>
          <cell r="W166">
            <v>6527.4017199999998</v>
          </cell>
          <cell r="X166">
            <v>7072.1356999999998</v>
          </cell>
          <cell r="Y166">
            <v>7394.7085800000004</v>
          </cell>
          <cell r="Z166">
            <v>7571.1948199999997</v>
          </cell>
          <cell r="AA166">
            <v>7940.110920000001</v>
          </cell>
        </row>
        <row r="167">
          <cell r="F167" t="str">
            <v>Kiunga CV06</v>
          </cell>
          <cell r="H167" t="str">
            <v>t/hr</v>
          </cell>
          <cell r="I167">
            <v>600</v>
          </cell>
          <cell r="J167">
            <v>90.430140706459724</v>
          </cell>
          <cell r="K167">
            <v>73.815208836034017</v>
          </cell>
          <cell r="L167">
            <v>97.644720685897994</v>
          </cell>
          <cell r="M167">
            <v>84.531681265024574</v>
          </cell>
          <cell r="N167">
            <v>91.929449356296317</v>
          </cell>
          <cell r="O167">
            <v>90.309867380442938</v>
          </cell>
          <cell r="P167">
            <v>97.97295346530133</v>
          </cell>
          <cell r="Q167">
            <v>93.636056238884152</v>
          </cell>
          <cell r="R167">
            <v>88.655255382020513</v>
          </cell>
          <cell r="S167">
            <v>104.21086229565375</v>
          </cell>
          <cell r="T167">
            <v>97.45556023265199</v>
          </cell>
          <cell r="U167">
            <v>103.25336221282403</v>
          </cell>
          <cell r="V167">
            <v>1171.60617</v>
          </cell>
          <cell r="W167">
            <v>1087.9002866666667</v>
          </cell>
          <cell r="X167">
            <v>1178.6892833333332</v>
          </cell>
          <cell r="Y167">
            <v>1232.4514300000001</v>
          </cell>
          <cell r="Z167">
            <v>1261.8658033333334</v>
          </cell>
          <cell r="AA167">
            <v>1323.3518200000001</v>
          </cell>
        </row>
        <row r="168">
          <cell r="F168" t="str">
            <v>Kiunga CV10/shiploader</v>
          </cell>
          <cell r="H168" t="str">
            <v>Link</v>
          </cell>
          <cell r="J168">
            <v>90.430140706459724</v>
          </cell>
          <cell r="K168">
            <v>73.815208836034017</v>
          </cell>
          <cell r="L168">
            <v>97.644720685897994</v>
          </cell>
          <cell r="M168">
            <v>84.531681265024574</v>
          </cell>
          <cell r="N168">
            <v>91.929449356296317</v>
          </cell>
          <cell r="O168">
            <v>90.309867380442938</v>
          </cell>
          <cell r="P168">
            <v>97.97295346530133</v>
          </cell>
          <cell r="Q168">
            <v>93.636056238884152</v>
          </cell>
          <cell r="R168">
            <v>88.655255382020513</v>
          </cell>
          <cell r="S168">
            <v>104.21086229565375</v>
          </cell>
          <cell r="T168">
            <v>97.45556023265199</v>
          </cell>
          <cell r="U168">
            <v>103.25336221282403</v>
          </cell>
          <cell r="V168">
            <v>1171.60617</v>
          </cell>
          <cell r="W168">
            <v>1087.9002866666667</v>
          </cell>
          <cell r="X168">
            <v>1178.6892833333332</v>
          </cell>
          <cell r="Y168">
            <v>1232.4514300000001</v>
          </cell>
          <cell r="Z168">
            <v>1261.8658033333334</v>
          </cell>
          <cell r="AA168">
            <v>1323.3518200000001</v>
          </cell>
        </row>
      </sheetData>
      <sheetData sheetId="6" refreshError="1"/>
      <sheetData sheetId="7">
        <row r="12">
          <cell r="C12" t="str">
            <v>2400121113</v>
          </cell>
          <cell r="D12" t="str">
            <v>Taranaki</v>
          </cell>
          <cell r="F12" t="str">
            <v>Feeder FE05</v>
          </cell>
          <cell r="G12" t="str">
            <v>Input</v>
          </cell>
          <cell r="H12" t="str">
            <v>USD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C13" t="str">
            <v>2400121113</v>
          </cell>
          <cell r="F13" t="str">
            <v>Crusher GCR01</v>
          </cell>
          <cell r="G13" t="str">
            <v>Input</v>
          </cell>
          <cell r="H13" t="str">
            <v>USD</v>
          </cell>
        </row>
        <row r="14">
          <cell r="C14" t="str">
            <v>2400120113</v>
          </cell>
          <cell r="D14" t="str">
            <v>Inpit</v>
          </cell>
          <cell r="F14" t="str">
            <v>Feeder FE02</v>
          </cell>
          <cell r="G14" t="str">
            <v>Input</v>
          </cell>
          <cell r="H14" t="str">
            <v>USD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C15" t="str">
            <v>2400120113</v>
          </cell>
          <cell r="F15" t="str">
            <v>Crusher GCR02</v>
          </cell>
          <cell r="G15" t="str">
            <v>Input</v>
          </cell>
          <cell r="H15" t="str">
            <v>USD</v>
          </cell>
        </row>
        <row r="16">
          <cell r="C16" t="str">
            <v>2400130113</v>
          </cell>
          <cell r="D16" t="str">
            <v>Reclaim</v>
          </cell>
          <cell r="F16" t="str">
            <v>ISP Feeders</v>
          </cell>
          <cell r="G16" t="str">
            <v>Input</v>
          </cell>
          <cell r="H16" t="str">
            <v>USD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</row>
        <row r="17">
          <cell r="C17" t="str">
            <v>2400130113</v>
          </cell>
          <cell r="F17" t="str">
            <v>ISP Conveyors</v>
          </cell>
          <cell r="G17" t="str">
            <v>Input</v>
          </cell>
          <cell r="H17" t="str">
            <v>USD</v>
          </cell>
        </row>
        <row r="18">
          <cell r="C18" t="str">
            <v>2400200113</v>
          </cell>
          <cell r="D18" t="str">
            <v>Grinding</v>
          </cell>
          <cell r="F18" t="str">
            <v>Sag mill 01</v>
          </cell>
          <cell r="G18" t="str">
            <v>Input</v>
          </cell>
          <cell r="H18" t="str">
            <v>USD</v>
          </cell>
          <cell r="J18">
            <v>0</v>
          </cell>
          <cell r="K18">
            <v>0</v>
          </cell>
          <cell r="L18">
            <v>618250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702750</v>
          </cell>
          <cell r="U18">
            <v>0</v>
          </cell>
          <cell r="V18">
            <v>1321000</v>
          </cell>
          <cell r="W18">
            <v>1321000</v>
          </cell>
          <cell r="X18">
            <v>1321000</v>
          </cell>
          <cell r="Y18">
            <v>1321000</v>
          </cell>
          <cell r="Z18">
            <v>1321000</v>
          </cell>
          <cell r="AA18">
            <v>1321000</v>
          </cell>
        </row>
        <row r="19">
          <cell r="C19" t="str">
            <v>2400200113</v>
          </cell>
          <cell r="F19" t="str">
            <v>Ball Mill 1A</v>
          </cell>
          <cell r="G19" t="str">
            <v>Input</v>
          </cell>
          <cell r="H19" t="str">
            <v>USD</v>
          </cell>
        </row>
        <row r="20">
          <cell r="C20" t="str">
            <v>2400200113</v>
          </cell>
          <cell r="F20" t="str">
            <v>Ball Mill 1B</v>
          </cell>
          <cell r="G20" t="str">
            <v>Input</v>
          </cell>
          <cell r="H20" t="str">
            <v>USD</v>
          </cell>
        </row>
        <row r="21">
          <cell r="C21" t="str">
            <v>2400210113</v>
          </cell>
          <cell r="D21" t="str">
            <v>Flotation</v>
          </cell>
          <cell r="F21" t="str">
            <v>Rougher cells 1</v>
          </cell>
          <cell r="G21" t="str">
            <v>Input</v>
          </cell>
          <cell r="H21" t="str">
            <v>USD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87500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87500</v>
          </cell>
          <cell r="W21">
            <v>87500</v>
          </cell>
          <cell r="X21">
            <v>87500</v>
          </cell>
          <cell r="Y21">
            <v>87500</v>
          </cell>
          <cell r="Z21">
            <v>87500</v>
          </cell>
          <cell r="AA21">
            <v>87500</v>
          </cell>
        </row>
        <row r="22">
          <cell r="C22" t="str">
            <v>2400210113</v>
          </cell>
          <cell r="F22" t="str">
            <v>Hi Grade Circuit 1</v>
          </cell>
          <cell r="G22" t="str">
            <v>Input</v>
          </cell>
          <cell r="H22" t="str">
            <v>USD</v>
          </cell>
        </row>
        <row r="23">
          <cell r="C23" t="str">
            <v>2400210113</v>
          </cell>
          <cell r="F23" t="str">
            <v>Cleaner/Recleaner 1</v>
          </cell>
          <cell r="G23" t="str">
            <v>Input</v>
          </cell>
          <cell r="H23" t="str">
            <v>USD</v>
          </cell>
        </row>
        <row r="24">
          <cell r="C24" t="str">
            <v>2400210113</v>
          </cell>
          <cell r="F24" t="str">
            <v>Lo-Grade Circuit 1</v>
          </cell>
          <cell r="G24" t="str">
            <v>Input</v>
          </cell>
          <cell r="H24" t="str">
            <v>USD</v>
          </cell>
        </row>
        <row r="25">
          <cell r="C25" t="str">
            <v>2400201113</v>
          </cell>
          <cell r="D25" t="str">
            <v>Grinding</v>
          </cell>
          <cell r="F25" t="str">
            <v>Sag mill 02</v>
          </cell>
          <cell r="G25" t="str">
            <v>Input</v>
          </cell>
          <cell r="H25" t="str">
            <v>USD</v>
          </cell>
          <cell r="J25">
            <v>198750</v>
          </cell>
          <cell r="K25">
            <v>0</v>
          </cell>
          <cell r="L25">
            <v>0</v>
          </cell>
          <cell r="M25">
            <v>0</v>
          </cell>
          <cell r="N25">
            <v>567500</v>
          </cell>
          <cell r="O25">
            <v>0</v>
          </cell>
          <cell r="P25">
            <v>0</v>
          </cell>
          <cell r="Q25">
            <v>0</v>
          </cell>
          <cell r="R25">
            <v>227500</v>
          </cell>
          <cell r="S25">
            <v>0</v>
          </cell>
          <cell r="T25">
            <v>0</v>
          </cell>
          <cell r="U25">
            <v>190990.86249999999</v>
          </cell>
          <cell r="V25">
            <v>1184740.8625</v>
          </cell>
          <cell r="W25">
            <v>1184740.8625</v>
          </cell>
          <cell r="X25">
            <v>1184740.8625</v>
          </cell>
          <cell r="Y25">
            <v>1184740.8625</v>
          </cell>
          <cell r="Z25">
            <v>1184740.8625</v>
          </cell>
          <cell r="AA25">
            <v>1184740.8625</v>
          </cell>
        </row>
        <row r="26">
          <cell r="C26" t="str">
            <v>2400201113</v>
          </cell>
          <cell r="F26" t="str">
            <v>Ball Mill 2A</v>
          </cell>
          <cell r="G26" t="str">
            <v>Input</v>
          </cell>
          <cell r="H26" t="str">
            <v>USD</v>
          </cell>
        </row>
        <row r="27">
          <cell r="C27" t="str">
            <v>2400201113</v>
          </cell>
          <cell r="F27" t="str">
            <v>Ball Mill 2B</v>
          </cell>
          <cell r="G27" t="str">
            <v>Input</v>
          </cell>
          <cell r="H27" t="str">
            <v>USD</v>
          </cell>
        </row>
        <row r="28">
          <cell r="C28" t="str">
            <v>2400211113</v>
          </cell>
          <cell r="D28" t="str">
            <v>Flotation</v>
          </cell>
          <cell r="F28" t="str">
            <v>Rougher cells 2</v>
          </cell>
          <cell r="G28" t="str">
            <v>Input</v>
          </cell>
          <cell r="H28" t="str">
            <v>USD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</row>
        <row r="29">
          <cell r="C29" t="str">
            <v>2400211113</v>
          </cell>
          <cell r="F29" t="str">
            <v>Hi Grade Circuit 2</v>
          </cell>
          <cell r="G29" t="str">
            <v>Input</v>
          </cell>
          <cell r="H29" t="str">
            <v>USD</v>
          </cell>
        </row>
        <row r="30">
          <cell r="C30" t="str">
            <v>2400211113</v>
          </cell>
          <cell r="F30" t="str">
            <v>Cleaner/Recleaner 2</v>
          </cell>
          <cell r="G30" t="str">
            <v>Input</v>
          </cell>
          <cell r="H30" t="str">
            <v>USD</v>
          </cell>
        </row>
        <row r="31">
          <cell r="C31" t="str">
            <v>2400211113</v>
          </cell>
          <cell r="F31" t="str">
            <v>Lo-Grade Circuit 2</v>
          </cell>
          <cell r="G31" t="str">
            <v>Input</v>
          </cell>
          <cell r="H31" t="str">
            <v>USD</v>
          </cell>
        </row>
        <row r="32">
          <cell r="C32" t="str">
            <v>2400270113</v>
          </cell>
          <cell r="F32" t="str">
            <v>Kiln Discharge and Crushing</v>
          </cell>
          <cell r="G32" t="str">
            <v>Input</v>
          </cell>
          <cell r="H32" t="str">
            <v>USD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>
        <row r="9">
          <cell r="C9" t="str">
            <v>Y1</v>
          </cell>
          <cell r="E9">
            <v>38353</v>
          </cell>
        </row>
        <row r="10">
          <cell r="C10" t="str">
            <v>Y2</v>
          </cell>
          <cell r="E10">
            <v>38718</v>
          </cell>
        </row>
        <row r="11">
          <cell r="C11" t="str">
            <v>Y3</v>
          </cell>
          <cell r="E11">
            <v>39083</v>
          </cell>
        </row>
        <row r="12">
          <cell r="C12" t="str">
            <v>Y4</v>
          </cell>
          <cell r="E12">
            <v>39448</v>
          </cell>
        </row>
        <row r="13">
          <cell r="C13" t="str">
            <v>Y5</v>
          </cell>
          <cell r="E13">
            <v>39814</v>
          </cell>
        </row>
        <row r="14">
          <cell r="C14" t="str">
            <v>Y6</v>
          </cell>
          <cell r="E14">
            <v>40179</v>
          </cell>
        </row>
        <row r="15">
          <cell r="C15" t="str">
            <v>Y7</v>
          </cell>
          <cell r="E15">
            <v>40544</v>
          </cell>
        </row>
        <row r="16">
          <cell r="C16" t="str">
            <v>Y8</v>
          </cell>
          <cell r="E16">
            <v>40909</v>
          </cell>
        </row>
        <row r="17">
          <cell r="C17" t="str">
            <v>Y9</v>
          </cell>
          <cell r="E17">
            <v>41275</v>
          </cell>
        </row>
        <row r="18">
          <cell r="C18" t="str">
            <v>Y10</v>
          </cell>
          <cell r="E18">
            <v>41640</v>
          </cell>
        </row>
        <row r="19">
          <cell r="C19" t="str">
            <v>Y11</v>
          </cell>
          <cell r="E19">
            <v>42005</v>
          </cell>
        </row>
        <row r="20">
          <cell r="C20" t="str">
            <v>Y12</v>
          </cell>
          <cell r="E20">
            <v>42370</v>
          </cell>
        </row>
        <row r="21">
          <cell r="C21" t="str">
            <v>Y13</v>
          </cell>
          <cell r="E21">
            <v>42736</v>
          </cell>
        </row>
        <row r="22">
          <cell r="C22" t="str">
            <v>Y14</v>
          </cell>
          <cell r="E22">
            <v>43101</v>
          </cell>
        </row>
        <row r="23">
          <cell r="C23" t="str">
            <v>Y15</v>
          </cell>
          <cell r="E23">
            <v>43466</v>
          </cell>
        </row>
        <row r="24">
          <cell r="C24" t="str">
            <v>Y16</v>
          </cell>
          <cell r="E24">
            <v>43831</v>
          </cell>
        </row>
        <row r="25">
          <cell r="C25" t="str">
            <v>Y17</v>
          </cell>
          <cell r="E25">
            <v>44197</v>
          </cell>
        </row>
        <row r="26">
          <cell r="C26" t="str">
            <v>Y18</v>
          </cell>
          <cell r="E26">
            <v>44562</v>
          </cell>
        </row>
        <row r="27">
          <cell r="C27" t="str">
            <v>Y19</v>
          </cell>
          <cell r="E27">
            <v>44927</v>
          </cell>
        </row>
        <row r="28">
          <cell r="C28" t="str">
            <v>Y20</v>
          </cell>
          <cell r="E28">
            <v>45292</v>
          </cell>
        </row>
        <row r="29">
          <cell r="C29" t="str">
            <v>Y21</v>
          </cell>
          <cell r="E29">
            <v>45658</v>
          </cell>
        </row>
        <row r="30">
          <cell r="C30" t="str">
            <v>Y22</v>
          </cell>
          <cell r="E30">
            <v>46023</v>
          </cell>
        </row>
        <row r="31">
          <cell r="C31" t="str">
            <v>Y23</v>
          </cell>
          <cell r="E31">
            <v>46388</v>
          </cell>
        </row>
        <row r="32">
          <cell r="C32" t="str">
            <v>Y24</v>
          </cell>
          <cell r="E32">
            <v>46753</v>
          </cell>
        </row>
        <row r="33">
          <cell r="C33" t="str">
            <v>Y25</v>
          </cell>
          <cell r="E33">
            <v>47119</v>
          </cell>
        </row>
        <row r="34">
          <cell r="C34" t="str">
            <v>Y26</v>
          </cell>
          <cell r="E34">
            <v>47484</v>
          </cell>
        </row>
        <row r="35">
          <cell r="C35" t="str">
            <v>Y27</v>
          </cell>
          <cell r="E35">
            <v>47849</v>
          </cell>
        </row>
        <row r="36">
          <cell r="C36" t="str">
            <v>Y28</v>
          </cell>
          <cell r="E36">
            <v>48214</v>
          </cell>
        </row>
        <row r="37">
          <cell r="C37" t="str">
            <v>Y29</v>
          </cell>
          <cell r="E37">
            <v>48580</v>
          </cell>
        </row>
        <row r="38">
          <cell r="C38" t="str">
            <v>Y30</v>
          </cell>
          <cell r="E38">
            <v>48945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>
        <row r="12">
          <cell r="B12">
            <v>110</v>
          </cell>
        </row>
        <row r="13">
          <cell r="B13">
            <v>111</v>
          </cell>
        </row>
        <row r="14">
          <cell r="B14">
            <v>118</v>
          </cell>
        </row>
        <row r="15">
          <cell r="B15">
            <v>202</v>
          </cell>
        </row>
        <row r="16">
          <cell r="B16">
            <v>204</v>
          </cell>
        </row>
        <row r="17">
          <cell r="B17">
            <v>218</v>
          </cell>
        </row>
        <row r="18">
          <cell r="B18">
            <v>229</v>
          </cell>
        </row>
        <row r="19">
          <cell r="B19">
            <v>230</v>
          </cell>
        </row>
        <row r="20">
          <cell r="B20">
            <v>231</v>
          </cell>
        </row>
        <row r="21">
          <cell r="B21">
            <v>232</v>
          </cell>
        </row>
        <row r="22">
          <cell r="B22">
            <v>300</v>
          </cell>
        </row>
        <row r="23">
          <cell r="B23">
            <v>301</v>
          </cell>
        </row>
        <row r="24">
          <cell r="B24">
            <v>302</v>
          </cell>
        </row>
        <row r="25">
          <cell r="B25">
            <v>303</v>
          </cell>
        </row>
        <row r="26">
          <cell r="B26">
            <v>304</v>
          </cell>
        </row>
        <row r="27">
          <cell r="B27">
            <v>305</v>
          </cell>
        </row>
        <row r="28">
          <cell r="B28">
            <v>604</v>
          </cell>
        </row>
        <row r="29">
          <cell r="B29">
            <v>605</v>
          </cell>
        </row>
        <row r="30">
          <cell r="B30">
            <v>701</v>
          </cell>
        </row>
        <row r="31">
          <cell r="B31">
            <v>703</v>
          </cell>
        </row>
        <row r="32">
          <cell r="B32">
            <v>704</v>
          </cell>
        </row>
        <row r="33">
          <cell r="B33">
            <v>705</v>
          </cell>
        </row>
        <row r="34">
          <cell r="B34">
            <v>800</v>
          </cell>
        </row>
        <row r="35">
          <cell r="B35">
            <v>802</v>
          </cell>
        </row>
        <row r="36">
          <cell r="B36">
            <v>803</v>
          </cell>
        </row>
        <row r="37">
          <cell r="B37">
            <v>811</v>
          </cell>
        </row>
        <row r="38">
          <cell r="B38">
            <v>1102</v>
          </cell>
        </row>
        <row r="39">
          <cell r="B39">
            <v>1103</v>
          </cell>
        </row>
        <row r="40">
          <cell r="B40">
            <v>1107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S-FOR INTERNAL USE ONLY"/>
      <sheetName val="AFE-MOER Register"/>
      <sheetName val="Hoja1"/>
      <sheetName val="Fleet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-MOD"/>
      <sheetName val="INDIR"/>
      <sheetName val="SUPERV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3">
          <cell r="A13" t="str">
            <v>Herramientas</v>
          </cell>
        </row>
      </sheetData>
      <sheetData sheetId="3"/>
      <sheetData sheetId="4"/>
      <sheetData sheetId="5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  <sheetName val="ESPECTRO RESIS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  <sheetName val="Sheet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-D7H"/>
      <sheetName val="TARIFAS DE EQUIPOS CTC"/>
      <sheetName val="CAT-D8N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  <sheetName val="CAT-D7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8">
          <cell r="A8" t="str">
            <v>Aguja e hilo para geotextil</v>
          </cell>
          <cell r="G8" t="str">
            <v>Retroexcavadora 330 ME</v>
          </cell>
        </row>
        <row r="9">
          <cell r="A9" t="str">
            <v>Geotextil NT 2000</v>
          </cell>
          <cell r="G9" t="str">
            <v>Carrotanque 3000 galones</v>
          </cell>
        </row>
        <row r="10">
          <cell r="A10" t="str">
            <v>Cordren circular 6"</v>
          </cell>
          <cell r="G10" t="str">
            <v>Motoniveladora CAT 12G</v>
          </cell>
        </row>
        <row r="11">
          <cell r="A11" t="str">
            <v>Grava</v>
          </cell>
          <cell r="G11" t="str">
            <v>Vibrocompactador IR SD100C</v>
          </cell>
        </row>
        <row r="12">
          <cell r="A12" t="str">
            <v>Subbase Granular</v>
          </cell>
          <cell r="G12" t="str">
            <v>Minicargador tipo Bobcat</v>
          </cell>
        </row>
        <row r="13">
          <cell r="A13" t="str">
            <v>Geotextil TR 4000</v>
          </cell>
          <cell r="G13" t="str">
            <v>Compactador tipo Mickey</v>
          </cell>
        </row>
        <row r="14">
          <cell r="A14" t="str">
            <v>Geotextil planar</v>
          </cell>
          <cell r="G14" t="str">
            <v>Compactador Manual tipo Rana</v>
          </cell>
        </row>
        <row r="15">
          <cell r="A15" t="str">
            <v>Geodren Circular</v>
          </cell>
          <cell r="G15" t="str">
            <v>Recicladora de Pavimento</v>
          </cell>
        </row>
        <row r="16">
          <cell r="A16" t="str">
            <v>Afirmado</v>
          </cell>
          <cell r="G16" t="str">
            <v>Formaleta para pavimento</v>
          </cell>
        </row>
        <row r="17">
          <cell r="A17" t="str">
            <v>Cemento estructural</v>
          </cell>
          <cell r="G17" t="str">
            <v>Torre Iluminacion</v>
          </cell>
        </row>
        <row r="18">
          <cell r="A18" t="str">
            <v>Material tipo base</v>
          </cell>
          <cell r="G18" t="str">
            <v>Formaleta para bordillo</v>
          </cell>
        </row>
        <row r="19">
          <cell r="A19" t="str">
            <v>Acero de refuerzo ( parrilla pasadores de carga) 1 1/4"</v>
          </cell>
          <cell r="G19" t="str">
            <v>Carrotanque Irrigador</v>
          </cell>
        </row>
        <row r="20">
          <cell r="A20" t="str">
            <v>Curaseal Rojo</v>
          </cell>
          <cell r="G20" t="str">
            <v>Compresor</v>
          </cell>
        </row>
        <row r="21">
          <cell r="A21" t="str">
            <v>Concreto MR 45 Kg/cm2</v>
          </cell>
          <cell r="G21" t="str">
            <v>Compactador de llantas PT125R</v>
          </cell>
        </row>
        <row r="22">
          <cell r="A22" t="str">
            <v>Sellasil 3/8</v>
          </cell>
          <cell r="G22" t="str">
            <v>Compactador Tandem DD65</v>
          </cell>
        </row>
        <row r="23">
          <cell r="A23" t="str">
            <v>Eucobar</v>
          </cell>
          <cell r="G23" t="str">
            <v>Pavimentadora BG2455C</v>
          </cell>
        </row>
        <row r="24">
          <cell r="A24" t="str">
            <v>Vulkem 45 gris</v>
          </cell>
          <cell r="G24" t="str">
            <v>Herramienta Menores</v>
          </cell>
        </row>
        <row r="25">
          <cell r="A25" t="str">
            <v>Acero de Barra de Anclaje 5/8"</v>
          </cell>
          <cell r="G25" t="str">
            <v>Formaleta para muro</v>
          </cell>
        </row>
        <row r="26">
          <cell r="A26" t="str">
            <v>Arena para sopore de losetas (JUAN DE ACOSTA)</v>
          </cell>
          <cell r="G26" t="str">
            <v>Vibrador para concretos</v>
          </cell>
        </row>
        <row r="27">
          <cell r="A27" t="str">
            <v>Arena para sello de losetas (STO. TOMAS)</v>
          </cell>
          <cell r="G27" t="str">
            <v>Bomba para concretos</v>
          </cell>
        </row>
        <row r="28">
          <cell r="A28" t="str">
            <v>Loseta de concreto 40X40 color gris claro</v>
          </cell>
        </row>
        <row r="29">
          <cell r="A29" t="str">
            <v>Loseta de concreto 40X40 tactil color amarillo</v>
          </cell>
        </row>
        <row r="30">
          <cell r="A30" t="str">
            <v>Loseta de concreto 40X40 toperol</v>
          </cell>
        </row>
        <row r="31">
          <cell r="A31" t="str">
            <v>Adoquin peatonal color verde</v>
          </cell>
        </row>
        <row r="32">
          <cell r="A32" t="str">
            <v>Adoquin peatonal color rojo</v>
          </cell>
        </row>
        <row r="33">
          <cell r="A33" t="str">
            <v>Concreto 3000 PSI</v>
          </cell>
        </row>
        <row r="34">
          <cell r="A34" t="str">
            <v>Concreto 2000 psi</v>
          </cell>
        </row>
        <row r="35">
          <cell r="A35" t="str">
            <v>Acero Grado 60</v>
          </cell>
        </row>
        <row r="36">
          <cell r="A36" t="str">
            <v>Desmoldante</v>
          </cell>
        </row>
        <row r="37">
          <cell r="A37" t="str">
            <v>Protestor de fraguado</v>
          </cell>
        </row>
        <row r="38">
          <cell r="A38" t="str">
            <v>Tubo Sanitario D=4"</v>
          </cell>
        </row>
        <row r="39">
          <cell r="A39" t="str">
            <v>Emulsion Asfaltica CRL-0 ó CRL-1</v>
          </cell>
        </row>
        <row r="40">
          <cell r="A40" t="str">
            <v>Mezcla Densa en Caliente tipo MDC-2</v>
          </cell>
        </row>
      </sheetData>
      <sheetData sheetId="30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Design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PLAN DE INVERSION ANTICIPO"/>
      <sheetName val="inv mensual"/>
      <sheetName val="borrador flujo inv"/>
      <sheetName val="social-ambiental"/>
      <sheetName val="AU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Items y Materiales"/>
      <sheetName val=" F1-IVA PLENO"/>
      <sheetName val="ELECTRICO"/>
      <sheetName val="Vuelta"/>
      <sheetName val="TABLAS"/>
      <sheetName val="SUB_APU7"/>
      <sheetName val="Cantidades_de_Obra7"/>
      <sheetName val="Itemes_Renovación2"/>
      <sheetName val="LISTA_CÓDIGOS"/>
      <sheetName val="BASE_APU"/>
      <sheetName val="MANO_DE_OBRA"/>
      <sheetName val="Items_y_Materiales"/>
      <sheetName val="_F1-IVA_PLENO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CALC_PROD_MENSUAL"/>
      <sheetName val="SUB_APU8"/>
      <sheetName val="Cantidades_de_Obra8"/>
      <sheetName val="Itemes_Renovación3"/>
      <sheetName val="SUB_APU9"/>
      <sheetName val="Cantidades_de_Obra9"/>
      <sheetName val="Itemes_Renovación4"/>
      <sheetName val="Base de Diseño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 refreshError="1"/>
      <sheetData sheetId="1" refreshError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>
        <row r="1">
          <cell r="A1">
            <v>0</v>
          </cell>
        </row>
      </sheetData>
      <sheetData sheetId="32"/>
      <sheetData sheetId="33"/>
      <sheetData sheetId="34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 refreshError="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>
        <row r="1">
          <cell r="A1" t="str">
            <v>CODIGO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>
        <row r="1">
          <cell r="A1">
            <v>0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  <sheetName val="INSUMOS"/>
    </sheetNames>
    <sheetDataSet>
      <sheetData sheetId="0" refreshError="1"/>
      <sheetData sheetId="1">
        <row r="4">
          <cell r="A4" t="str">
            <v>INSUMOS</v>
          </cell>
          <cell r="B4" t="str">
            <v>PRECIOS</v>
          </cell>
        </row>
        <row r="6">
          <cell r="A6" t="str">
            <v>1 Cuchilla 4T5318</v>
          </cell>
          <cell r="B6">
            <v>499826.6</v>
          </cell>
        </row>
        <row r="7">
          <cell r="A7" t="str">
            <v>1 Puntera 4J8844</v>
          </cell>
          <cell r="B7">
            <v>823134.84</v>
          </cell>
        </row>
        <row r="8">
          <cell r="A8" t="str">
            <v>1 Puntera-4j8843</v>
          </cell>
          <cell r="B8">
            <v>823134.84</v>
          </cell>
        </row>
        <row r="9">
          <cell r="A9" t="str">
            <v>2 Cuchillas 7T6936</v>
          </cell>
          <cell r="B9">
            <v>1412787.2</v>
          </cell>
        </row>
        <row r="10">
          <cell r="A10" t="str">
            <v>3 Pernos 8E6359</v>
          </cell>
          <cell r="B10">
            <v>167475</v>
          </cell>
        </row>
        <row r="11">
          <cell r="A11" t="str">
            <v>3 Puntas 6Y0359</v>
          </cell>
          <cell r="B11">
            <v>1378393.2</v>
          </cell>
        </row>
        <row r="12">
          <cell r="A12" t="str">
            <v>3 Retenedores 8E 6358</v>
          </cell>
          <cell r="B12">
            <v>167475</v>
          </cell>
        </row>
        <row r="13">
          <cell r="A13" t="str">
            <v>32 Tornillos 6F0196</v>
          </cell>
          <cell r="B13">
            <v>307984.64000000001</v>
          </cell>
        </row>
        <row r="14">
          <cell r="A14" t="str">
            <v>32 Tuercas 2J 3505</v>
          </cell>
          <cell r="B14">
            <v>170863.35999999999</v>
          </cell>
        </row>
        <row r="15">
          <cell r="A15" t="str">
            <v>Aceite Hidraulico</v>
          </cell>
          <cell r="B15">
            <v>20309</v>
          </cell>
        </row>
        <row r="16">
          <cell r="A16" t="str">
            <v>Aceite Motor</v>
          </cell>
          <cell r="B16">
            <v>20037</v>
          </cell>
        </row>
        <row r="17">
          <cell r="A17" t="str">
            <v>Aceite Motor 232-04</v>
          </cell>
          <cell r="B17">
            <v>55881.84</v>
          </cell>
        </row>
        <row r="18">
          <cell r="A18" t="str">
            <v>Aceite Transmisión</v>
          </cell>
          <cell r="B18">
            <v>21400</v>
          </cell>
        </row>
        <row r="19">
          <cell r="A19" t="str">
            <v>Aceite Transmisión 242-01</v>
          </cell>
          <cell r="B19">
            <v>5500</v>
          </cell>
        </row>
        <row r="20">
          <cell r="A20" t="str">
            <v>ACPM</v>
          </cell>
          <cell r="B20">
            <v>5497.8</v>
          </cell>
        </row>
        <row r="21">
          <cell r="A21" t="str">
            <v>Adapatador ref:8J7525 retrocargador 436B</v>
          </cell>
          <cell r="B21">
            <v>83412.12</v>
          </cell>
        </row>
        <row r="22">
          <cell r="A22" t="str">
            <v>Adaptador ref:8J7525 retrocargador 428B</v>
          </cell>
          <cell r="B22">
            <v>83412.12</v>
          </cell>
        </row>
        <row r="23">
          <cell r="A23" t="str">
            <v>Aire Primario 232-04</v>
          </cell>
          <cell r="B23">
            <v>34635.279999999999</v>
          </cell>
        </row>
        <row r="24">
          <cell r="A24" t="str">
            <v>Aire Primario 242-01</v>
          </cell>
          <cell r="B24">
            <v>176320</v>
          </cell>
        </row>
        <row r="25">
          <cell r="A25" t="str">
            <v>Aire Primario 242-04</v>
          </cell>
          <cell r="B25">
            <v>176320</v>
          </cell>
        </row>
        <row r="26">
          <cell r="A26" t="str">
            <v>Aire Primario 242-05</v>
          </cell>
          <cell r="B26">
            <v>176320</v>
          </cell>
        </row>
        <row r="27">
          <cell r="A27" t="str">
            <v>Aire Secundario 232-04</v>
          </cell>
          <cell r="B27">
            <v>174000</v>
          </cell>
        </row>
        <row r="28">
          <cell r="A28" t="str">
            <v>Aire Secundario 242-01</v>
          </cell>
          <cell r="B28">
            <v>176320</v>
          </cell>
        </row>
        <row r="29">
          <cell r="A29" t="str">
            <v>Aire Secundario 242-04</v>
          </cell>
          <cell r="B29">
            <v>176320</v>
          </cell>
        </row>
        <row r="30">
          <cell r="A30" t="str">
            <v>Aire Secundario 242-05</v>
          </cell>
          <cell r="B30">
            <v>176320</v>
          </cell>
        </row>
        <row r="31">
          <cell r="A31" t="str">
            <v>Arandela ref:5P8250</v>
          </cell>
          <cell r="B31">
            <v>6871.84</v>
          </cell>
        </row>
        <row r="32">
          <cell r="A32" t="str">
            <v>Bases ref:9U9617 perfiladora Pr450</v>
          </cell>
          <cell r="B32">
            <v>37472.639999999999</v>
          </cell>
        </row>
        <row r="33">
          <cell r="A33" t="str">
            <v>Bases ref:9U9617 perfiladora procut 1000R</v>
          </cell>
          <cell r="B33">
            <v>37472.639999999999</v>
          </cell>
        </row>
        <row r="34">
          <cell r="A34" t="str">
            <v>Combustible Final 242-01</v>
          </cell>
          <cell r="B34">
            <v>71813.45</v>
          </cell>
        </row>
        <row r="35">
          <cell r="A35" t="str">
            <v>Combustible Final 242-04</v>
          </cell>
          <cell r="B35">
            <v>71813.45</v>
          </cell>
        </row>
        <row r="36">
          <cell r="A36" t="str">
            <v>Combustible Final 242-05</v>
          </cell>
          <cell r="B36">
            <v>71813.45</v>
          </cell>
        </row>
        <row r="37">
          <cell r="A37" t="str">
            <v>Combustible Primario 242-01</v>
          </cell>
          <cell r="B37">
            <v>71813.45</v>
          </cell>
        </row>
        <row r="38">
          <cell r="A38" t="str">
            <v>Combustible Primario 242-04</v>
          </cell>
          <cell r="B38">
            <v>71813.45</v>
          </cell>
        </row>
        <row r="39">
          <cell r="A39" t="str">
            <v>Combustible Primario 242-05</v>
          </cell>
          <cell r="B39">
            <v>71813.45</v>
          </cell>
        </row>
        <row r="40">
          <cell r="A40" t="str">
            <v>Cuchilla ref.7T6936 CAT-D7H</v>
          </cell>
          <cell r="B40">
            <v>759924.12</v>
          </cell>
        </row>
        <row r="41">
          <cell r="A41" t="str">
            <v>Cuchilla ref: 6Y5540</v>
          </cell>
          <cell r="B41">
            <v>890194.44</v>
          </cell>
        </row>
        <row r="42">
          <cell r="A42" t="str">
            <v>Cuchilla ref:1U0593 cargador 966D</v>
          </cell>
          <cell r="B42">
            <v>1497457.9</v>
          </cell>
        </row>
        <row r="43">
          <cell r="A43" t="str">
            <v>Cuchilla ref:1U0593 cargador 966E</v>
          </cell>
          <cell r="B43">
            <v>1497457.9</v>
          </cell>
        </row>
        <row r="44">
          <cell r="A44" t="str">
            <v>Cuchilla ref:1U0601 cargador 950B</v>
          </cell>
          <cell r="B44">
            <v>1376570.8</v>
          </cell>
        </row>
        <row r="45">
          <cell r="A45" t="str">
            <v>Cuchilla ref:1U2406 cargador 966C</v>
          </cell>
          <cell r="B45">
            <v>1399102.7</v>
          </cell>
        </row>
        <row r="46">
          <cell r="A46" t="str">
            <v>Cuchilla ref:4T2921 CAT-D7G</v>
          </cell>
          <cell r="B46">
            <v>626144.80000000005</v>
          </cell>
        </row>
        <row r="47">
          <cell r="A47" t="str">
            <v>Cuchilla ref:4T2922 CAT-D7G</v>
          </cell>
          <cell r="B47">
            <v>466085.68</v>
          </cell>
        </row>
        <row r="48">
          <cell r="A48" t="str">
            <v>Cuchilla ref:4T5318 CAT-D6D</v>
          </cell>
          <cell r="B48">
            <v>537672.76</v>
          </cell>
        </row>
        <row r="49">
          <cell r="A49" t="str">
            <v>Cuchilla ref:4T5318 CAT-D7H</v>
          </cell>
          <cell r="B49">
            <v>537672.76</v>
          </cell>
        </row>
        <row r="50">
          <cell r="A50" t="str">
            <v>Cuchilla ref:4T6381</v>
          </cell>
          <cell r="B50">
            <v>1453136.6</v>
          </cell>
        </row>
        <row r="51">
          <cell r="A51" t="str">
            <v>Cuchilla ref:5D9553</v>
          </cell>
          <cell r="B51">
            <v>397650.32</v>
          </cell>
        </row>
        <row r="52">
          <cell r="A52" t="str">
            <v>Cuchilla ref:5D9553 motoniveladora 120G</v>
          </cell>
          <cell r="B52">
            <v>397650.32</v>
          </cell>
        </row>
        <row r="53">
          <cell r="A53" t="str">
            <v>Cuchilla ref:7t6936 CAT-D6D</v>
          </cell>
          <cell r="B53">
            <v>759924.12</v>
          </cell>
        </row>
        <row r="54">
          <cell r="A54" t="str">
            <v>Cuchilla ref:9R7621 retrocargador 428B</v>
          </cell>
          <cell r="B54">
            <v>108311.38</v>
          </cell>
        </row>
        <row r="55">
          <cell r="A55" t="str">
            <v>Cuchilla ref:9R7621 retrocargador 436B</v>
          </cell>
          <cell r="B55">
            <v>98996.72</v>
          </cell>
        </row>
        <row r="56">
          <cell r="A56" t="str">
            <v>Cuchilla ref:9R7622 retrocargador 428B</v>
          </cell>
          <cell r="B56">
            <v>98996.72</v>
          </cell>
        </row>
        <row r="57">
          <cell r="A57" t="str">
            <v>Cuchilla ref:9R7622 retrocargador 436B</v>
          </cell>
          <cell r="B57">
            <v>885434.96</v>
          </cell>
        </row>
        <row r="58">
          <cell r="A58" t="str">
            <v>Elementos de desgaste (CEPILLO)</v>
          </cell>
          <cell r="B58">
            <v>1572000</v>
          </cell>
        </row>
        <row r="59">
          <cell r="A59" t="str">
            <v>Elementos de desgaste (punta) (031)05-06</v>
          </cell>
          <cell r="B59">
            <v>1160000</v>
          </cell>
        </row>
        <row r="60">
          <cell r="A60" t="str">
            <v>Elementos de desgaste (punta) 031-01</v>
          </cell>
          <cell r="B60">
            <v>3479999.9999999995</v>
          </cell>
        </row>
        <row r="61">
          <cell r="A61" t="str">
            <v>Elementos de desgaste (punta) 031-04</v>
          </cell>
          <cell r="B61">
            <v>5336000</v>
          </cell>
        </row>
        <row r="62">
          <cell r="A62" t="str">
            <v>Escalificadores ref:1957218 motoniveladora 120G</v>
          </cell>
          <cell r="B62">
            <v>400147.8</v>
          </cell>
        </row>
        <row r="63">
          <cell r="A63" t="str">
            <v>Escarificador ref:1957219</v>
          </cell>
          <cell r="B63">
            <v>306323.52</v>
          </cell>
        </row>
        <row r="64">
          <cell r="A64" t="str">
            <v>Filtro  combustible final CAT-D7H ref:1R0750</v>
          </cell>
          <cell r="B64">
            <v>46154.080000000002</v>
          </cell>
        </row>
        <row r="65">
          <cell r="A65" t="str">
            <v>Filtro agua compac PT125R ref:59674044</v>
          </cell>
          <cell r="B65">
            <v>34289.599999999999</v>
          </cell>
        </row>
        <row r="66">
          <cell r="A66" t="str">
            <v>Filtro agua irrigador de asfalto ref:W-475</v>
          </cell>
          <cell r="B66">
            <v>4347.68</v>
          </cell>
        </row>
        <row r="67">
          <cell r="A67" t="str">
            <v>Filtro agua volqueta ref:W-475</v>
          </cell>
          <cell r="B67">
            <v>15999.88</v>
          </cell>
        </row>
        <row r="68">
          <cell r="A68" t="str">
            <v>Filtro aire compac Pt125R ref:36876423</v>
          </cell>
          <cell r="B68">
            <v>94127.039999999994</v>
          </cell>
        </row>
        <row r="69">
          <cell r="A69" t="str">
            <v>Filtro aire prim Bobcat 751 ref:6598492</v>
          </cell>
          <cell r="B69">
            <v>82448.160000000003</v>
          </cell>
        </row>
        <row r="70">
          <cell r="A70" t="str">
            <v>Filtro aire prim com.vib.SD77 ref:59825562</v>
          </cell>
          <cell r="B70">
            <v>131834</v>
          </cell>
        </row>
        <row r="71">
          <cell r="A71" t="str">
            <v>Filtro aire prim compac.vib.auto CS433B ref0773968</v>
          </cell>
          <cell r="B71">
            <v>86439.72</v>
          </cell>
        </row>
        <row r="72">
          <cell r="A72" t="str">
            <v>Filtro aire prim irrigador de asfalto ref:A2-595</v>
          </cell>
          <cell r="B72">
            <v>104999.72</v>
          </cell>
        </row>
        <row r="73">
          <cell r="A73" t="str">
            <v>Filtro aire prim motoniveladora 120G ref.7W5389</v>
          </cell>
          <cell r="B73">
            <v>165774.44</v>
          </cell>
        </row>
        <row r="74">
          <cell r="A74" t="str">
            <v>Filtro aire prim perfiladora Pr450 8T ref:P182049</v>
          </cell>
          <cell r="B74">
            <v>355798.68</v>
          </cell>
        </row>
        <row r="75">
          <cell r="A75" t="str">
            <v>Filtro aire prim retroexcavadora 330 ref:7Y1322</v>
          </cell>
          <cell r="B75">
            <v>230858.56</v>
          </cell>
        </row>
        <row r="76">
          <cell r="A76" t="str">
            <v>Filtro Aire Primario (030)-08-09-10</v>
          </cell>
          <cell r="B76">
            <v>176320</v>
          </cell>
        </row>
        <row r="77">
          <cell r="A77" t="str">
            <v>Filtro Aire Primario (030-07)</v>
          </cell>
          <cell r="B77">
            <v>176320</v>
          </cell>
        </row>
        <row r="78">
          <cell r="A78" t="str">
            <v>Filtro Aire Primario 033-01</v>
          </cell>
          <cell r="B78">
            <v>176320</v>
          </cell>
        </row>
        <row r="79">
          <cell r="A79" t="str">
            <v>Filtro Aire Primario 033-02</v>
          </cell>
          <cell r="B79">
            <v>176320</v>
          </cell>
        </row>
        <row r="80">
          <cell r="A80" t="str">
            <v>Filtro Aire Primario 120-03</v>
          </cell>
          <cell r="B80">
            <v>190454.6</v>
          </cell>
        </row>
        <row r="81">
          <cell r="A81" t="str">
            <v>Filtro aire primario 12G ref:7W5389</v>
          </cell>
          <cell r="B81">
            <v>165774.44</v>
          </cell>
        </row>
        <row r="82">
          <cell r="A82" t="str">
            <v>Filtro aire primario cargador 950B ref:7W5317</v>
          </cell>
          <cell r="B82">
            <v>175172.76</v>
          </cell>
        </row>
        <row r="83">
          <cell r="A83" t="str">
            <v>Filtro aire primario cargador 966C ref:7W5317</v>
          </cell>
          <cell r="B83">
            <v>175172.76</v>
          </cell>
        </row>
        <row r="84">
          <cell r="A84" t="str">
            <v>Filtro aire primario cargador 966D ref:7W5317</v>
          </cell>
          <cell r="B84">
            <v>175172.76</v>
          </cell>
        </row>
        <row r="85">
          <cell r="A85" t="str">
            <v>Filtro aire primario cargador 966E ref:7W5317</v>
          </cell>
          <cell r="B85">
            <v>175172.76</v>
          </cell>
        </row>
        <row r="86">
          <cell r="A86" t="str">
            <v>Filtro aire primario carro manten NPR ref:PA2712</v>
          </cell>
          <cell r="B86">
            <v>28000.080000000002</v>
          </cell>
        </row>
        <row r="87">
          <cell r="A87" t="str">
            <v>Filtro aire primario CAT-D6D ref.7W5495</v>
          </cell>
          <cell r="B87">
            <v>228441.17</v>
          </cell>
        </row>
        <row r="88">
          <cell r="A88" t="str">
            <v>Filtro aire primario CAT-D7G ref:7W5317</v>
          </cell>
          <cell r="B88">
            <v>175172.76</v>
          </cell>
        </row>
        <row r="89">
          <cell r="A89" t="str">
            <v>Filtro aire primario CAT-D7H ref:;7W5317</v>
          </cell>
          <cell r="B89">
            <v>175172.76</v>
          </cell>
        </row>
        <row r="90">
          <cell r="A90" t="str">
            <v>Filtro aire primario com.vib.SD-1000D ref:35318252</v>
          </cell>
          <cell r="B90">
            <v>131316.64000000001</v>
          </cell>
        </row>
        <row r="91">
          <cell r="A91" t="str">
            <v>Filtro aire primario compac. DD65 ref:59144170</v>
          </cell>
          <cell r="B91">
            <v>90455.64</v>
          </cell>
        </row>
        <row r="92">
          <cell r="A92" t="str">
            <v>Filtro aire primario D8N ref:1P7360</v>
          </cell>
          <cell r="B92">
            <v>151940.28</v>
          </cell>
        </row>
        <row r="93">
          <cell r="A93" t="str">
            <v>Filtro aire primario Finisher ref:254K</v>
          </cell>
          <cell r="B93">
            <v>42000.12</v>
          </cell>
        </row>
        <row r="94">
          <cell r="A94" t="str">
            <v>Filtro aire primario perfiladora procut 1000R</v>
          </cell>
          <cell r="B94">
            <v>457434.03</v>
          </cell>
        </row>
        <row r="95">
          <cell r="A95" t="str">
            <v>Filtro aire primario recuperadora RM350 ref:6I2505</v>
          </cell>
          <cell r="B95">
            <v>312986.56</v>
          </cell>
        </row>
        <row r="96">
          <cell r="A96" t="str">
            <v>Filtro aire primario retrocargador 428B ref:8N5504</v>
          </cell>
          <cell r="B96">
            <v>157427.07999999999</v>
          </cell>
        </row>
        <row r="97">
          <cell r="A97" t="str">
            <v>Filtro aire primario retrocargador 436B ref:8N5504</v>
          </cell>
          <cell r="B97">
            <v>157427.07999999999</v>
          </cell>
        </row>
        <row r="98">
          <cell r="A98" t="str">
            <v>Filtro aire primario retroexcavadora 320 ref7Y0404</v>
          </cell>
          <cell r="B98">
            <v>285085.08</v>
          </cell>
        </row>
        <row r="99">
          <cell r="A99" t="str">
            <v>Filtro aire primario retroexcavadora 345BL ref7Y0404</v>
          </cell>
          <cell r="B99">
            <v>285085.08</v>
          </cell>
        </row>
        <row r="100">
          <cell r="A100" t="str">
            <v>Filtro aire primario tanden DD-22 ref:59341560</v>
          </cell>
          <cell r="B100">
            <v>162168</v>
          </cell>
        </row>
        <row r="101">
          <cell r="A101" t="str">
            <v>Filtro aire primario tractor agricola ref:AR796</v>
          </cell>
          <cell r="B101">
            <v>127042.04</v>
          </cell>
        </row>
        <row r="102">
          <cell r="A102" t="str">
            <v>Filtro aire primario Volqueta ref:A2 595</v>
          </cell>
          <cell r="B102">
            <v>104999.72</v>
          </cell>
        </row>
        <row r="103">
          <cell r="A103" t="str">
            <v>Filtro aire primbobcat 873 ref:6666375</v>
          </cell>
          <cell r="B103">
            <v>106286.16</v>
          </cell>
        </row>
        <row r="104">
          <cell r="A104" t="str">
            <v>Filtro aire sec Bobcat 751 ref:6598462</v>
          </cell>
          <cell r="B104">
            <v>80795.16</v>
          </cell>
        </row>
        <row r="105">
          <cell r="A105" t="str">
            <v>Filtro aire sec bobcat 873 ref:6666376</v>
          </cell>
          <cell r="B105">
            <v>84417.84</v>
          </cell>
        </row>
        <row r="106">
          <cell r="A106" t="str">
            <v>Filtro aire sec com.vib. SD77 ref:59825554</v>
          </cell>
          <cell r="B106">
            <v>94743</v>
          </cell>
        </row>
        <row r="107">
          <cell r="A107" t="str">
            <v>Filtro aire sec com.vib.SD-1000D ref:35328442</v>
          </cell>
          <cell r="B107">
            <v>118184.28</v>
          </cell>
        </row>
        <row r="108">
          <cell r="A108" t="str">
            <v>Filtro aire sec irrigador de asfalto ref:A2-595</v>
          </cell>
          <cell r="B108">
            <v>104999.72</v>
          </cell>
        </row>
        <row r="109">
          <cell r="A109" t="str">
            <v>Filtro aire sec motoniveladora 120G ref:2S1285</v>
          </cell>
          <cell r="B109">
            <v>164490.32</v>
          </cell>
        </row>
        <row r="110">
          <cell r="A110" t="str">
            <v>Filtro aire sec perfiladora PR450 ref:P182049</v>
          </cell>
          <cell r="B110">
            <v>355798.68</v>
          </cell>
        </row>
        <row r="111">
          <cell r="A111" t="str">
            <v>Filtro aire sec recuperadora RM350 ref:6I2506</v>
          </cell>
          <cell r="B111">
            <v>286253.2</v>
          </cell>
        </row>
        <row r="112">
          <cell r="A112" t="str">
            <v>Filtro aire sec retrocargador 428B ref:4W6691</v>
          </cell>
          <cell r="B112">
            <v>142776.28</v>
          </cell>
        </row>
        <row r="113">
          <cell r="A113" t="str">
            <v>Filtro aire sec retrocargador 436B ref:4W6691</v>
          </cell>
          <cell r="B113">
            <v>142776.28</v>
          </cell>
        </row>
        <row r="114">
          <cell r="A114" t="str">
            <v>Filtro aire sec retroexcavadora 320 ref:5I5208</v>
          </cell>
          <cell r="B114">
            <v>142425.96</v>
          </cell>
        </row>
        <row r="115">
          <cell r="A115" t="str">
            <v>Filtro aire sec retroexcavadora 330 ref:7Y1323</v>
          </cell>
          <cell r="B115">
            <v>379063.64</v>
          </cell>
        </row>
        <row r="116">
          <cell r="A116" t="str">
            <v>Filtro aire sec retroexcavadora 345BL ref:5I5208</v>
          </cell>
          <cell r="B116">
            <v>142425.96</v>
          </cell>
        </row>
        <row r="117">
          <cell r="A117" t="str">
            <v>Filtro Aire Secundario (030)-08-09-10</v>
          </cell>
          <cell r="B117">
            <v>176320</v>
          </cell>
        </row>
        <row r="118">
          <cell r="A118" t="str">
            <v>Filtro Aire Secundario (030-07)</v>
          </cell>
          <cell r="B118">
            <v>176320</v>
          </cell>
        </row>
        <row r="119">
          <cell r="A119" t="str">
            <v>Filtro Aire Secundario 033-01</v>
          </cell>
          <cell r="B119">
            <v>176320</v>
          </cell>
        </row>
        <row r="120">
          <cell r="A120" t="str">
            <v>Filtro Aire Secundario 033-02</v>
          </cell>
          <cell r="B120">
            <v>176320</v>
          </cell>
        </row>
        <row r="121">
          <cell r="A121" t="str">
            <v>Filtro Aire Secundario 120-03</v>
          </cell>
          <cell r="B121">
            <v>195390.4</v>
          </cell>
        </row>
        <row r="122">
          <cell r="A122" t="str">
            <v>Filtro aire secundario 12G ref:2S1285</v>
          </cell>
          <cell r="B122">
            <v>164490.32</v>
          </cell>
        </row>
        <row r="123">
          <cell r="A123" t="str">
            <v>Filtro aire secundario caompac. DD65 ref:59144188</v>
          </cell>
          <cell r="B123">
            <v>67856.52</v>
          </cell>
        </row>
        <row r="124">
          <cell r="A124" t="str">
            <v>Filtro aire secundario cargador 950B ref:9S9972</v>
          </cell>
          <cell r="B124">
            <v>178149.32</v>
          </cell>
        </row>
        <row r="125">
          <cell r="A125" t="str">
            <v>Filtro aire secundario cargador 966C ref:2S1286</v>
          </cell>
          <cell r="B125">
            <v>184978.24</v>
          </cell>
        </row>
        <row r="126">
          <cell r="A126" t="str">
            <v>Filtro aire secundario cargador 966D ref:9S9972</v>
          </cell>
          <cell r="B126">
            <v>178149.32</v>
          </cell>
        </row>
        <row r="127">
          <cell r="A127" t="str">
            <v>Filtro aire secundario cargador 966E ref:9S9972</v>
          </cell>
          <cell r="B127">
            <v>178149.32</v>
          </cell>
        </row>
        <row r="128">
          <cell r="A128" t="str">
            <v>Filtro aire secundario CAT-D6D ref:1P7360</v>
          </cell>
          <cell r="B128">
            <v>228441.17</v>
          </cell>
        </row>
        <row r="129">
          <cell r="A129" t="str">
            <v>Filtro aire secundario CAT-D7G ref.9S9972</v>
          </cell>
          <cell r="B129">
            <v>178149.32</v>
          </cell>
        </row>
        <row r="130">
          <cell r="A130" t="str">
            <v>Filtro aire secundario CAT-D7H ref:9S9972</v>
          </cell>
          <cell r="B130">
            <v>178149.32</v>
          </cell>
        </row>
        <row r="131">
          <cell r="A131" t="str">
            <v>Filtro aire secundario compac. Cs 433B ref:0773968</v>
          </cell>
          <cell r="B131">
            <v>86439.72</v>
          </cell>
        </row>
        <row r="132">
          <cell r="A132" t="str">
            <v>Filtro aire secundario D8N ref:7W5495</v>
          </cell>
          <cell r="B132">
            <v>196827.64</v>
          </cell>
        </row>
        <row r="133">
          <cell r="A133" t="str">
            <v>Filtro aire secundario Finisher ref.254K</v>
          </cell>
          <cell r="B133">
            <v>42000.12</v>
          </cell>
        </row>
        <row r="134">
          <cell r="A134" t="str">
            <v>Filtro aire secundario perfiladora procut 1000R</v>
          </cell>
          <cell r="B134">
            <v>243552.25</v>
          </cell>
        </row>
        <row r="135">
          <cell r="A135" t="str">
            <v>Filtro aire secundario tractor agricola ref:AL671</v>
          </cell>
          <cell r="B135">
            <v>82959.72</v>
          </cell>
        </row>
        <row r="136">
          <cell r="A136" t="str">
            <v>Filtro aire secundario Volqueta ref:A2 595</v>
          </cell>
          <cell r="B136">
            <v>104999.72</v>
          </cell>
        </row>
        <row r="137">
          <cell r="A137" t="str">
            <v>Filtro comb compac PT125R ref:35308048</v>
          </cell>
          <cell r="B137">
            <v>72556.84</v>
          </cell>
        </row>
        <row r="138">
          <cell r="A138" t="str">
            <v>Filtro comble com.vib.SD77  ref35374677</v>
          </cell>
          <cell r="B138">
            <v>48071.56</v>
          </cell>
        </row>
        <row r="139">
          <cell r="A139" t="str">
            <v>Filtro comble final com.vib.SD-1000D ref:59728196</v>
          </cell>
          <cell r="B139">
            <v>47774.6</v>
          </cell>
        </row>
        <row r="140">
          <cell r="A140" t="str">
            <v>Filtro comble final irrigador de asfalto ref:BF877</v>
          </cell>
          <cell r="B140">
            <v>14999.96</v>
          </cell>
        </row>
        <row r="141">
          <cell r="A141" t="str">
            <v>Filtro comble final perfiladora PR-450 ref:1R0749</v>
          </cell>
          <cell r="B141">
            <v>67331.039999999994</v>
          </cell>
        </row>
        <row r="142">
          <cell r="A142" t="str">
            <v>Filtro comble final recuperadora RM350 ref:1R0749</v>
          </cell>
          <cell r="B142">
            <v>67331.039999999994</v>
          </cell>
        </row>
        <row r="143">
          <cell r="A143" t="str">
            <v>Filtro comble final retrocargador 428B ref:159610</v>
          </cell>
          <cell r="B143">
            <v>94021.48</v>
          </cell>
        </row>
        <row r="144">
          <cell r="A144" t="str">
            <v>Filtro comble final retroexcavador 330 ref:1R0750</v>
          </cell>
          <cell r="B144">
            <v>46154.080000000002</v>
          </cell>
        </row>
        <row r="145">
          <cell r="A145" t="str">
            <v>Filtro comble prim irrigador de asfalto ref:BF 876</v>
          </cell>
          <cell r="B145">
            <v>14999.96</v>
          </cell>
        </row>
        <row r="146">
          <cell r="A146" t="str">
            <v>Filtro comble prim tractor agricola ref:AL679</v>
          </cell>
          <cell r="B146">
            <v>15000</v>
          </cell>
        </row>
        <row r="147">
          <cell r="A147" t="str">
            <v>Filtro comble primario compac DD65 ref:54477153</v>
          </cell>
          <cell r="B147">
            <v>36205.919999999998</v>
          </cell>
        </row>
        <row r="148">
          <cell r="A148" t="str">
            <v>Filtro comble primario Hyster C-530A ref:PM228</v>
          </cell>
          <cell r="B148">
            <v>4999.6000000000004</v>
          </cell>
        </row>
        <row r="149">
          <cell r="A149" t="str">
            <v>Filtro comble sec compac.  DD65 ref:36855493</v>
          </cell>
          <cell r="B149">
            <v>41412</v>
          </cell>
        </row>
        <row r="150">
          <cell r="A150" t="str">
            <v>Filtro comble separadores agua Finisher ref:8N9803</v>
          </cell>
          <cell r="B150">
            <v>79552.800000000003</v>
          </cell>
        </row>
        <row r="151">
          <cell r="A151" t="str">
            <v>Filtro combustible Final (030)-08-09-10</v>
          </cell>
          <cell r="B151">
            <v>71813.45</v>
          </cell>
        </row>
        <row r="152">
          <cell r="A152" t="str">
            <v>Filtro combustible Final (030-07)</v>
          </cell>
          <cell r="B152">
            <v>71813.45</v>
          </cell>
        </row>
        <row r="153">
          <cell r="A153" t="str">
            <v>Filtro combustible Final 033-01</v>
          </cell>
          <cell r="B153">
            <v>71813.45</v>
          </cell>
        </row>
        <row r="154">
          <cell r="A154" t="str">
            <v>Filtro combustible Final 033-02</v>
          </cell>
          <cell r="B154">
            <v>71813.45</v>
          </cell>
        </row>
        <row r="155">
          <cell r="A155" t="str">
            <v>Filtro Combustible Final 120-03</v>
          </cell>
          <cell r="B155">
            <v>48751.32</v>
          </cell>
        </row>
        <row r="156">
          <cell r="A156" t="str">
            <v>Filtro combustible final 12G ref:1R0750</v>
          </cell>
          <cell r="B156">
            <v>46154.080000000002</v>
          </cell>
        </row>
        <row r="157">
          <cell r="A157" t="str">
            <v>Filtro Combustible Final 232-04</v>
          </cell>
          <cell r="B157">
            <v>36748.800000000003</v>
          </cell>
        </row>
        <row r="158">
          <cell r="A158" t="str">
            <v>Filtro combustible final cargador 950B ref:1R0750</v>
          </cell>
          <cell r="B158">
            <v>46154.080000000002</v>
          </cell>
        </row>
        <row r="159">
          <cell r="A159" t="str">
            <v>Filtro combustible final cargador 966C ref:1R0750</v>
          </cell>
          <cell r="B159">
            <v>46154.080000000002</v>
          </cell>
        </row>
        <row r="160">
          <cell r="A160" t="str">
            <v>Filtro combustible final cargador 966D ref:1R0750</v>
          </cell>
          <cell r="B160">
            <v>46154.080000000002</v>
          </cell>
        </row>
        <row r="161">
          <cell r="A161" t="str">
            <v>Filtro combustible final cargador 966E ref:1R0750</v>
          </cell>
          <cell r="B161">
            <v>46154.080000000002</v>
          </cell>
        </row>
        <row r="162">
          <cell r="A162" t="str">
            <v>Filtro combustible final carro mto C-70 ref:PM228</v>
          </cell>
          <cell r="B162">
            <v>4999.6000000000004</v>
          </cell>
        </row>
        <row r="163">
          <cell r="A163" t="str">
            <v>Filtro combustible final carro mto NPR ref:A-4052</v>
          </cell>
          <cell r="B163">
            <v>12760</v>
          </cell>
        </row>
        <row r="164">
          <cell r="A164" t="str">
            <v>Filtro combustible final CAT-D6D ref:1R0750</v>
          </cell>
          <cell r="B164">
            <v>53538.73</v>
          </cell>
        </row>
        <row r="165">
          <cell r="A165" t="str">
            <v>Filtro combustible final CAT-D7G ref.1R0750</v>
          </cell>
          <cell r="B165">
            <v>46154.080000000002</v>
          </cell>
        </row>
        <row r="166">
          <cell r="A166" t="str">
            <v>Filtro combustible final com CS433B ref:0676987</v>
          </cell>
          <cell r="B166">
            <v>23435.48</v>
          </cell>
        </row>
        <row r="167">
          <cell r="A167" t="str">
            <v>Filtro combustible final D8N ref:1R0749</v>
          </cell>
          <cell r="B167">
            <v>67331.039999999994</v>
          </cell>
        </row>
        <row r="168">
          <cell r="A168" t="str">
            <v>Filtro combustible final Hyster C-530A ref:PM228</v>
          </cell>
          <cell r="B168">
            <v>4999.6000000000004</v>
          </cell>
        </row>
        <row r="169">
          <cell r="A169" t="str">
            <v>Filtro combustible final moto 120G ref:1R0750</v>
          </cell>
          <cell r="B169">
            <v>46154.080000000002</v>
          </cell>
        </row>
        <row r="170">
          <cell r="A170" t="str">
            <v>Filtro combustible final perfiladora procut 1000R</v>
          </cell>
          <cell r="B170">
            <v>62772.24</v>
          </cell>
        </row>
        <row r="171">
          <cell r="A171" t="str">
            <v>Filtro combustible final retro 320 ref:5I7951</v>
          </cell>
          <cell r="B171">
            <v>45634.400000000001</v>
          </cell>
        </row>
        <row r="172">
          <cell r="A172" t="str">
            <v>Filtro combustible final retro 345BL ref:5I7951</v>
          </cell>
          <cell r="B172">
            <v>45634.400000000001</v>
          </cell>
        </row>
        <row r="173">
          <cell r="A173" t="str">
            <v>Filtro combustible final retro 436B ref:1596102</v>
          </cell>
          <cell r="B173">
            <v>94021.48</v>
          </cell>
        </row>
        <row r="174">
          <cell r="A174" t="str">
            <v>Filtro combustible final tanden DD-22 ref:59765511</v>
          </cell>
          <cell r="B174">
            <v>39208</v>
          </cell>
        </row>
        <row r="175">
          <cell r="A175" t="str">
            <v>Filtro combustible final Volqueta  ref:BF 877</v>
          </cell>
          <cell r="B175">
            <v>14999.96</v>
          </cell>
        </row>
        <row r="176">
          <cell r="A176" t="str">
            <v>Filtro combustible prim Bobcat 751 ref:6667352</v>
          </cell>
          <cell r="B176">
            <v>60517.2</v>
          </cell>
        </row>
        <row r="177">
          <cell r="A177" t="str">
            <v>Filtro combustible prim bobcat 873 ref:6667352</v>
          </cell>
          <cell r="B177">
            <v>60517.2</v>
          </cell>
        </row>
        <row r="178">
          <cell r="A178" t="str">
            <v>Filtro combustible prim carro mto NPR ref:A-4051</v>
          </cell>
          <cell r="B178">
            <v>11600</v>
          </cell>
        </row>
        <row r="179">
          <cell r="A179" t="str">
            <v>Filtro combustible prim carro mtoC-70 ref:PM228</v>
          </cell>
          <cell r="B179">
            <v>4999.6000000000004</v>
          </cell>
        </row>
        <row r="180">
          <cell r="A180" t="str">
            <v>Filtro combustible Primario (030)-08-09-10</v>
          </cell>
          <cell r="B180">
            <v>71813.45</v>
          </cell>
        </row>
        <row r="181">
          <cell r="A181" t="str">
            <v>Filtro combustible Primario (030-07)</v>
          </cell>
          <cell r="B181">
            <v>71813.45</v>
          </cell>
        </row>
        <row r="182">
          <cell r="A182" t="str">
            <v>Filtro combustible Primario 033-01</v>
          </cell>
          <cell r="B182">
            <v>71813.45</v>
          </cell>
        </row>
        <row r="183">
          <cell r="A183" t="str">
            <v>Filtro combustible Primario 033-02</v>
          </cell>
          <cell r="B183">
            <v>71813.45</v>
          </cell>
        </row>
        <row r="184">
          <cell r="A184" t="str">
            <v>Filtro Combustible Primario 120-03</v>
          </cell>
          <cell r="B184">
            <v>48751.32</v>
          </cell>
        </row>
        <row r="185">
          <cell r="A185" t="str">
            <v>Filtro combustible primario 12G ref:1R0750</v>
          </cell>
          <cell r="B185">
            <v>46154.080000000002</v>
          </cell>
        </row>
        <row r="186">
          <cell r="A186" t="str">
            <v>Filtro Combustible Primario 232-04</v>
          </cell>
          <cell r="B186">
            <v>25457.360000000001</v>
          </cell>
        </row>
        <row r="187">
          <cell r="A187" t="str">
            <v>Filtro combustible primario DD-22 ref:59765511</v>
          </cell>
          <cell r="B187">
            <v>39208</v>
          </cell>
        </row>
        <row r="188">
          <cell r="A188" t="str">
            <v>Filtro combustible primario Finisher ref:BF909</v>
          </cell>
          <cell r="B188">
            <v>43999.96</v>
          </cell>
        </row>
        <row r="189">
          <cell r="A189" t="str">
            <v>Filtro combustible primario recupRM350 ref:1R0749</v>
          </cell>
          <cell r="B189">
            <v>67331.039999999994</v>
          </cell>
        </row>
        <row r="190">
          <cell r="A190" t="str">
            <v>Filtro combustible primario retro 320 ref:5I7951</v>
          </cell>
          <cell r="B190">
            <v>45634.400000000001</v>
          </cell>
        </row>
        <row r="191">
          <cell r="A191" t="str">
            <v>Filtro combustible primario retro 345BL ref:5I7951</v>
          </cell>
          <cell r="B191">
            <v>45634.400000000001</v>
          </cell>
        </row>
        <row r="192">
          <cell r="A192" t="str">
            <v>Filtro combustible primario Volqueta ref:BF 876</v>
          </cell>
          <cell r="B192">
            <v>14999.96</v>
          </cell>
        </row>
        <row r="193">
          <cell r="A193" t="str">
            <v>Filtro combustible secundario Finisher ref: BF909</v>
          </cell>
          <cell r="B193">
            <v>43999.96</v>
          </cell>
        </row>
        <row r="194">
          <cell r="A194" t="str">
            <v>Filtro de motor irrigador de asfalto ref:FC-67</v>
          </cell>
          <cell r="B194">
            <v>17999.72</v>
          </cell>
        </row>
        <row r="195">
          <cell r="A195" t="str">
            <v>Filtro desechable gas Hyster C-530A ref:GF61</v>
          </cell>
          <cell r="B195">
            <v>5800</v>
          </cell>
        </row>
        <row r="196">
          <cell r="A196" t="str">
            <v>Filtro hdco compac PT125R ref:59490664</v>
          </cell>
          <cell r="B196">
            <v>117714.48</v>
          </cell>
        </row>
        <row r="197">
          <cell r="A197" t="str">
            <v>Filtro hdco compactador PT125R ref:59303123</v>
          </cell>
          <cell r="B197">
            <v>125072.36</v>
          </cell>
        </row>
        <row r="198">
          <cell r="A198" t="str">
            <v>Filtro Hidraulico 120-03</v>
          </cell>
          <cell r="B198">
            <v>112032.8</v>
          </cell>
        </row>
        <row r="199">
          <cell r="A199" t="str">
            <v>Filtro hidráulico 12G ref:1R0719</v>
          </cell>
          <cell r="B199">
            <v>41321.519999999997</v>
          </cell>
        </row>
        <row r="200">
          <cell r="A200" t="str">
            <v>Filtro Hidraulico 232-04</v>
          </cell>
          <cell r="B200">
            <v>20309.099999999999</v>
          </cell>
        </row>
        <row r="201">
          <cell r="A201" t="str">
            <v>Filtro hidraulico Bobcat 751 ref:6630977</v>
          </cell>
          <cell r="B201">
            <v>149575.04000000001</v>
          </cell>
        </row>
        <row r="202">
          <cell r="A202" t="str">
            <v>Filtro hidraulico Bobcat 873 ref:6630977</v>
          </cell>
          <cell r="B202">
            <v>149575.04000000001</v>
          </cell>
        </row>
        <row r="203">
          <cell r="A203" t="str">
            <v>Filtro hidraulico cam.vib.auto SD-100D ref58887936</v>
          </cell>
          <cell r="B203">
            <v>192709.64</v>
          </cell>
        </row>
        <row r="204">
          <cell r="A204" t="str">
            <v>Filtro hidraulico cargador  966C ref:1R0719</v>
          </cell>
          <cell r="B204">
            <v>41321.519999999997</v>
          </cell>
        </row>
        <row r="205">
          <cell r="A205" t="str">
            <v>Filtro hidraulico cargador 950B ref:1R0719</v>
          </cell>
          <cell r="B205">
            <v>41321.519999999997</v>
          </cell>
        </row>
        <row r="206">
          <cell r="A206" t="str">
            <v>Filtro hidraulico cargador 966D ref:1R0719</v>
          </cell>
          <cell r="B206">
            <v>41321.519999999997</v>
          </cell>
        </row>
        <row r="207">
          <cell r="A207" t="str">
            <v>Filtro hidraulico cargador 966E ref:1R0719</v>
          </cell>
          <cell r="B207">
            <v>41321.519999999997</v>
          </cell>
        </row>
        <row r="208">
          <cell r="A208" t="str">
            <v>Filtro hidraulico CAT-D6D ref:1R0741</v>
          </cell>
          <cell r="B208">
            <v>53538.73</v>
          </cell>
        </row>
        <row r="209">
          <cell r="A209" t="str">
            <v>Filtro hidraulico CAT-D7G ref:1R0735</v>
          </cell>
          <cell r="B209">
            <v>103168.08</v>
          </cell>
        </row>
        <row r="210">
          <cell r="A210" t="str">
            <v>Filtro hidraulico CAT-D7H ref:1R0735</v>
          </cell>
          <cell r="B210">
            <v>103168.08</v>
          </cell>
        </row>
        <row r="211">
          <cell r="A211" t="str">
            <v>Filtro hidraulico com.vib SD77 ref:58887936</v>
          </cell>
          <cell r="B211">
            <v>173686.8</v>
          </cell>
        </row>
        <row r="212">
          <cell r="A212" t="str">
            <v>Filtro hidraulico compactador DD65 ref:59026500</v>
          </cell>
          <cell r="B212">
            <v>58805.04</v>
          </cell>
        </row>
        <row r="213">
          <cell r="A213" t="str">
            <v>Filtro hidraulico D8N ref:1R0741</v>
          </cell>
          <cell r="B213">
            <v>46154.080000000002</v>
          </cell>
        </row>
        <row r="214">
          <cell r="A214" t="str">
            <v>Filtro hidraulico Finisher ref:BT287</v>
          </cell>
          <cell r="B214">
            <v>42000.12</v>
          </cell>
        </row>
        <row r="215">
          <cell r="A215" t="str">
            <v>Filtro hidraulico motoniveladora 120G ref:1R0719</v>
          </cell>
          <cell r="B215">
            <v>41321.519999999997</v>
          </cell>
        </row>
        <row r="216">
          <cell r="A216" t="str">
            <v>Filtro hidraulico perfiladora PR-450 ref:0541719</v>
          </cell>
          <cell r="B216">
            <v>41755.360000000001</v>
          </cell>
        </row>
        <row r="217">
          <cell r="A217" t="str">
            <v>Filtro hidraulico perfiladora procut 1000R</v>
          </cell>
          <cell r="B217">
            <v>305117.49</v>
          </cell>
        </row>
        <row r="218">
          <cell r="A218" t="str">
            <v>Filtro hidraulico retrocargador 428B ref:1194740</v>
          </cell>
          <cell r="B218">
            <v>50063.28</v>
          </cell>
        </row>
        <row r="219">
          <cell r="A219" t="str">
            <v>Filtro hidraulico retrocargador 436B ref:9T0973</v>
          </cell>
          <cell r="B219">
            <v>247439.6</v>
          </cell>
        </row>
        <row r="220">
          <cell r="A220" t="str">
            <v>Filtro hidraulico retroex330 ref:0944412</v>
          </cell>
          <cell r="B220">
            <v>38226.639999999999</v>
          </cell>
        </row>
        <row r="221">
          <cell r="A221" t="str">
            <v>Filtro hidraulico retroexcavadora 320 ref.4I3948</v>
          </cell>
          <cell r="B221">
            <v>170226.52</v>
          </cell>
        </row>
        <row r="222">
          <cell r="A222" t="str">
            <v>Filtro hidraulico retroexcavadora 345BL ref.4I3948</v>
          </cell>
          <cell r="B222">
            <v>170226.52</v>
          </cell>
        </row>
        <row r="223">
          <cell r="A223" t="str">
            <v>Filtro hidraulico tanden DD-22 ref:59480673</v>
          </cell>
          <cell r="B223">
            <v>41296</v>
          </cell>
        </row>
        <row r="224">
          <cell r="A224" t="str">
            <v>Filtro hidraulico tractor agricola ref:AR756</v>
          </cell>
          <cell r="B224">
            <v>19128.400000000001</v>
          </cell>
        </row>
        <row r="225">
          <cell r="A225" t="str">
            <v>Filtro hidrco compac.vib.auto CS433B ref:1446691</v>
          </cell>
          <cell r="B225">
            <v>157521.04</v>
          </cell>
        </row>
        <row r="226">
          <cell r="A226" t="str">
            <v>Filtro linea tandem DD-22 ref:36845493</v>
          </cell>
          <cell r="B226">
            <v>562600</v>
          </cell>
        </row>
        <row r="227">
          <cell r="A227" t="str">
            <v>Filtro Motor</v>
          </cell>
          <cell r="B227">
            <v>38537</v>
          </cell>
        </row>
        <row r="228">
          <cell r="A228" t="str">
            <v>Filtro Motor (030-07)</v>
          </cell>
          <cell r="B228">
            <v>38537</v>
          </cell>
        </row>
        <row r="229">
          <cell r="A229" t="str">
            <v>Filtro Motor 033-01</v>
          </cell>
          <cell r="B229">
            <v>38537</v>
          </cell>
        </row>
        <row r="230">
          <cell r="A230" t="str">
            <v>Filtro Motor 033-02</v>
          </cell>
          <cell r="B230">
            <v>38537</v>
          </cell>
        </row>
        <row r="231">
          <cell r="A231" t="str">
            <v>Filtro Motor 120-03</v>
          </cell>
          <cell r="B231">
            <v>42796.77</v>
          </cell>
        </row>
        <row r="232">
          <cell r="A232" t="str">
            <v>Filtro motor 12G ref:1R0739</v>
          </cell>
          <cell r="B232">
            <v>38226.639999999999</v>
          </cell>
        </row>
        <row r="233">
          <cell r="A233" t="str">
            <v>Filtro Motor 232-04</v>
          </cell>
          <cell r="B233">
            <v>20037</v>
          </cell>
        </row>
        <row r="234">
          <cell r="A234" t="str">
            <v xml:space="preserve">Filtro Motor 242-01 </v>
          </cell>
          <cell r="B234">
            <v>38537</v>
          </cell>
        </row>
        <row r="235">
          <cell r="A235" t="str">
            <v>Filtro Motor 242-05</v>
          </cell>
          <cell r="B235">
            <v>38537</v>
          </cell>
        </row>
        <row r="236">
          <cell r="A236" t="str">
            <v>Filtro motor cargador 950B ref:1R0739</v>
          </cell>
          <cell r="B236">
            <v>38226.639999999999</v>
          </cell>
        </row>
        <row r="237">
          <cell r="A237" t="str">
            <v>Filtro motor cargador 966C ref:1R0739</v>
          </cell>
          <cell r="B237">
            <v>38226.639999999999</v>
          </cell>
        </row>
        <row r="238">
          <cell r="A238" t="str">
            <v>Filtro motor cargador 966D ref:1R0739</v>
          </cell>
          <cell r="B238">
            <v>38226.639999999999</v>
          </cell>
        </row>
        <row r="239">
          <cell r="A239" t="str">
            <v>Filtro motor cargador 966E ref:1R0739</v>
          </cell>
          <cell r="B239">
            <v>38226.639999999999</v>
          </cell>
        </row>
        <row r="240">
          <cell r="A240" t="str">
            <v>Filtro motor carro manten C-70 ref: FC48</v>
          </cell>
          <cell r="B240">
            <v>10000.36</v>
          </cell>
        </row>
        <row r="241">
          <cell r="A241" t="str">
            <v>Filtro motor carro mto NPR ref: A4051</v>
          </cell>
          <cell r="B241">
            <v>9500.4</v>
          </cell>
        </row>
        <row r="242">
          <cell r="A242" t="str">
            <v>Filtro motor CAT-D6D ref:1R0739</v>
          </cell>
          <cell r="B242">
            <v>44342.9</v>
          </cell>
        </row>
        <row r="243">
          <cell r="A243" t="str">
            <v>Filtro motor CAT-D7G ref.1R0739</v>
          </cell>
          <cell r="B243">
            <v>38226.639999999999</v>
          </cell>
        </row>
        <row r="244">
          <cell r="A244" t="str">
            <v>Filtro motor CAT-D7H ref:1R0739</v>
          </cell>
          <cell r="B244">
            <v>38226.639999999999</v>
          </cell>
        </row>
        <row r="245">
          <cell r="A245" t="str">
            <v>Filtro motor com.vib SD77ref:59728170</v>
          </cell>
          <cell r="B245">
            <v>29975.56</v>
          </cell>
        </row>
        <row r="246">
          <cell r="A246" t="str">
            <v>Filtro motor compac PT125R ref:35308048</v>
          </cell>
          <cell r="B246">
            <v>61799</v>
          </cell>
        </row>
        <row r="247">
          <cell r="A247" t="str">
            <v>Filtro motor compac.vib.auto CS433B ref:7W2326</v>
          </cell>
          <cell r="B247">
            <v>33832.559999999998</v>
          </cell>
        </row>
        <row r="248">
          <cell r="A248" t="str">
            <v>Filtro motor compac.vibr.auto SD-100D ref:59728170</v>
          </cell>
          <cell r="B248">
            <v>33454.400000000001</v>
          </cell>
        </row>
        <row r="249">
          <cell r="A249" t="str">
            <v>Filtro motor compactador DD65 ref:97127328</v>
          </cell>
          <cell r="B249">
            <v>56971.08</v>
          </cell>
        </row>
        <row r="250">
          <cell r="A250" t="str">
            <v>Filtro motor D8N ref: 2P4005</v>
          </cell>
          <cell r="B250">
            <v>73466.28</v>
          </cell>
        </row>
        <row r="251">
          <cell r="A251" t="str">
            <v>Filtro motor finisher ref: A26</v>
          </cell>
          <cell r="B251">
            <v>12000.2</v>
          </cell>
        </row>
        <row r="252">
          <cell r="A252" t="str">
            <v>Filtro motor Hyster C-530A ref: PER49</v>
          </cell>
          <cell r="B252">
            <v>11600</v>
          </cell>
        </row>
        <row r="253">
          <cell r="A253" t="str">
            <v>Filtro motor minicargador Bobcat 751 ref:6665603</v>
          </cell>
          <cell r="B253">
            <v>32865.120000000003</v>
          </cell>
        </row>
        <row r="254">
          <cell r="A254" t="str">
            <v>Filtro motor minicargador Bobcat 873 ref:6665603</v>
          </cell>
          <cell r="B254">
            <v>32865.120000000003</v>
          </cell>
        </row>
        <row r="255">
          <cell r="A255" t="str">
            <v>Filtro motor motoniveladora 120G ref:1R0739</v>
          </cell>
          <cell r="B255">
            <v>38226.639999999999</v>
          </cell>
        </row>
        <row r="256">
          <cell r="A256" t="str">
            <v>Filtro motor perfiladora Pr-450 ref:1R0716</v>
          </cell>
          <cell r="B256">
            <v>76289.72</v>
          </cell>
        </row>
        <row r="257">
          <cell r="A257" t="str">
            <v>Filtro motor perfiladora procut 1000R</v>
          </cell>
          <cell r="B257">
            <v>103251.92</v>
          </cell>
        </row>
        <row r="258">
          <cell r="A258" t="str">
            <v>Filtro motor recuperadora RM350 ref:1R0716</v>
          </cell>
          <cell r="B258">
            <v>76289.72</v>
          </cell>
        </row>
        <row r="259">
          <cell r="A259" t="str">
            <v>Filtro motor retrocargador 428B 1R0739 ref:7W2326</v>
          </cell>
          <cell r="B259">
            <v>33832.559999999998</v>
          </cell>
        </row>
        <row r="260">
          <cell r="A260" t="str">
            <v>Filtro motor retrocargador 436B ref:7W2326</v>
          </cell>
          <cell r="B260">
            <v>33832.559999999998</v>
          </cell>
        </row>
        <row r="261">
          <cell r="A261" t="str">
            <v>Filtro motor retroexcavadora 320 ref:1R0739</v>
          </cell>
          <cell r="B261">
            <v>38226.639999999999</v>
          </cell>
        </row>
        <row r="262">
          <cell r="A262" t="str">
            <v>Filtro motor retroexcavadora 330 ref:1R0739</v>
          </cell>
          <cell r="B262">
            <v>32954</v>
          </cell>
        </row>
        <row r="263">
          <cell r="A263" t="str">
            <v>Filtro motor retroexcavadora 345BL ref:1R0739</v>
          </cell>
          <cell r="B263">
            <v>38226.639999999999</v>
          </cell>
        </row>
        <row r="264">
          <cell r="A264" t="str">
            <v>Filtro motor tandemDD-22 ref:59489583</v>
          </cell>
          <cell r="B264">
            <v>39904</v>
          </cell>
        </row>
        <row r="265">
          <cell r="A265" t="str">
            <v>Filtro motor tractor agricola ref: T19044</v>
          </cell>
          <cell r="B265">
            <v>15447.72</v>
          </cell>
        </row>
        <row r="266">
          <cell r="A266" t="str">
            <v>Filtro motor Volqueta  ref:FC-67</v>
          </cell>
          <cell r="B266">
            <v>17999.72</v>
          </cell>
        </row>
        <row r="267">
          <cell r="A267" t="str">
            <v>Filtro succion hco compac PT125R ref:59581595</v>
          </cell>
          <cell r="B267">
            <v>102811.96</v>
          </cell>
        </row>
        <row r="268">
          <cell r="A268" t="str">
            <v>Filtro Transmisión 120-03</v>
          </cell>
          <cell r="B268">
            <v>43964</v>
          </cell>
        </row>
        <row r="269">
          <cell r="A269" t="str">
            <v>Filtro transmisión 12G ref:1R0719</v>
          </cell>
          <cell r="B269">
            <v>41321.519999999997</v>
          </cell>
        </row>
        <row r="270">
          <cell r="A270" t="str">
            <v>Filtro transmision perfiladora procut 1000R</v>
          </cell>
          <cell r="B270">
            <v>305117.49</v>
          </cell>
        </row>
        <row r="271">
          <cell r="A271" t="str">
            <v>Filtro transmision recuperadora RM350 ref:1107464</v>
          </cell>
          <cell r="B271">
            <v>282130</v>
          </cell>
        </row>
        <row r="272">
          <cell r="A272" t="str">
            <v>Filtro transmision retrocargador 436B 1ref.194749</v>
          </cell>
          <cell r="B272">
            <v>50063.28</v>
          </cell>
        </row>
        <row r="273">
          <cell r="A273" t="str">
            <v>Filtro Transmisión232-04</v>
          </cell>
          <cell r="B273">
            <v>21400</v>
          </cell>
        </row>
        <row r="274">
          <cell r="A274" t="str">
            <v>Filtros hidraulicos recuperadora RM350 ref:0541719</v>
          </cell>
          <cell r="B274">
            <v>41755.360000000001</v>
          </cell>
        </row>
        <row r="275">
          <cell r="A275" t="str">
            <v>Frenos</v>
          </cell>
          <cell r="B275">
            <v>3000000</v>
          </cell>
        </row>
        <row r="276">
          <cell r="A276" t="str">
            <v>Frenos  (250)-03-04</v>
          </cell>
          <cell r="B276">
            <v>3000000</v>
          </cell>
        </row>
        <row r="277">
          <cell r="A277" t="str">
            <v>Frenos (270)01-02-03-04-05-06</v>
          </cell>
          <cell r="B277">
            <v>3000000</v>
          </cell>
        </row>
        <row r="278">
          <cell r="A278" t="str">
            <v>Frenos de irrigador de asfalto</v>
          </cell>
          <cell r="B278">
            <v>75</v>
          </cell>
        </row>
        <row r="279">
          <cell r="A279" t="str">
            <v>Frenos Volqueta</v>
          </cell>
          <cell r="B279">
            <v>75</v>
          </cell>
        </row>
        <row r="280">
          <cell r="A280" t="str">
            <v>Gasolina</v>
          </cell>
          <cell r="B280">
            <v>6200</v>
          </cell>
        </row>
        <row r="281">
          <cell r="A281" t="str">
            <v>Grasa</v>
          </cell>
          <cell r="B281">
            <v>5500</v>
          </cell>
        </row>
        <row r="282">
          <cell r="A282" t="str">
            <v>Grasa 232-04</v>
          </cell>
          <cell r="B282">
            <v>23200</v>
          </cell>
        </row>
        <row r="283">
          <cell r="A283" t="str">
            <v>Hidraulico 232-04</v>
          </cell>
          <cell r="B283">
            <v>57638.080000000002</v>
          </cell>
        </row>
        <row r="284">
          <cell r="A284" t="str">
            <v>Impacto, abrasión, factor Z - D8N</v>
          </cell>
          <cell r="B284">
            <v>25500</v>
          </cell>
        </row>
        <row r="285">
          <cell r="A285" t="str">
            <v>Impacto,abrasio,factor z perfiladora PR-450</v>
          </cell>
          <cell r="B285">
            <v>13200</v>
          </cell>
        </row>
        <row r="286">
          <cell r="A286" t="str">
            <v>Impacto,abrasion,factor z CAT-D6D</v>
          </cell>
          <cell r="B286">
            <v>15000</v>
          </cell>
        </row>
        <row r="287">
          <cell r="A287" t="str">
            <v>Impacto,abrasion,factor z CAT-D7G</v>
          </cell>
          <cell r="B287">
            <v>18000</v>
          </cell>
        </row>
        <row r="288">
          <cell r="A288" t="str">
            <v>Impacto,abrasion,factor z CAT-D7H</v>
          </cell>
          <cell r="B288">
            <v>18000</v>
          </cell>
        </row>
        <row r="289">
          <cell r="A289" t="str">
            <v>Impacto,abrasion,factor z finisher</v>
          </cell>
          <cell r="B289">
            <v>13200</v>
          </cell>
        </row>
        <row r="290">
          <cell r="A290" t="str">
            <v>Impacto,abrasion,factor z retroexcavadora 320</v>
          </cell>
          <cell r="B290">
            <v>10200</v>
          </cell>
        </row>
        <row r="291">
          <cell r="A291" t="str">
            <v>Impacto,abrasion,factor z retroexcavadora 345BL</v>
          </cell>
          <cell r="B291">
            <v>10200</v>
          </cell>
        </row>
        <row r="292">
          <cell r="A292" t="str">
            <v>Llantas</v>
          </cell>
          <cell r="B292">
            <v>400000</v>
          </cell>
        </row>
        <row r="293">
          <cell r="A293" t="str">
            <v>Llantas (030-07)</v>
          </cell>
          <cell r="B293">
            <v>400000</v>
          </cell>
        </row>
        <row r="294">
          <cell r="A294" t="str">
            <v>Llantas (250)-03-04</v>
          </cell>
          <cell r="B294">
            <v>7739993.2799999993</v>
          </cell>
        </row>
        <row r="295">
          <cell r="A295" t="str">
            <v>Llantas (270)01-02-03-04-05-06</v>
          </cell>
          <cell r="B295">
            <v>7739993.2799999993</v>
          </cell>
        </row>
        <row r="296">
          <cell r="A296" t="str">
            <v>Llantas 1100*20</v>
          </cell>
          <cell r="B296">
            <v>7739993.2799999993</v>
          </cell>
        </row>
        <row r="297">
          <cell r="A297" t="str">
            <v>Llantas 242-01</v>
          </cell>
          <cell r="B297">
            <v>400000</v>
          </cell>
        </row>
        <row r="298">
          <cell r="A298" t="str">
            <v>Llantas 242-05</v>
          </cell>
          <cell r="B298">
            <v>400000</v>
          </cell>
        </row>
        <row r="299">
          <cell r="A299" t="str">
            <v>Llantas cargador 950B ref:23.5*25</v>
          </cell>
          <cell r="B299">
            <v>5525776</v>
          </cell>
        </row>
        <row r="300">
          <cell r="A300" t="str">
            <v>Llantas cargador 966C ref:23.5*25</v>
          </cell>
          <cell r="B300">
            <v>5525776</v>
          </cell>
        </row>
        <row r="301">
          <cell r="A301" t="str">
            <v>Llantas cargador 966D ref:26.5*25</v>
          </cell>
          <cell r="B301">
            <v>9409920</v>
          </cell>
        </row>
        <row r="302">
          <cell r="A302" t="str">
            <v>LLantas cargador 966Eref:26.5*25</v>
          </cell>
          <cell r="B302">
            <v>9409920</v>
          </cell>
        </row>
        <row r="303">
          <cell r="A303" t="str">
            <v>Llantas carro mantenim C-70 750*16</v>
          </cell>
          <cell r="B303">
            <v>580000</v>
          </cell>
        </row>
        <row r="304">
          <cell r="A304" t="str">
            <v>LLantas com.vib.Dinapac CA15 ref:1400*24</v>
          </cell>
          <cell r="B304">
            <v>1781644</v>
          </cell>
        </row>
        <row r="305">
          <cell r="A305" t="str">
            <v>LLantas com.vibr-auto ingersoll rand ref:750*16</v>
          </cell>
          <cell r="B305">
            <v>4293160</v>
          </cell>
        </row>
        <row r="306">
          <cell r="A306" t="str">
            <v>Llantas compactador Hyster C-530A ref:750*16</v>
          </cell>
          <cell r="B306">
            <v>754000</v>
          </cell>
        </row>
        <row r="307">
          <cell r="A307" t="str">
            <v>Llantas copac.vib.auto Cs433B ref:14.9*24</v>
          </cell>
          <cell r="B307">
            <v>2441800</v>
          </cell>
        </row>
        <row r="308">
          <cell r="A308" t="str">
            <v>Llantas finisher 1800*25</v>
          </cell>
          <cell r="B308">
            <v>8352000</v>
          </cell>
        </row>
        <row r="309">
          <cell r="A309" t="str">
            <v>Llantas minicargador Bobcat 751 ref:10*16.5</v>
          </cell>
          <cell r="B309">
            <v>677400</v>
          </cell>
        </row>
        <row r="310">
          <cell r="A310" t="str">
            <v>LLantas minicargador Bobcat 873 ref:12*16.5</v>
          </cell>
          <cell r="B310">
            <v>871160</v>
          </cell>
        </row>
        <row r="311">
          <cell r="A311" t="str">
            <v>LLantas motoniveladora 120G ref:1300*24</v>
          </cell>
          <cell r="B311">
            <v>2709760</v>
          </cell>
        </row>
        <row r="312">
          <cell r="A312" t="str">
            <v>Llantas motoniveladora 12G ref:1400*24</v>
          </cell>
          <cell r="B312">
            <v>1781644</v>
          </cell>
        </row>
        <row r="313">
          <cell r="A313" t="str">
            <v>Llantas perfiladora procut 1000R ref:90513862</v>
          </cell>
          <cell r="B313">
            <v>2558728</v>
          </cell>
        </row>
        <row r="314">
          <cell r="A314" t="str">
            <v>Llantas recuperadora Rm350 15.5*25</v>
          </cell>
          <cell r="B314">
            <v>1977800</v>
          </cell>
        </row>
        <row r="315">
          <cell r="A315" t="str">
            <v>Llantas recuperadora RM350 23.5*25</v>
          </cell>
          <cell r="B315">
            <v>5525776</v>
          </cell>
        </row>
        <row r="316">
          <cell r="A316" t="str">
            <v>LLantas ref:1100*20 irrigador de asfalto</v>
          </cell>
          <cell r="B316">
            <v>800000</v>
          </cell>
        </row>
        <row r="317">
          <cell r="A317" t="str">
            <v>Llantas retrocargador 428B ref:12.5*18</v>
          </cell>
          <cell r="B317">
            <v>1318920</v>
          </cell>
        </row>
        <row r="318">
          <cell r="A318" t="str">
            <v>Llantas retrocargador 428B ref:19.5*24</v>
          </cell>
          <cell r="B318">
            <v>2460360</v>
          </cell>
        </row>
        <row r="319">
          <cell r="A319" t="str">
            <v>LLantas retrocargador 436B ref:1100*16</v>
          </cell>
          <cell r="B319">
            <v>600880</v>
          </cell>
        </row>
        <row r="320">
          <cell r="A320" t="str">
            <v>Llantas retrocargador 436B ref:19.5*24</v>
          </cell>
          <cell r="B320">
            <v>2460360</v>
          </cell>
        </row>
        <row r="321">
          <cell r="A321" t="str">
            <v>Llantas solidas de pavim finisher</v>
          </cell>
          <cell r="B321">
            <v>2588728</v>
          </cell>
        </row>
        <row r="322">
          <cell r="A322" t="str">
            <v>Llantas tractor agricola 13.6*38</v>
          </cell>
          <cell r="B322">
            <v>1405600</v>
          </cell>
        </row>
        <row r="323">
          <cell r="A323" t="str">
            <v>LLantas tractor agricola ref:1100*16</v>
          </cell>
          <cell r="B323">
            <v>601000</v>
          </cell>
        </row>
        <row r="324">
          <cell r="A324" t="str">
            <v>LLantas Volqueta ref:1100*20</v>
          </cell>
          <cell r="B324">
            <v>800000</v>
          </cell>
        </row>
        <row r="325">
          <cell r="A325" t="str">
            <v>Mando Final</v>
          </cell>
          <cell r="B325">
            <v>20037</v>
          </cell>
        </row>
        <row r="326">
          <cell r="A326" t="str">
            <v>Mano de obra</v>
          </cell>
          <cell r="B326">
            <v>5000000</v>
          </cell>
        </row>
        <row r="327">
          <cell r="A327" t="str">
            <v>Mano de obra  (250)-03-04</v>
          </cell>
          <cell r="B327">
            <v>5000000</v>
          </cell>
        </row>
        <row r="328">
          <cell r="A328" t="str">
            <v>Mano de obra (270)01-02-03-04-05-06</v>
          </cell>
          <cell r="B328">
            <v>5000000</v>
          </cell>
        </row>
        <row r="329">
          <cell r="A329" t="str">
            <v>Mano de obra 232-04</v>
          </cell>
          <cell r="B329">
            <v>2000000</v>
          </cell>
        </row>
        <row r="330">
          <cell r="A330" t="str">
            <v>Motor (030)-08-09</v>
          </cell>
          <cell r="B330">
            <v>38537</v>
          </cell>
        </row>
        <row r="331">
          <cell r="A331" t="str">
            <v>Motor 242-04</v>
          </cell>
          <cell r="B331">
            <v>38537</v>
          </cell>
        </row>
        <row r="332">
          <cell r="A332" t="str">
            <v>Multiproposito</v>
          </cell>
          <cell r="B332">
            <v>6380</v>
          </cell>
        </row>
        <row r="333">
          <cell r="A333" t="str">
            <v>Otro flitro</v>
          </cell>
          <cell r="B333">
            <v>25000</v>
          </cell>
        </row>
        <row r="334">
          <cell r="A334" t="str">
            <v>Pasador ref.8E6208 retrocargador 436B</v>
          </cell>
          <cell r="B334">
            <v>6600.4</v>
          </cell>
        </row>
        <row r="335">
          <cell r="A335" t="str">
            <v>Pasador ref: 1140468 retroexcavadora 330</v>
          </cell>
          <cell r="B335">
            <v>34260.6</v>
          </cell>
        </row>
        <row r="336">
          <cell r="A336" t="str">
            <v>Pasador ref: 1140468 retroexcavadora 345BL</v>
          </cell>
          <cell r="B336">
            <v>34260.6</v>
          </cell>
        </row>
        <row r="337">
          <cell r="A337" t="str">
            <v>Pasador ref:1140358 CAT-D7G</v>
          </cell>
          <cell r="B337">
            <v>19319.8</v>
          </cell>
        </row>
        <row r="338">
          <cell r="A338" t="str">
            <v>Pasador ref:1140358 retroexcavadora 320</v>
          </cell>
          <cell r="B338">
            <v>19319.8</v>
          </cell>
        </row>
        <row r="339">
          <cell r="A339" t="str">
            <v>Pasador ref:8E6208 retrocargador 428B</v>
          </cell>
          <cell r="B339">
            <v>6600.4</v>
          </cell>
        </row>
        <row r="340">
          <cell r="A340" t="str">
            <v>Perno ref.1140358 CAT D7H</v>
          </cell>
          <cell r="B340">
            <v>19319.8</v>
          </cell>
        </row>
        <row r="341">
          <cell r="A341" t="str">
            <v>Perno ref:4T2479</v>
          </cell>
          <cell r="B341">
            <v>85860.88</v>
          </cell>
        </row>
        <row r="342">
          <cell r="A342" t="str">
            <v>Perno ref:8E6359 CAT-D6D</v>
          </cell>
          <cell r="B342">
            <v>28147.4</v>
          </cell>
        </row>
        <row r="343">
          <cell r="A343" t="str">
            <v>Planchas Finisher ref:YB-876-2818</v>
          </cell>
          <cell r="B343">
            <v>1034035.6</v>
          </cell>
        </row>
        <row r="344">
          <cell r="A344" t="str">
            <v>Punta ref.1U3202 retrocargador 436B</v>
          </cell>
          <cell r="B344">
            <v>60268.959999999999</v>
          </cell>
        </row>
        <row r="345">
          <cell r="A345" t="str">
            <v>Punta ref.6Y0359 CAT-D6D</v>
          </cell>
          <cell r="B345">
            <v>436260.92</v>
          </cell>
        </row>
        <row r="346">
          <cell r="A346" t="str">
            <v>Punta ref.6Y0359 CAT-D7H</v>
          </cell>
          <cell r="B346">
            <v>436260.92</v>
          </cell>
        </row>
        <row r="347">
          <cell r="A347" t="str">
            <v>Punta ref: 6Y5230</v>
          </cell>
          <cell r="B347">
            <v>78354.52</v>
          </cell>
        </row>
        <row r="348">
          <cell r="A348" t="str">
            <v>Punta ref: 9W2452</v>
          </cell>
          <cell r="B348">
            <v>498945</v>
          </cell>
        </row>
        <row r="349">
          <cell r="A349" t="str">
            <v>Punta ref: 9W8452 retroexcavadora 330</v>
          </cell>
          <cell r="B349">
            <v>316841.24</v>
          </cell>
        </row>
        <row r="350">
          <cell r="A350" t="str">
            <v>Punta ref: 9W8452 retroexcavadora 345BL</v>
          </cell>
          <cell r="B350">
            <v>316841.24</v>
          </cell>
        </row>
        <row r="351">
          <cell r="A351" t="str">
            <v>Punta ref:1U3202 retrocargador 428B</v>
          </cell>
          <cell r="B351">
            <v>60268.959999999999</v>
          </cell>
        </row>
        <row r="352">
          <cell r="A352" t="str">
            <v>Punta ref:1U3352 retroexcavadora 320</v>
          </cell>
          <cell r="B352">
            <v>197834.52</v>
          </cell>
        </row>
        <row r="353">
          <cell r="A353" t="str">
            <v>Punta ref:6Y0359 CAT-D7G</v>
          </cell>
          <cell r="B353">
            <v>436260.92</v>
          </cell>
        </row>
        <row r="354">
          <cell r="A354" t="str">
            <v>Punta ref:6Y5230 motoniveladora 120G</v>
          </cell>
          <cell r="B354">
            <v>78354.52</v>
          </cell>
        </row>
        <row r="355">
          <cell r="A355" t="str">
            <v>Puntera ref.7Y0358 retroexcavadora 320</v>
          </cell>
          <cell r="B355">
            <v>1377507</v>
          </cell>
        </row>
        <row r="356">
          <cell r="A356" t="str">
            <v>Puntera ref.8E4194 CAT-D6D</v>
          </cell>
          <cell r="B356">
            <v>1137045.8999999999</v>
          </cell>
        </row>
        <row r="357">
          <cell r="A357" t="str">
            <v>Puntera ref: 3G6395 cargador 966C</v>
          </cell>
          <cell r="B357">
            <v>634612.80000000005</v>
          </cell>
        </row>
        <row r="358">
          <cell r="A358" t="str">
            <v>Puntera ref: 4T8101/3G9512 cargador 950B</v>
          </cell>
          <cell r="B358">
            <v>468430.04</v>
          </cell>
        </row>
        <row r="359">
          <cell r="A359" t="str">
            <v>Puntera ref: 8J9825 retroexcavadora 330</v>
          </cell>
          <cell r="B359">
            <v>2170369.2999999998</v>
          </cell>
        </row>
        <row r="360">
          <cell r="A360" t="str">
            <v>Puntera ref: 8J9825 retroexcavadora 345BL</v>
          </cell>
          <cell r="B360">
            <v>2170369.2999999998</v>
          </cell>
        </row>
        <row r="361">
          <cell r="A361" t="str">
            <v>Puntera ref:3G6395 cargador 966D</v>
          </cell>
          <cell r="B361">
            <v>634612.80000000005</v>
          </cell>
        </row>
        <row r="362">
          <cell r="A362" t="str">
            <v>Puntera ref:3G6395 cargador 966E</v>
          </cell>
          <cell r="B362">
            <v>634612.80000000005</v>
          </cell>
        </row>
        <row r="363">
          <cell r="A363" t="str">
            <v>Puntera ref:4j8843 CAT-D6D</v>
          </cell>
          <cell r="B363">
            <v>885540.52</v>
          </cell>
        </row>
        <row r="364">
          <cell r="A364" t="str">
            <v>Puntera ref:4j8843 CAT-D7G</v>
          </cell>
          <cell r="B364">
            <v>885540.52</v>
          </cell>
        </row>
        <row r="365">
          <cell r="A365" t="str">
            <v>Puntera ref:4j8843 CAT-D7H</v>
          </cell>
          <cell r="B365">
            <v>885540.52</v>
          </cell>
        </row>
        <row r="366">
          <cell r="A366" t="str">
            <v>Puntera ref:4J8844 CAT-D6D</v>
          </cell>
          <cell r="B366">
            <v>885540.52</v>
          </cell>
        </row>
        <row r="367">
          <cell r="A367" t="str">
            <v>Puntera ref:4J8844 CAT-D7G</v>
          </cell>
          <cell r="B367">
            <v>885540.52</v>
          </cell>
        </row>
        <row r="368">
          <cell r="A368" t="str">
            <v>Puntera ref:4J8844 CAT-D7H</v>
          </cell>
          <cell r="B368">
            <v>885540.52</v>
          </cell>
        </row>
        <row r="369">
          <cell r="A369" t="str">
            <v>Puntera ref:7Y0357 retroexcavadora 320</v>
          </cell>
          <cell r="B369">
            <v>1377507</v>
          </cell>
        </row>
        <row r="370">
          <cell r="A370" t="str">
            <v>Puntera ref:8E4193</v>
          </cell>
          <cell r="B370">
            <v>1137045.8999999999</v>
          </cell>
        </row>
        <row r="371">
          <cell r="A371" t="str">
            <v>Puntera ref:8E4194</v>
          </cell>
          <cell r="B371">
            <v>1137045.8999999999</v>
          </cell>
        </row>
        <row r="372">
          <cell r="A372" t="str">
            <v>Puntera ref:8J9826 retroexcavadora 330</v>
          </cell>
          <cell r="B372">
            <v>2170369.2999999998</v>
          </cell>
        </row>
        <row r="373">
          <cell r="A373" t="str">
            <v>Puntera ref:8J9826 retroexcavadora 345BL</v>
          </cell>
          <cell r="B373">
            <v>2170369.2999999998</v>
          </cell>
        </row>
        <row r="374">
          <cell r="A374" t="str">
            <v>Punteras ref: 2227570 perfiladora PR450</v>
          </cell>
          <cell r="B374">
            <v>18908</v>
          </cell>
        </row>
        <row r="375">
          <cell r="A375" t="str">
            <v>Punteras ref:2227570 perfiladora procut 1000R</v>
          </cell>
          <cell r="B375">
            <v>18908</v>
          </cell>
        </row>
        <row r="376">
          <cell r="A376" t="str">
            <v>ref:2227570recuperadora RM350</v>
          </cell>
          <cell r="B376">
            <v>18908</v>
          </cell>
        </row>
        <row r="377">
          <cell r="A377" t="str">
            <v>ref:5P8249 recuperadora RM350</v>
          </cell>
          <cell r="B377">
            <v>4049.56</v>
          </cell>
        </row>
        <row r="378">
          <cell r="A378" t="str">
            <v>ref:6K0545 recuperadora RM350</v>
          </cell>
          <cell r="B378">
            <v>11169.64</v>
          </cell>
        </row>
        <row r="379">
          <cell r="A379" t="str">
            <v>ref:6R3926 recuperadora RM350</v>
          </cell>
          <cell r="B379">
            <v>227669.72</v>
          </cell>
        </row>
        <row r="380">
          <cell r="A380" t="str">
            <v>ref:6R3927 recuperadora RM350</v>
          </cell>
          <cell r="B380">
            <v>113864.44</v>
          </cell>
        </row>
        <row r="381">
          <cell r="A381" t="str">
            <v>ref:7X0381 recuperadora RM350</v>
          </cell>
          <cell r="B381">
            <v>9608.2800000000007</v>
          </cell>
        </row>
        <row r="382">
          <cell r="A382" t="str">
            <v>ref:9U9617 recuperadora RM350</v>
          </cell>
          <cell r="B382">
            <v>37472.639999999999</v>
          </cell>
        </row>
        <row r="383">
          <cell r="A383" t="str">
            <v>Repuestos</v>
          </cell>
          <cell r="B383">
            <v>32000000</v>
          </cell>
        </row>
        <row r="384">
          <cell r="A384" t="str">
            <v>Repuestos (250)-03-04</v>
          </cell>
          <cell r="B384">
            <v>32000000</v>
          </cell>
        </row>
        <row r="385">
          <cell r="A385" t="str">
            <v>Repuestos (270)01-02-03-04-05-06</v>
          </cell>
          <cell r="B385">
            <v>32000000</v>
          </cell>
        </row>
        <row r="386">
          <cell r="A386" t="str">
            <v>Repuestos 232-04</v>
          </cell>
          <cell r="B386">
            <v>16000000</v>
          </cell>
        </row>
        <row r="387">
          <cell r="A387" t="str">
            <v>Reserva de mano de obra cargador 950B</v>
          </cell>
          <cell r="B387">
            <v>7000</v>
          </cell>
        </row>
        <row r="388">
          <cell r="A388" t="str">
            <v>Reserva de mano de obra cargador 966C</v>
          </cell>
          <cell r="B388">
            <v>7500</v>
          </cell>
        </row>
        <row r="389">
          <cell r="A389" t="str">
            <v>Reserva de mano de obra cargador 966D</v>
          </cell>
          <cell r="B389">
            <v>7500</v>
          </cell>
        </row>
        <row r="390">
          <cell r="A390" t="str">
            <v>Reserva de mano de obra cargador 966E</v>
          </cell>
          <cell r="B390">
            <v>7500</v>
          </cell>
        </row>
        <row r="391">
          <cell r="A391" t="str">
            <v>Reserva de mano de obra CAT-D7G</v>
          </cell>
          <cell r="B391">
            <v>7500</v>
          </cell>
        </row>
        <row r="392">
          <cell r="A392" t="str">
            <v>Reserva de mano de obra CAT-D7H</v>
          </cell>
          <cell r="B392">
            <v>7500</v>
          </cell>
        </row>
        <row r="393">
          <cell r="A393" t="str">
            <v>Reserva de mano de obra irrigador de asfalto</v>
          </cell>
          <cell r="B393">
            <v>25</v>
          </cell>
        </row>
        <row r="394">
          <cell r="A394" t="str">
            <v>Reserva de mano de obra minicargador Bobcat 75</v>
          </cell>
          <cell r="B394">
            <v>6250</v>
          </cell>
        </row>
        <row r="395">
          <cell r="A395" t="str">
            <v>Reserva de mano de obra minicargador Bobcat 873</v>
          </cell>
          <cell r="B395">
            <v>6250</v>
          </cell>
        </row>
        <row r="396">
          <cell r="A396" t="str">
            <v>Reserva de mano de obra motoniveladora 120G</v>
          </cell>
          <cell r="B396">
            <v>6250</v>
          </cell>
        </row>
        <row r="397">
          <cell r="A397" t="str">
            <v>Reserva de mano de obra perfiladora PR-450</v>
          </cell>
          <cell r="B397">
            <v>6250</v>
          </cell>
        </row>
        <row r="398">
          <cell r="A398" t="str">
            <v>Reserva de mano de obra retrocargador 436B</v>
          </cell>
          <cell r="B398">
            <v>9000</v>
          </cell>
        </row>
        <row r="399">
          <cell r="A399" t="str">
            <v>Reserva de mano de obra retroexcavadora 320</v>
          </cell>
          <cell r="B399">
            <v>6250</v>
          </cell>
        </row>
        <row r="400">
          <cell r="A400" t="str">
            <v>Reserva de mano de obra retroexcavadora 330</v>
          </cell>
          <cell r="B400">
            <v>7500</v>
          </cell>
        </row>
        <row r="401">
          <cell r="A401" t="str">
            <v>Reserva de mano de obra retroexcavadora 345BL</v>
          </cell>
          <cell r="B401">
            <v>6250</v>
          </cell>
        </row>
        <row r="402">
          <cell r="A402" t="str">
            <v>Reserva de mano de obra Volqueta</v>
          </cell>
          <cell r="B402">
            <v>11000</v>
          </cell>
        </row>
        <row r="403">
          <cell r="A403" t="str">
            <v>Reserva de mano de obra Volqueta</v>
          </cell>
          <cell r="B403">
            <v>25</v>
          </cell>
        </row>
        <row r="404">
          <cell r="A404" t="str">
            <v>Reserva de mano deobra compac.vib.SD77</v>
          </cell>
          <cell r="B404">
            <v>25</v>
          </cell>
        </row>
        <row r="405">
          <cell r="A405" t="str">
            <v>Reserva de reparaciones</v>
          </cell>
          <cell r="B405">
            <v>23368.2</v>
          </cell>
        </row>
        <row r="406">
          <cell r="A406" t="str">
            <v>Reserva de reparaciones cargador 950B</v>
          </cell>
          <cell r="B406">
            <v>23368.2</v>
          </cell>
        </row>
        <row r="407">
          <cell r="A407" t="str">
            <v>Reserva de reparaciones cargador 966C</v>
          </cell>
          <cell r="B407">
            <v>23368.2</v>
          </cell>
        </row>
        <row r="408">
          <cell r="A408" t="str">
            <v>Reserva de reparaciones cargador 966D</v>
          </cell>
          <cell r="B408">
            <v>10000</v>
          </cell>
        </row>
        <row r="409">
          <cell r="A409" t="str">
            <v>Reserva de reparaciones cargador 966E</v>
          </cell>
          <cell r="B409">
            <v>11250</v>
          </cell>
        </row>
        <row r="410">
          <cell r="A410" t="str">
            <v>Reserva de reparaciones CAT-D7H</v>
          </cell>
          <cell r="B410">
            <v>11250</v>
          </cell>
        </row>
        <row r="411">
          <cell r="A411" t="str">
            <v>Reserva de reparaciones comp.vib.auto. ingersoll</v>
          </cell>
          <cell r="B411">
            <v>11250</v>
          </cell>
        </row>
        <row r="412">
          <cell r="A412" t="str">
            <v>Reserva de reparaciones compac.vib.auto. CS433B</v>
          </cell>
          <cell r="B412">
            <v>6250</v>
          </cell>
        </row>
        <row r="413">
          <cell r="A413" t="str">
            <v>Reserva de reparaciones compac.vib.SD77</v>
          </cell>
          <cell r="B413">
            <v>6250</v>
          </cell>
        </row>
        <row r="414">
          <cell r="A414" t="str">
            <v>Reserva de reparaciones compactador tandem DD-22</v>
          </cell>
          <cell r="B414">
            <v>6250</v>
          </cell>
        </row>
        <row r="415">
          <cell r="A415" t="str">
            <v>Reserva de reparaciones minicargador Bobcat 75</v>
          </cell>
          <cell r="B415">
            <v>6250</v>
          </cell>
        </row>
        <row r="416">
          <cell r="A416" t="str">
            <v>Reserva de reparaciones minicargador Bobcat 873</v>
          </cell>
          <cell r="B416">
            <v>6250</v>
          </cell>
        </row>
        <row r="417">
          <cell r="A417" t="str">
            <v>Reserva de reparaciones motoniveladora 120G</v>
          </cell>
          <cell r="B417">
            <v>6250</v>
          </cell>
        </row>
        <row r="418">
          <cell r="A418" t="str">
            <v>Reserva de reparaciones perfiladora PR-450</v>
          </cell>
          <cell r="B418">
            <v>6250</v>
          </cell>
        </row>
        <row r="419">
          <cell r="A419" t="str">
            <v>Reserva de reparaciones- repuestos CAT-D6D</v>
          </cell>
          <cell r="B419">
            <v>21000</v>
          </cell>
        </row>
        <row r="420">
          <cell r="A420" t="str">
            <v>Reserva de reparaciones retrocargador 428B</v>
          </cell>
          <cell r="B420">
            <v>21000</v>
          </cell>
        </row>
        <row r="421">
          <cell r="A421" t="str">
            <v>Reserva de reparaciones retrocargador 436B</v>
          </cell>
          <cell r="B421">
            <v>9000</v>
          </cell>
        </row>
        <row r="422">
          <cell r="A422" t="str">
            <v>Reserva de reparaciones retroexcavadora 320</v>
          </cell>
          <cell r="B422">
            <v>7500</v>
          </cell>
        </row>
        <row r="423">
          <cell r="A423" t="str">
            <v>Reserva de reparaciones retroexcavadora 330</v>
          </cell>
          <cell r="B423">
            <v>7500</v>
          </cell>
        </row>
        <row r="424">
          <cell r="A424" t="str">
            <v>Reserva de reparaciones retroexcavadora 345BL</v>
          </cell>
          <cell r="B424">
            <v>6250</v>
          </cell>
        </row>
        <row r="425">
          <cell r="A425" t="str">
            <v>Reserva de repararaciones compactador DD65</v>
          </cell>
          <cell r="B425">
            <v>11000</v>
          </cell>
        </row>
        <row r="426">
          <cell r="A426" t="str">
            <v>Reserva de repuestos  irrigador de asfalto</v>
          </cell>
          <cell r="B426">
            <v>6250</v>
          </cell>
        </row>
        <row r="427">
          <cell r="A427" t="str">
            <v>Reserva de repuestos carro mantenim.NPR</v>
          </cell>
          <cell r="B427">
            <v>500</v>
          </cell>
        </row>
        <row r="428">
          <cell r="A428" t="str">
            <v>Reserva de repuestos CAT-D7G</v>
          </cell>
          <cell r="B428">
            <v>500</v>
          </cell>
        </row>
        <row r="429">
          <cell r="A429" t="str">
            <v>Reserva de repuestos de reparaciones C-70</v>
          </cell>
          <cell r="B429">
            <v>500</v>
          </cell>
        </row>
        <row r="430">
          <cell r="A430" t="str">
            <v>Reserva de repuestos de reparaciones Volqueta</v>
          </cell>
          <cell r="B430">
            <v>500</v>
          </cell>
        </row>
        <row r="431">
          <cell r="A431" t="str">
            <v>Reserva de repuestos Finisher</v>
          </cell>
          <cell r="B431">
            <v>11216.74</v>
          </cell>
        </row>
        <row r="432">
          <cell r="A432" t="str">
            <v>Reserva de repuestos Hyster C-530A</v>
          </cell>
          <cell r="B432">
            <v>11216.74</v>
          </cell>
        </row>
        <row r="433">
          <cell r="A433" t="str">
            <v>Reserva de repuestos perfiladora procut 1000R</v>
          </cell>
          <cell r="B433">
            <v>6250</v>
          </cell>
        </row>
        <row r="434">
          <cell r="A434" t="str">
            <v>Reserva de repuestos Recuperadora RM350</v>
          </cell>
          <cell r="B434">
            <v>6250</v>
          </cell>
        </row>
        <row r="435">
          <cell r="A435" t="str">
            <v>Reserva de repuestos tractor agricola</v>
          </cell>
          <cell r="B435">
            <v>6250</v>
          </cell>
        </row>
        <row r="436">
          <cell r="A436" t="str">
            <v>Reserva mano de obra carro mantenim. C-70</v>
          </cell>
          <cell r="B436">
            <v>6250</v>
          </cell>
        </row>
        <row r="437">
          <cell r="A437" t="str">
            <v>Reserva mano de obra carro mantenim.NPR</v>
          </cell>
          <cell r="B437">
            <v>25</v>
          </cell>
        </row>
        <row r="438">
          <cell r="A438" t="str">
            <v>Reserva mano de obra CAT-D6D</v>
          </cell>
          <cell r="B438">
            <v>25</v>
          </cell>
        </row>
        <row r="439">
          <cell r="A439" t="str">
            <v>Reserva mano de obra com.vib.auto.ingersoll rand</v>
          </cell>
          <cell r="B439">
            <v>6000</v>
          </cell>
        </row>
        <row r="440">
          <cell r="A440" t="str">
            <v>Reserva mano de obra compac PT125R</v>
          </cell>
          <cell r="B440">
            <v>6250</v>
          </cell>
        </row>
        <row r="441">
          <cell r="A441" t="str">
            <v>Reserva mano de obra compac.vib.auto.Cs433b</v>
          </cell>
          <cell r="B441">
            <v>6250</v>
          </cell>
        </row>
        <row r="442">
          <cell r="A442" t="str">
            <v>Reserva mano de obra compactador tandem DD-22</v>
          </cell>
          <cell r="B442">
            <v>6250</v>
          </cell>
        </row>
        <row r="443">
          <cell r="A443" t="str">
            <v>Reserva mano de obra Finisher</v>
          </cell>
          <cell r="B443">
            <v>8412.5499999999993</v>
          </cell>
        </row>
        <row r="444">
          <cell r="A444" t="str">
            <v>Reserva mano de obra Hyster C-530A</v>
          </cell>
          <cell r="B444">
            <v>8412.5499999999993</v>
          </cell>
        </row>
        <row r="445">
          <cell r="A445" t="str">
            <v>Reserva mano de obra perfiladora procut 1000R</v>
          </cell>
          <cell r="B445">
            <v>6250</v>
          </cell>
        </row>
        <row r="446">
          <cell r="A446" t="str">
            <v>Reserva mano de obra Recuperadora RM350</v>
          </cell>
          <cell r="B446">
            <v>6250</v>
          </cell>
        </row>
        <row r="447">
          <cell r="A447" t="str">
            <v>Reserva mano de obra retrocargador 428B</v>
          </cell>
          <cell r="B447">
            <v>6250</v>
          </cell>
        </row>
        <row r="448">
          <cell r="A448" t="str">
            <v>Reserva mano de obra tractor agricola</v>
          </cell>
          <cell r="B448">
            <v>6250</v>
          </cell>
        </row>
        <row r="449">
          <cell r="A449" t="str">
            <v>Reserva manode obra compactador DD65</v>
          </cell>
          <cell r="B449">
            <v>6250</v>
          </cell>
        </row>
        <row r="450">
          <cell r="A450" t="str">
            <v>Reserva repara ciones compac PT125R</v>
          </cell>
          <cell r="B450">
            <v>6250</v>
          </cell>
        </row>
        <row r="451">
          <cell r="A451" t="str">
            <v>Retenedor ref:1140358 CAT-D6D</v>
          </cell>
          <cell r="B451">
            <v>6250</v>
          </cell>
        </row>
        <row r="452">
          <cell r="A452" t="str">
            <v>Retenedor ref:1140358 CAT-D7H</v>
          </cell>
          <cell r="B452">
            <v>6250</v>
          </cell>
        </row>
        <row r="453">
          <cell r="A453" t="str">
            <v>Retenedor ref:8E6209 retrocargador 428B</v>
          </cell>
          <cell r="B453">
            <v>19319.8</v>
          </cell>
        </row>
        <row r="454">
          <cell r="A454" t="str">
            <v>Retenedor ref:8E6209 retrocargador 436B</v>
          </cell>
          <cell r="B454">
            <v>19319.8</v>
          </cell>
        </row>
        <row r="455">
          <cell r="A455" t="str">
            <v>Retenedor ref:8E6359 CAT-D7G</v>
          </cell>
          <cell r="B455">
            <v>14404.88</v>
          </cell>
        </row>
        <row r="456">
          <cell r="A456" t="str">
            <v>Retenedor ref:8E6359-3G9549 retroexcavadora 320</v>
          </cell>
          <cell r="B456">
            <v>14404.88</v>
          </cell>
        </row>
        <row r="457">
          <cell r="A457" t="str">
            <v>Retenedor ref:8E6359-3G9549 retroexcavadora 345BL</v>
          </cell>
          <cell r="B457">
            <v>28147.4</v>
          </cell>
        </row>
        <row r="458">
          <cell r="A458" t="str">
            <v>Retenedor ref:8E8469 retroexcavadora 330</v>
          </cell>
          <cell r="B458">
            <v>28147.4</v>
          </cell>
        </row>
        <row r="459">
          <cell r="A459" t="str">
            <v>SAE 10W</v>
          </cell>
          <cell r="B459">
            <v>32486.959999999999</v>
          </cell>
        </row>
        <row r="460">
          <cell r="A460" t="str">
            <v>SAE 40</v>
          </cell>
          <cell r="B460">
            <v>32486.959999999999</v>
          </cell>
        </row>
        <row r="461">
          <cell r="A461" t="str">
            <v>SAE 50</v>
          </cell>
          <cell r="B461">
            <v>23558.44</v>
          </cell>
        </row>
        <row r="462">
          <cell r="A462" t="str">
            <v>Tormillo ref:4J9058</v>
          </cell>
          <cell r="B462">
            <v>24824</v>
          </cell>
        </row>
        <row r="463">
          <cell r="A463" t="str">
            <v>Tornillo ref.5J4772 CAT-D7G</v>
          </cell>
          <cell r="B463">
            <v>23242.92</v>
          </cell>
        </row>
        <row r="464">
          <cell r="A464" t="str">
            <v>Tornillo ref.6F0196 CAT-D7H</v>
          </cell>
          <cell r="B464">
            <v>13853.88</v>
          </cell>
        </row>
        <row r="465">
          <cell r="A465" t="str">
            <v>Tornillo ref:3F5108</v>
          </cell>
          <cell r="B465">
            <v>9096.7199999999993</v>
          </cell>
        </row>
        <row r="466">
          <cell r="A466" t="str">
            <v>Tornillo ref:3F5108  motoniveladora 120G</v>
          </cell>
          <cell r="B466">
            <v>3804.8</v>
          </cell>
        </row>
        <row r="467">
          <cell r="A467" t="str">
            <v>Tornillo ref:4F4042 cargador 950B</v>
          </cell>
          <cell r="B467">
            <v>3804.8</v>
          </cell>
        </row>
        <row r="468">
          <cell r="A468" t="str">
            <v>Tornillo ref:5P8823 cargador 966D</v>
          </cell>
          <cell r="B468">
            <v>3804.8</v>
          </cell>
        </row>
        <row r="469">
          <cell r="A469" t="str">
            <v>Tornillo ref:6F0196 CAT-D6D</v>
          </cell>
          <cell r="B469">
            <v>12842.36</v>
          </cell>
        </row>
        <row r="470">
          <cell r="A470" t="str">
            <v>Tornillo ref:6F0196 CAT-D7G</v>
          </cell>
          <cell r="B470">
            <v>38469.08</v>
          </cell>
        </row>
        <row r="471">
          <cell r="A471" t="str">
            <v>Tornillo ref:6i6371 retroexcavadora 320</v>
          </cell>
          <cell r="B471">
            <v>9096.7199999999993</v>
          </cell>
        </row>
        <row r="472">
          <cell r="A472" t="str">
            <v>Tornillo ref:6i6371 retroexcavadora 320</v>
          </cell>
          <cell r="B472">
            <v>14103</v>
          </cell>
        </row>
        <row r="473">
          <cell r="A473" t="str">
            <v>Tornillo ref:6i6371 retroexcavadora 345BL</v>
          </cell>
          <cell r="B473">
            <v>14103</v>
          </cell>
        </row>
        <row r="474">
          <cell r="A474" t="str">
            <v>Tornillo ref:6V6535 cargador 966C</v>
          </cell>
          <cell r="B474">
            <v>14103</v>
          </cell>
        </row>
        <row r="475">
          <cell r="A475" t="str">
            <v>Tornillo ref:7Y2146 retroexcavadora 330</v>
          </cell>
          <cell r="B475">
            <v>34782.6</v>
          </cell>
        </row>
        <row r="476">
          <cell r="A476" t="str">
            <v>Tornillos ref:5P8823 cargador 966E</v>
          </cell>
          <cell r="B476">
            <v>18122.68</v>
          </cell>
        </row>
        <row r="477">
          <cell r="A477" t="str">
            <v>Transmisión 232-04</v>
          </cell>
          <cell r="B477">
            <v>18122.68</v>
          </cell>
        </row>
        <row r="478">
          <cell r="A478" t="str">
            <v>Transmisión 242-04</v>
          </cell>
          <cell r="B478">
            <v>38469.08</v>
          </cell>
        </row>
        <row r="479">
          <cell r="A479" t="str">
            <v>Transmisión 242-05</v>
          </cell>
          <cell r="B479">
            <v>92800</v>
          </cell>
        </row>
        <row r="480">
          <cell r="A480" t="str">
            <v>Tuerca ref.2J3505 CAT-D6D</v>
          </cell>
          <cell r="B480">
            <v>5500</v>
          </cell>
        </row>
        <row r="481">
          <cell r="A481" t="str">
            <v>Tuerca ref.2J3505 CAT-D7G</v>
          </cell>
          <cell r="B481">
            <v>5500</v>
          </cell>
        </row>
        <row r="482">
          <cell r="A482" t="str">
            <v>Tuerca ref.4K0367 motoniveladora 120G</v>
          </cell>
          <cell r="B482">
            <v>4897.5200000000004</v>
          </cell>
        </row>
        <row r="483">
          <cell r="A483" t="str">
            <v>Tuerca ref:2J 3505 CAT-D7H</v>
          </cell>
          <cell r="B483">
            <v>4897.5200000000004</v>
          </cell>
        </row>
      </sheetData>
      <sheetData sheetId="2">
        <row r="7">
          <cell r="B7" t="str">
            <v xml:space="preserve"> SUELDOS</v>
          </cell>
        </row>
        <row r="8">
          <cell r="B8" t="str">
            <v>COND. CAMION</v>
          </cell>
          <cell r="C8">
            <v>433700</v>
          </cell>
        </row>
        <row r="9">
          <cell r="B9" t="str">
            <v>COND. CAMIONETA</v>
          </cell>
          <cell r="C9">
            <v>433700</v>
          </cell>
        </row>
        <row r="10">
          <cell r="B10" t="str">
            <v>COND. CARROTANQUE</v>
          </cell>
          <cell r="C10">
            <v>433700</v>
          </cell>
        </row>
        <row r="11">
          <cell r="B11" t="str">
            <v>COND. TANQUE</v>
          </cell>
          <cell r="C11">
            <v>433700</v>
          </cell>
        </row>
        <row r="12">
          <cell r="B12" t="str">
            <v>COND. TRAILER-DOLLY</v>
          </cell>
          <cell r="C12">
            <v>433700</v>
          </cell>
        </row>
        <row r="13">
          <cell r="B13" t="str">
            <v>COND. VEHICULO DE APOYO</v>
          </cell>
          <cell r="C13">
            <v>433700</v>
          </cell>
        </row>
        <row r="14">
          <cell r="B14" t="str">
            <v>COND. VOLQUETAS</v>
          </cell>
          <cell r="C14">
            <v>433700</v>
          </cell>
        </row>
        <row r="15">
          <cell r="B15" t="str">
            <v>OP. BULLDOZER</v>
          </cell>
          <cell r="C15">
            <v>620796</v>
          </cell>
        </row>
        <row r="16">
          <cell r="B16" t="str">
            <v>OP. CARGADORES</v>
          </cell>
          <cell r="C16">
            <v>644222</v>
          </cell>
        </row>
        <row r="17">
          <cell r="B17" t="str">
            <v>OP. COMPACTADORES</v>
          </cell>
          <cell r="C17">
            <v>500000</v>
          </cell>
        </row>
        <row r="18">
          <cell r="B18" t="str">
            <v>OP. COMPRENSOR</v>
          </cell>
          <cell r="C18">
            <v>500000</v>
          </cell>
        </row>
        <row r="19">
          <cell r="B19" t="str">
            <v>OP. CORTADORA PAV</v>
          </cell>
          <cell r="C19">
            <v>583000</v>
          </cell>
        </row>
        <row r="20">
          <cell r="B20" t="str">
            <v>OP. DERRETIDORA</v>
          </cell>
          <cell r="C20">
            <v>583000</v>
          </cell>
        </row>
        <row r="21">
          <cell r="B21" t="str">
            <v>OP. FRESADORA ASFALTO</v>
          </cell>
          <cell r="C21">
            <v>616000</v>
          </cell>
        </row>
        <row r="22">
          <cell r="B22" t="str">
            <v>OP. IRRIGADOR</v>
          </cell>
          <cell r="C22">
            <v>495000</v>
          </cell>
        </row>
        <row r="23">
          <cell r="B23" t="str">
            <v>OP. MINICARGADOR</v>
          </cell>
          <cell r="C23">
            <v>550000</v>
          </cell>
        </row>
        <row r="24">
          <cell r="B24" t="str">
            <v>OP. MOTONIVELADORA</v>
          </cell>
          <cell r="C24">
            <v>967474</v>
          </cell>
        </row>
        <row r="25">
          <cell r="B25" t="str">
            <v>OP. PAVIMENTADORA</v>
          </cell>
          <cell r="C25">
            <v>671000</v>
          </cell>
        </row>
        <row r="26">
          <cell r="B26" t="str">
            <v>OP. PAVIMENTADORA W1900 (100-03)</v>
          </cell>
          <cell r="C26">
            <v>1100000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1"/>
      <sheetName val="PR 0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FIBRA ÓPTICA"/>
      <sheetName val="items"/>
      <sheetName val="días habiles 2015"/>
      <sheetName val="INS"/>
      <sheetName val="Ppto"/>
      <sheetName val="Plan auditoría"/>
      <sheetName val="Análisis de precio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ELECTRICO"/>
      <sheetName val="Vuelta"/>
      <sheetName val="2103mar%20.xls"/>
      <sheetName val="Formulas"/>
      <sheetName val="Hoja1"/>
      <sheetName val="BASE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1_Preliminares"/>
      <sheetName val="M.Obra"/>
      <sheetName val="Precios"/>
    </sheetNames>
    <sheetDataSet>
      <sheetData sheetId="0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1">
        <row r="2">
          <cell r="A2" t="str">
            <v>INVÍAS - TERRITORIAL CORDOBA - GRUPO 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>
        <row r="2">
          <cell r="A2" t="str">
            <v>INVÍAS - TERRITORIAL CORDOBA - GRUPO 3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</sheetNames>
    <sheetDataSet>
      <sheetData sheetId="0" refreshError="1"/>
      <sheetData sheetId="1" refreshError="1"/>
      <sheetData sheetId="2" refreshError="1">
        <row r="31">
          <cell r="A31" t="str">
            <v>CAMBIO ACOMETIDAS CONTRATO</v>
          </cell>
        </row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 t="str">
            <v/>
          </cell>
          <cell r="G34" t="str">
            <v/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D36">
            <v>1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D37">
            <v>5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D38">
            <v>3.5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 t="str">
            <v/>
          </cell>
          <cell r="G46" t="str">
            <v/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 t="str">
            <v/>
          </cell>
          <cell r="G47" t="str">
            <v/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 t="str">
            <v/>
          </cell>
          <cell r="G48" t="str">
            <v/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 t="str">
            <v/>
          </cell>
          <cell r="G51" t="str">
            <v/>
          </cell>
          <cell r="H51">
            <v>5.4964153812730829E-2</v>
          </cell>
        </row>
        <row r="52">
          <cell r="F52" t="str">
            <v/>
          </cell>
          <cell r="G52" t="str">
            <v/>
          </cell>
          <cell r="H52" t="str">
            <v/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 t="str">
            <v/>
          </cell>
          <cell r="G31" t="str">
            <v/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 t="str">
            <v/>
          </cell>
          <cell r="G33" t="str">
            <v/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 t="str">
            <v/>
          </cell>
          <cell r="G34" t="str">
            <v/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 t="str">
            <v/>
          </cell>
          <cell r="G42" t="str">
            <v/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 t="str">
            <v/>
          </cell>
          <cell r="G44" t="str">
            <v/>
          </cell>
          <cell r="H44">
            <v>1.9099590723055934E-2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 t="str">
            <v/>
          </cell>
          <cell r="G32" t="str">
            <v/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 t="str">
            <v/>
          </cell>
          <cell r="G34" t="str">
            <v/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D35">
            <v>1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D42">
            <v>2.5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D44">
            <v>3</v>
          </cell>
          <cell r="E44">
            <v>40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 t="str">
            <v/>
          </cell>
          <cell r="G45" t="str">
            <v/>
          </cell>
          <cell r="H45" t="str">
            <v/>
          </cell>
        </row>
      </sheetData>
      <sheetData sheetId="5" refreshError="1"/>
      <sheetData sheetId="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>
        <row r="3">
          <cell r="A3" t="str">
            <v>EXPANSION</v>
          </cell>
          <cell r="C3" t="str">
            <v>INITIAL</v>
          </cell>
        </row>
        <row r="4">
          <cell r="A4" t="str">
            <v>OPERATIONAL EFFICIENCY</v>
          </cell>
          <cell r="C4" t="str">
            <v>SUPPLEMENTAL</v>
          </cell>
        </row>
        <row r="5">
          <cell r="A5" t="str">
            <v>INDUSTRIAL SECURITY/ SAFETY</v>
          </cell>
          <cell r="C5" t="str">
            <v>PARTIAL</v>
          </cell>
        </row>
        <row r="6">
          <cell r="A6" t="str">
            <v>ADMINISTRATION (STAY IN BUSINESS)</v>
          </cell>
        </row>
      </sheetData>
      <sheetData sheetId="3" refreshError="1"/>
      <sheetData sheetId="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"/>
      <sheetName val="M.OBRA"/>
      <sheetName val="PPTO"/>
      <sheetName val="AIU (2)"/>
      <sheetName val="APU BASICO"/>
      <sheetName val="INTERVENTORIA"/>
      <sheetName val="FACTOR MULTIPLICADOR"/>
      <sheetName val="1.1"/>
      <sheetName val="APU"/>
      <sheetName val="1.2"/>
      <sheetName val="1.3"/>
      <sheetName val="1.4"/>
      <sheetName val="1.3_2"/>
      <sheetName val="1.5"/>
      <sheetName val="1.6"/>
      <sheetName val="1.7"/>
      <sheetName val="2.1"/>
      <sheetName val="2.4"/>
      <sheetName val="2.7"/>
      <sheetName val="3.1"/>
      <sheetName val="3.2"/>
      <sheetName val="MEM CALC"/>
      <sheetName val="MATERIA"/>
      <sheetName val="MEM CALC 2"/>
      <sheetName val="Cortes y Llenos"/>
      <sheetName val="Pavimento"/>
      <sheetName val="LISTA DE PRECIOS"/>
      <sheetName val="Jul-Ago"/>
      <sheetName val="May-Jun"/>
      <sheetName val="Sep-O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">
          <cell r="A4" t="str">
            <v>ACERO</v>
          </cell>
        </row>
        <row r="5">
          <cell r="A5" t="str">
            <v>AGUA</v>
          </cell>
        </row>
        <row r="6">
          <cell r="A6" t="str">
            <v>ARENA LAVADA INCLUYE TRANSPORTE</v>
          </cell>
        </row>
        <row r="7">
          <cell r="A7" t="str">
            <v>CARROTANQUE</v>
          </cell>
        </row>
        <row r="8">
          <cell r="A8" t="str">
            <v>CEMENTO GRIS</v>
          </cell>
        </row>
        <row r="9">
          <cell r="A9" t="str">
            <v>EQUIPO DE SOLDADURA</v>
          </cell>
        </row>
        <row r="10">
          <cell r="A10" t="str">
            <v>GRASA</v>
          </cell>
        </row>
        <row r="11">
          <cell r="A11" t="str">
            <v>HERRAMIENTAS</v>
          </cell>
        </row>
        <row r="12">
          <cell r="A12" t="str">
            <v>MEZCLADORA</v>
          </cell>
        </row>
        <row r="13">
          <cell r="A13" t="str">
            <v>MOTONIVELADORA</v>
          </cell>
        </row>
        <row r="14">
          <cell r="A14" t="str">
            <v>SOLDADURA</v>
          </cell>
        </row>
        <row r="15">
          <cell r="A15" t="str">
            <v>TRITURADO DE 1/2" A  3/4" INCLUYE TRANSPORTE</v>
          </cell>
        </row>
        <row r="16">
          <cell r="A16" t="str">
            <v>VIBROCOMPACTADOR</v>
          </cell>
        </row>
        <row r="17">
          <cell r="A17" t="str">
            <v>VOLQUETA (6M3)</v>
          </cell>
        </row>
        <row r="18">
          <cell r="A18" t="str">
            <v>CARGADOR</v>
          </cell>
        </row>
        <row r="19">
          <cell r="A19" t="str">
            <v>ANTISOL ROJO</v>
          </cell>
        </row>
        <row r="20">
          <cell r="A20" t="str">
            <v>CORTADORA</v>
          </cell>
        </row>
        <row r="21">
          <cell r="A21" t="str">
            <v>HIDROLAVADORA</v>
          </cell>
        </row>
        <row r="22">
          <cell r="A22" t="str">
            <v>CORDON PARA JUNTAS</v>
          </cell>
        </row>
        <row r="23">
          <cell r="A23" t="str">
            <v>SELLANTE DE SILICONA</v>
          </cell>
        </row>
        <row r="24">
          <cell r="A24" t="str">
            <v>SUBBASE GRANULAR</v>
          </cell>
        </row>
        <row r="25">
          <cell r="A25" t="str">
            <v>ROTOMARTILLO - PERCUTOR</v>
          </cell>
        </row>
      </sheetData>
      <sheetData sheetId="27" refreshError="1"/>
      <sheetData sheetId="28" refreshError="1"/>
      <sheetData sheetId="2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LISTA DE PRECIOS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ex"/>
    </sheetNames>
    <sheetDataSet>
      <sheetData sheetId="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COSTOS OFICINA"/>
      <sheetName val="Format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  <sheetName val="calendar"/>
      <sheetName val="WS CLEAN"/>
      <sheetName val="HOJA DIARIA NUEVA"/>
      <sheetName val="Index"/>
      <sheetName val="Materiales"/>
      <sheetName val="Otros"/>
      <sheetName val="Hoja3"/>
    </sheetNames>
    <sheetDataSet>
      <sheetData sheetId="0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1">
        <row r="1">
          <cell r="A1">
            <v>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  <sheetName val="Mine Ho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>
        <row r="3">
          <cell r="A3" t="str">
            <v>JVBS1015</v>
          </cell>
        </row>
        <row r="4">
          <cell r="A4" t="str">
            <v>JVBS1077</v>
          </cell>
        </row>
        <row r="5">
          <cell r="A5" t="str">
            <v>JVBS1079</v>
          </cell>
        </row>
        <row r="6">
          <cell r="A6" t="str">
            <v>JVBS1080</v>
          </cell>
        </row>
        <row r="7">
          <cell r="A7" t="str">
            <v>JVBS1122</v>
          </cell>
        </row>
        <row r="8">
          <cell r="A8" t="str">
            <v>JVBS1227</v>
          </cell>
        </row>
        <row r="9">
          <cell r="A9" t="str">
            <v>JVBS1140</v>
          </cell>
        </row>
        <row r="10">
          <cell r="A10" t="str">
            <v>JVBS1145</v>
          </cell>
        </row>
        <row r="11">
          <cell r="A11" t="str">
            <v>JVBS1205</v>
          </cell>
        </row>
        <row r="12">
          <cell r="A12" t="str">
            <v>JVBS1207</v>
          </cell>
        </row>
        <row r="13">
          <cell r="A13" t="str">
            <v>JVBS1208</v>
          </cell>
        </row>
        <row r="14">
          <cell r="A14" t="str">
            <v>JVBS1209</v>
          </cell>
        </row>
        <row r="15">
          <cell r="A15" t="str">
            <v>JVBS1210</v>
          </cell>
        </row>
        <row r="16">
          <cell r="A16" t="str">
            <v>JVBS1211</v>
          </cell>
        </row>
        <row r="17">
          <cell r="A17" t="str">
            <v>JVBS1213</v>
          </cell>
        </row>
        <row r="18">
          <cell r="A18" t="str">
            <v>JVBS1214</v>
          </cell>
        </row>
        <row r="19">
          <cell r="A19" t="str">
            <v>JVBS1215</v>
          </cell>
        </row>
        <row r="20">
          <cell r="A20" t="str">
            <v>JVBS1216</v>
          </cell>
        </row>
        <row r="21">
          <cell r="A21" t="str">
            <v>JVBS1230</v>
          </cell>
        </row>
        <row r="22">
          <cell r="A22" t="str">
            <v>JVBS1231</v>
          </cell>
        </row>
        <row r="23">
          <cell r="A23" t="str">
            <v>JVBS1232</v>
          </cell>
        </row>
        <row r="24">
          <cell r="A24" t="str">
            <v>JVBS1234</v>
          </cell>
        </row>
        <row r="25">
          <cell r="A25" t="str">
            <v>JVBS1235</v>
          </cell>
        </row>
        <row r="26">
          <cell r="A26" t="str">
            <v>JVBS1236</v>
          </cell>
        </row>
        <row r="27">
          <cell r="A27" t="str">
            <v>JVBS1237</v>
          </cell>
        </row>
        <row r="28">
          <cell r="A28" t="str">
            <v>JVBS1238</v>
          </cell>
        </row>
        <row r="29">
          <cell r="A29" t="str">
            <v>JVBS1240</v>
          </cell>
        </row>
        <row r="30">
          <cell r="A30" t="str">
            <v>JVBS1242</v>
          </cell>
        </row>
        <row r="31">
          <cell r="A31" t="str">
            <v>JVBS1243</v>
          </cell>
        </row>
        <row r="32">
          <cell r="A32" t="str">
            <v>JVBS1244</v>
          </cell>
        </row>
        <row r="33">
          <cell r="A33" t="str">
            <v>JVBS1245</v>
          </cell>
        </row>
        <row r="34">
          <cell r="A34" t="str">
            <v>JVBS1246</v>
          </cell>
        </row>
        <row r="35">
          <cell r="A35" t="str">
            <v>JVBS1247</v>
          </cell>
        </row>
        <row r="36">
          <cell r="A36" t="str">
            <v>JVBS1248</v>
          </cell>
        </row>
        <row r="37">
          <cell r="A37" t="str">
            <v>JVBS1249</v>
          </cell>
        </row>
        <row r="38">
          <cell r="A38" t="str">
            <v>JVBS1250</v>
          </cell>
        </row>
        <row r="39">
          <cell r="A39" t="str">
            <v>JVBS1251</v>
          </cell>
        </row>
        <row r="40">
          <cell r="A40" t="str">
            <v>JVBS1254</v>
          </cell>
        </row>
        <row r="41">
          <cell r="A41" t="str">
            <v>JVBS1255</v>
          </cell>
        </row>
        <row r="42">
          <cell r="A42" t="str">
            <v>JVBS1256</v>
          </cell>
        </row>
        <row r="43">
          <cell r="A43" t="str">
            <v>JVBS1257</v>
          </cell>
        </row>
        <row r="44">
          <cell r="A44" t="str">
            <v>JVBS1260</v>
          </cell>
        </row>
        <row r="45">
          <cell r="A45" t="str">
            <v>JVBS1261</v>
          </cell>
        </row>
        <row r="46">
          <cell r="A46" t="str">
            <v>JVBS1263</v>
          </cell>
        </row>
        <row r="47">
          <cell r="A47" t="str">
            <v>JVBS1264</v>
          </cell>
        </row>
        <row r="48">
          <cell r="A48" t="str">
            <v>JVBS1265</v>
          </cell>
        </row>
        <row r="49">
          <cell r="A49" t="str">
            <v>JVBS1266</v>
          </cell>
        </row>
        <row r="50">
          <cell r="A50" t="str">
            <v>JVBS1267</v>
          </cell>
        </row>
        <row r="51">
          <cell r="A51" t="str">
            <v>JVBS1269</v>
          </cell>
        </row>
        <row r="52">
          <cell r="A52" t="str">
            <v>JVBS1270</v>
          </cell>
        </row>
        <row r="53">
          <cell r="A53" t="str">
            <v>JVBS1271</v>
          </cell>
        </row>
        <row r="54">
          <cell r="A54" t="str">
            <v>JVBS1276</v>
          </cell>
        </row>
        <row r="55">
          <cell r="A55" t="str">
            <v>JVBS1277</v>
          </cell>
        </row>
        <row r="56">
          <cell r="A56" t="str">
            <v>JVBS1278</v>
          </cell>
        </row>
        <row r="57">
          <cell r="A57" t="str">
            <v>JVBS1279</v>
          </cell>
        </row>
        <row r="58">
          <cell r="A58" t="str">
            <v>JVBS1281</v>
          </cell>
        </row>
        <row r="59">
          <cell r="A59" t="str">
            <v>JVBS1283</v>
          </cell>
        </row>
        <row r="60">
          <cell r="A60" t="str">
            <v>JVBS1285</v>
          </cell>
        </row>
        <row r="61">
          <cell r="A61" t="str">
            <v>JVBS1286</v>
          </cell>
        </row>
        <row r="62">
          <cell r="A62" t="str">
            <v>JVBS1287</v>
          </cell>
        </row>
        <row r="63">
          <cell r="A63" t="str">
            <v>JVBS1290</v>
          </cell>
        </row>
        <row r="64">
          <cell r="A64" t="str">
            <v>JVBS1291</v>
          </cell>
        </row>
        <row r="65">
          <cell r="A65" t="str">
            <v>JVBS1292</v>
          </cell>
        </row>
        <row r="66">
          <cell r="A66" t="str">
            <v>JVBS1293</v>
          </cell>
        </row>
        <row r="67">
          <cell r="A67" t="str">
            <v>JVBS1294</v>
          </cell>
        </row>
        <row r="68">
          <cell r="A68" t="str">
            <v>JVBS1325</v>
          </cell>
        </row>
        <row r="69">
          <cell r="A69" t="str">
            <v>JVBS1330</v>
          </cell>
        </row>
        <row r="70">
          <cell r="A70" t="str">
            <v>JVBS1340</v>
          </cell>
        </row>
        <row r="71">
          <cell r="A71" t="str">
            <v>JVBS1345</v>
          </cell>
        </row>
        <row r="72">
          <cell r="A72" t="str">
            <v>JVBS1350</v>
          </cell>
        </row>
        <row r="73">
          <cell r="A73" t="str">
            <v>JVBS1360</v>
          </cell>
        </row>
        <row r="74">
          <cell r="A74" t="str">
            <v>JVBS1360</v>
          </cell>
        </row>
        <row r="75">
          <cell r="A75" t="str">
            <v>JVBS1361</v>
          </cell>
        </row>
        <row r="76">
          <cell r="A76" t="str">
            <v>JVBS1370</v>
          </cell>
        </row>
        <row r="77">
          <cell r="A77" t="str">
            <v>JVBS1371</v>
          </cell>
        </row>
        <row r="78">
          <cell r="A78" t="str">
            <v>JVBS1372</v>
          </cell>
        </row>
        <row r="79">
          <cell r="A79" t="str">
            <v>JVBS1405</v>
          </cell>
        </row>
        <row r="80">
          <cell r="A80" t="str">
            <v>JVBS1415</v>
          </cell>
        </row>
        <row r="81">
          <cell r="A81" t="str">
            <v>JVBS1420</v>
          </cell>
        </row>
        <row r="82">
          <cell r="A82" t="str">
            <v>JVBS1425</v>
          </cell>
        </row>
        <row r="83">
          <cell r="A83" t="str">
            <v>JVBS1430</v>
          </cell>
        </row>
        <row r="84">
          <cell r="A84" t="str">
            <v>JVBS1435</v>
          </cell>
        </row>
        <row r="85">
          <cell r="A85" t="str">
            <v>JVBS1440</v>
          </cell>
        </row>
        <row r="86">
          <cell r="A86" t="str">
            <v>JVBS1450</v>
          </cell>
        </row>
        <row r="87">
          <cell r="A87" t="str">
            <v>JVBS1460</v>
          </cell>
        </row>
        <row r="88">
          <cell r="A88" t="str">
            <v>JVBS1463</v>
          </cell>
        </row>
        <row r="89">
          <cell r="A89" t="str">
            <v>JVBS1464</v>
          </cell>
        </row>
        <row r="90">
          <cell r="A90" t="str">
            <v>JVBS1465</v>
          </cell>
        </row>
        <row r="91">
          <cell r="A91" t="str">
            <v>JVBS1466</v>
          </cell>
        </row>
        <row r="92">
          <cell r="A92" t="str">
            <v>JVBS1476</v>
          </cell>
        </row>
        <row r="93">
          <cell r="A93" t="str">
            <v>JVBS1480</v>
          </cell>
        </row>
        <row r="94">
          <cell r="A94" t="str">
            <v>JVBS1490</v>
          </cell>
        </row>
        <row r="95">
          <cell r="A95" t="str">
            <v>JVBS1505</v>
          </cell>
        </row>
        <row r="96">
          <cell r="A96" t="str">
            <v>JVBS1510</v>
          </cell>
        </row>
        <row r="97">
          <cell r="A97" t="str">
            <v>JVBS1520</v>
          </cell>
        </row>
        <row r="98">
          <cell r="A98" t="str">
            <v>JVBS1570</v>
          </cell>
        </row>
        <row r="99">
          <cell r="A99" t="str">
            <v>JVBS1575</v>
          </cell>
        </row>
        <row r="100">
          <cell r="A100" t="str">
            <v>JVBS1600</v>
          </cell>
        </row>
        <row r="101">
          <cell r="A101" t="str">
            <v>JVBS1601</v>
          </cell>
        </row>
        <row r="102">
          <cell r="A102" t="str">
            <v>JVBS1605</v>
          </cell>
        </row>
        <row r="103">
          <cell r="A103" t="str">
            <v>JVBS1610</v>
          </cell>
        </row>
        <row r="104">
          <cell r="A104" t="str">
            <v>JVBS1615</v>
          </cell>
        </row>
        <row r="105">
          <cell r="A105" t="str">
            <v>JVBS1620</v>
          </cell>
        </row>
        <row r="106">
          <cell r="A106" t="str">
            <v>JVBS1622</v>
          </cell>
        </row>
        <row r="107">
          <cell r="A107" t="str">
            <v>JVBS1640</v>
          </cell>
        </row>
        <row r="108">
          <cell r="A108" t="str">
            <v>JVBS1641</v>
          </cell>
        </row>
        <row r="109">
          <cell r="A109" t="str">
            <v>JVBS1650</v>
          </cell>
        </row>
        <row r="110">
          <cell r="A110" t="str">
            <v>JVBS1651</v>
          </cell>
        </row>
        <row r="111">
          <cell r="A111" t="str">
            <v>JVBS1655</v>
          </cell>
        </row>
        <row r="112">
          <cell r="A112" t="str">
            <v>JVBS1656</v>
          </cell>
        </row>
        <row r="113">
          <cell r="A113" t="str">
            <v>JVBS1660</v>
          </cell>
        </row>
        <row r="114">
          <cell r="A114" t="str">
            <v>JVBS1670</v>
          </cell>
        </row>
        <row r="115">
          <cell r="A115" t="str">
            <v>JVBS1671</v>
          </cell>
        </row>
        <row r="116">
          <cell r="A116" t="str">
            <v>JVBS1675</v>
          </cell>
        </row>
        <row r="117">
          <cell r="A117" t="str">
            <v>JVBS1690</v>
          </cell>
        </row>
        <row r="118">
          <cell r="A118" t="str">
            <v>JVBS1800</v>
          </cell>
        </row>
        <row r="119">
          <cell r="A119" t="str">
            <v>JVBS1810</v>
          </cell>
        </row>
        <row r="120">
          <cell r="A120" t="str">
            <v>JVBS1811</v>
          </cell>
        </row>
        <row r="121">
          <cell r="A121" t="str">
            <v>JVBS1820</v>
          </cell>
        </row>
        <row r="122">
          <cell r="A122" t="str">
            <v>JVBS1825</v>
          </cell>
        </row>
        <row r="123">
          <cell r="A123" t="str">
            <v>JVBS1903</v>
          </cell>
        </row>
        <row r="124">
          <cell r="A124" t="str">
            <v>JVBS1904</v>
          </cell>
        </row>
        <row r="125">
          <cell r="A125" t="str">
            <v>JVBS1905</v>
          </cell>
        </row>
        <row r="126">
          <cell r="A126" t="str">
            <v>JVBS1906</v>
          </cell>
        </row>
        <row r="127">
          <cell r="A127" t="str">
            <v>JVBS1909</v>
          </cell>
        </row>
        <row r="128">
          <cell r="A128" t="str">
            <v>JVBS1910</v>
          </cell>
        </row>
        <row r="129">
          <cell r="A129" t="str">
            <v>JVBS1913</v>
          </cell>
        </row>
        <row r="130">
          <cell r="A130" t="str">
            <v>JVBS1916</v>
          </cell>
        </row>
        <row r="131">
          <cell r="A131" t="str">
            <v>JVBS1918</v>
          </cell>
        </row>
        <row r="132">
          <cell r="A132" t="str">
            <v>JVBS1919</v>
          </cell>
        </row>
        <row r="133">
          <cell r="A133" t="str">
            <v>JVBS1920</v>
          </cell>
        </row>
        <row r="134">
          <cell r="A134" t="str">
            <v>JVBS1923</v>
          </cell>
        </row>
        <row r="135">
          <cell r="A135" t="str">
            <v>JVBS1925</v>
          </cell>
        </row>
        <row r="136">
          <cell r="A136" t="str">
            <v>JVBS1928</v>
          </cell>
        </row>
        <row r="137">
          <cell r="A137" t="str">
            <v>JVBS1929</v>
          </cell>
        </row>
        <row r="138">
          <cell r="A138" t="str">
            <v>JVBS1930</v>
          </cell>
        </row>
        <row r="139">
          <cell r="A139" t="str">
            <v>JVBS1933</v>
          </cell>
        </row>
        <row r="140">
          <cell r="A140" t="str">
            <v>JVBS1934</v>
          </cell>
        </row>
        <row r="141">
          <cell r="A141" t="str">
            <v>JVBS1935</v>
          </cell>
        </row>
        <row r="142">
          <cell r="A142" t="str">
            <v>JVBS1939</v>
          </cell>
        </row>
        <row r="143">
          <cell r="A143" t="str">
            <v>JVBS1942</v>
          </cell>
        </row>
        <row r="144">
          <cell r="A144" t="str">
            <v>JVBS1943</v>
          </cell>
        </row>
        <row r="145">
          <cell r="A145" t="str">
            <v>JVBS1945</v>
          </cell>
        </row>
        <row r="146">
          <cell r="A146" t="str">
            <v>JVBS1947</v>
          </cell>
        </row>
        <row r="147">
          <cell r="A147" t="str">
            <v>JVBS1948</v>
          </cell>
        </row>
        <row r="148">
          <cell r="A148" t="str">
            <v>JVBS1949</v>
          </cell>
        </row>
        <row r="149">
          <cell r="A149" t="str">
            <v>JVBS1950</v>
          </cell>
        </row>
        <row r="150">
          <cell r="A150" t="str">
            <v>JVBS1951</v>
          </cell>
        </row>
        <row r="151">
          <cell r="A151" t="str">
            <v>JVBS1952</v>
          </cell>
        </row>
        <row r="152">
          <cell r="A152" t="str">
            <v>JVBS1954</v>
          </cell>
        </row>
        <row r="153">
          <cell r="A153" t="str">
            <v>JVBS1955</v>
          </cell>
        </row>
        <row r="154">
          <cell r="A154" t="str">
            <v>JVBS1957</v>
          </cell>
        </row>
        <row r="155">
          <cell r="A155" t="str">
            <v>JVBS1958</v>
          </cell>
        </row>
        <row r="156">
          <cell r="A156" t="str">
            <v>JVBS1959</v>
          </cell>
        </row>
        <row r="157">
          <cell r="A157" t="str">
            <v>JVBS1963</v>
          </cell>
        </row>
        <row r="158">
          <cell r="A158" t="str">
            <v>JVBS1969</v>
          </cell>
        </row>
        <row r="159">
          <cell r="A159" t="str">
            <v>JVBS1976</v>
          </cell>
        </row>
        <row r="160">
          <cell r="A160" t="str">
            <v>JVBS1999</v>
          </cell>
        </row>
        <row r="161">
          <cell r="A161" t="str">
            <v>JVBS2119</v>
          </cell>
        </row>
        <row r="162">
          <cell r="A162" t="str">
            <v>JVBS2210</v>
          </cell>
        </row>
        <row r="163">
          <cell r="A163" t="str">
            <v>JVBS2215</v>
          </cell>
        </row>
        <row r="164">
          <cell r="A164" t="str">
            <v>JVBS2505</v>
          </cell>
        </row>
        <row r="165">
          <cell r="A165" t="str">
            <v>JVBS2510</v>
          </cell>
        </row>
        <row r="166">
          <cell r="A166" t="str">
            <v>JVBS2550</v>
          </cell>
        </row>
        <row r="167">
          <cell r="A167" t="str">
            <v>JVBS2612</v>
          </cell>
        </row>
        <row r="168">
          <cell r="A168" t="str">
            <v>JVBS2614</v>
          </cell>
        </row>
        <row r="169">
          <cell r="A169" t="str">
            <v>JVBS2615</v>
          </cell>
        </row>
        <row r="170">
          <cell r="A170" t="str">
            <v>JVBS2620</v>
          </cell>
        </row>
        <row r="171">
          <cell r="A171" t="str">
            <v>JVBS2625</v>
          </cell>
        </row>
        <row r="172">
          <cell r="A172" t="str">
            <v>JVBS2630</v>
          </cell>
        </row>
        <row r="173">
          <cell r="A173" t="str">
            <v>JVBS2639</v>
          </cell>
        </row>
        <row r="174">
          <cell r="A174" t="str">
            <v>JVBS2650</v>
          </cell>
        </row>
        <row r="175">
          <cell r="A175" t="str">
            <v>JVBS2651</v>
          </cell>
        </row>
        <row r="176">
          <cell r="A176" t="str">
            <v>JVBS2652</v>
          </cell>
        </row>
        <row r="177">
          <cell r="A177" t="str">
            <v>JVBS2653</v>
          </cell>
        </row>
        <row r="178">
          <cell r="A178" t="str">
            <v>JVBS2654</v>
          </cell>
        </row>
        <row r="179">
          <cell r="A179" t="str">
            <v>JVBS2655</v>
          </cell>
        </row>
        <row r="180">
          <cell r="A180" t="str">
            <v>JVBS2656</v>
          </cell>
        </row>
        <row r="181">
          <cell r="A181" t="str">
            <v>JVBS2658</v>
          </cell>
        </row>
        <row r="182">
          <cell r="A182" t="str">
            <v>JVBS2660</v>
          </cell>
        </row>
        <row r="183">
          <cell r="A183" t="str">
            <v>JVBS2661</v>
          </cell>
        </row>
        <row r="184">
          <cell r="A184" t="str">
            <v>JVBS2662</v>
          </cell>
        </row>
        <row r="185">
          <cell r="A185" t="str">
            <v>JVBS2663</v>
          </cell>
        </row>
        <row r="186">
          <cell r="A186" t="str">
            <v>JVBS2665</v>
          </cell>
        </row>
        <row r="187">
          <cell r="A187" t="str">
            <v>JVBS2666</v>
          </cell>
        </row>
        <row r="188">
          <cell r="A188" t="str">
            <v>JVBS2668</v>
          </cell>
        </row>
        <row r="189">
          <cell r="A189" t="str">
            <v>JVBS2669</v>
          </cell>
        </row>
        <row r="190">
          <cell r="A190" t="str">
            <v>JVBS2670</v>
          </cell>
        </row>
        <row r="191">
          <cell r="A191" t="str">
            <v>JVBS2689</v>
          </cell>
        </row>
        <row r="192">
          <cell r="A192" t="str">
            <v>JVBS2699</v>
          </cell>
        </row>
        <row r="193">
          <cell r="A193" t="str">
            <v>JVBS2703</v>
          </cell>
        </row>
        <row r="194">
          <cell r="A194" t="str">
            <v>JVBS2704</v>
          </cell>
        </row>
        <row r="195">
          <cell r="A195" t="str">
            <v>JVBS2705</v>
          </cell>
        </row>
        <row r="196">
          <cell r="A196" t="str">
            <v>JVBS2707</v>
          </cell>
        </row>
        <row r="197">
          <cell r="A197" t="str">
            <v>JVBS2708</v>
          </cell>
        </row>
        <row r="198">
          <cell r="A198" t="str">
            <v>JVBS2714</v>
          </cell>
        </row>
        <row r="199">
          <cell r="A199" t="str">
            <v>JVBS2716</v>
          </cell>
        </row>
        <row r="200">
          <cell r="A200" t="str">
            <v>JVBS2733</v>
          </cell>
        </row>
        <row r="201">
          <cell r="A201" t="str">
            <v>JVBS2735</v>
          </cell>
        </row>
        <row r="202">
          <cell r="A202" t="str">
            <v>JVBS2738</v>
          </cell>
        </row>
        <row r="203">
          <cell r="A203" t="str">
            <v>JVBS2740</v>
          </cell>
        </row>
        <row r="204">
          <cell r="A204" t="str">
            <v>JVBS2775</v>
          </cell>
        </row>
        <row r="205">
          <cell r="A205" t="str">
            <v>JVBS2795</v>
          </cell>
        </row>
        <row r="206">
          <cell r="A206" t="str">
            <v>JVBS3105</v>
          </cell>
        </row>
        <row r="207">
          <cell r="A207" t="str">
            <v>JVBS3106</v>
          </cell>
        </row>
        <row r="208">
          <cell r="A208" t="str">
            <v>JVBS3121</v>
          </cell>
        </row>
        <row r="209">
          <cell r="A209" t="str">
            <v>JVBS3130</v>
          </cell>
        </row>
        <row r="210">
          <cell r="A210" t="str">
            <v>JVBS3135</v>
          </cell>
        </row>
        <row r="211">
          <cell r="A211" t="str">
            <v>JVBS3136</v>
          </cell>
        </row>
        <row r="212">
          <cell r="A212" t="str">
            <v>JVBS3137</v>
          </cell>
        </row>
        <row r="213">
          <cell r="A213" t="str">
            <v>JVBS3138</v>
          </cell>
        </row>
        <row r="214">
          <cell r="A214" t="str">
            <v>JVBS3146</v>
          </cell>
        </row>
        <row r="215">
          <cell r="A215" t="str">
            <v>JVBS3150</v>
          </cell>
        </row>
        <row r="216">
          <cell r="A216" t="str">
            <v>JVBS3155</v>
          </cell>
        </row>
        <row r="217">
          <cell r="A217" t="str">
            <v>JVBS3160</v>
          </cell>
        </row>
        <row r="218">
          <cell r="A218" t="str">
            <v>JVBS3161</v>
          </cell>
        </row>
        <row r="219">
          <cell r="A219" t="str">
            <v>JVBS3165</v>
          </cell>
        </row>
        <row r="220">
          <cell r="A220" t="str">
            <v>JVBS3170</v>
          </cell>
        </row>
        <row r="221">
          <cell r="A221" t="str">
            <v>JVBS3172</v>
          </cell>
        </row>
        <row r="222">
          <cell r="A222" t="str">
            <v>JVBS3175</v>
          </cell>
        </row>
        <row r="223">
          <cell r="A223" t="str">
            <v>JVBS3180</v>
          </cell>
        </row>
        <row r="224">
          <cell r="A224" t="str">
            <v>JVBS3305</v>
          </cell>
        </row>
        <row r="225">
          <cell r="A225" t="str">
            <v>JVBS3420</v>
          </cell>
        </row>
        <row r="226">
          <cell r="A226" t="str">
            <v>JVBS3421</v>
          </cell>
        </row>
        <row r="227">
          <cell r="A227" t="str">
            <v>JVBS3435</v>
          </cell>
        </row>
        <row r="228">
          <cell r="A228" t="str">
            <v>JVBS3500</v>
          </cell>
        </row>
        <row r="229">
          <cell r="A229" t="str">
            <v>JVBS3501</v>
          </cell>
        </row>
        <row r="230">
          <cell r="A230" t="str">
            <v>JVBS3502</v>
          </cell>
        </row>
        <row r="231">
          <cell r="A231" t="str">
            <v>JVBS3505</v>
          </cell>
        </row>
        <row r="232">
          <cell r="A232" t="str">
            <v>JVBS3510</v>
          </cell>
        </row>
        <row r="233">
          <cell r="A233" t="str">
            <v>JVBS3515</v>
          </cell>
        </row>
        <row r="234">
          <cell r="A234" t="str">
            <v>JVBS3520</v>
          </cell>
        </row>
        <row r="235">
          <cell r="A235" t="str">
            <v>JVBS3530</v>
          </cell>
        </row>
        <row r="236">
          <cell r="A236" t="str">
            <v>JVBS3536</v>
          </cell>
        </row>
        <row r="237">
          <cell r="A237" t="str">
            <v>JVBS3550</v>
          </cell>
        </row>
        <row r="238">
          <cell r="A238" t="str">
            <v>JVBS3555</v>
          </cell>
        </row>
        <row r="239">
          <cell r="A239" t="str">
            <v>JVBS3560</v>
          </cell>
        </row>
        <row r="240">
          <cell r="A240" t="str">
            <v>JVBS3570</v>
          </cell>
        </row>
        <row r="241">
          <cell r="A241" t="str">
            <v>JVBS3575</v>
          </cell>
        </row>
        <row r="242">
          <cell r="A242" t="str">
            <v>JVBS4205</v>
          </cell>
        </row>
        <row r="243">
          <cell r="A243" t="str">
            <v>JVBS5866</v>
          </cell>
        </row>
        <row r="244">
          <cell r="A244" t="str">
            <v>JVBS2119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 Ledger 30-6-99"/>
      <sheetName val="Murrin Murrin Project Break Up"/>
      <sheetName val="MMH F-S"/>
      <sheetName val="MMH 30-06-00"/>
      <sheetName val="Cost Ledger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SANTA CECILIA"/>
      <sheetName val="Hoja2"/>
      <sheetName val="municipios"/>
    </sheetNames>
    <sheetDataSet>
      <sheetData sheetId="0" refreshError="1">
        <row r="1">
          <cell r="A1" t="str">
            <v>NIC</v>
          </cell>
          <cell r="B1" t="str">
            <v>nis_rad</v>
          </cell>
          <cell r="C1" t="str">
            <v>nif</v>
          </cell>
          <cell r="D1" t="str">
            <v>Nombre</v>
          </cell>
          <cell r="E1" t="str">
            <v>Direccion</v>
          </cell>
        </row>
        <row r="2">
          <cell r="A2">
            <v>5049491</v>
          </cell>
          <cell r="B2">
            <v>5050796</v>
          </cell>
          <cell r="C2">
            <v>25083541</v>
          </cell>
          <cell r="D2" t="str">
            <v>JOSE ANTONIO GARCIA</v>
          </cell>
          <cell r="E2" t="str">
            <v>CL 43A 28 19</v>
          </cell>
        </row>
        <row r="3">
          <cell r="A3">
            <v>5053012</v>
          </cell>
          <cell r="B3">
            <v>5057838</v>
          </cell>
          <cell r="C3">
            <v>25077017</v>
          </cell>
          <cell r="D3" t="str">
            <v>ADA REBECA RICO RIVAS</v>
          </cell>
          <cell r="E3" t="str">
            <v>CL 44A 27A 44</v>
          </cell>
        </row>
        <row r="4">
          <cell r="A4">
            <v>5053189</v>
          </cell>
          <cell r="B4">
            <v>5058192</v>
          </cell>
          <cell r="C4">
            <v>25083490</v>
          </cell>
          <cell r="D4" t="str">
            <v>JAKELINE SALAZAR</v>
          </cell>
          <cell r="E4" t="str">
            <v>CR 28 40 5</v>
          </cell>
        </row>
        <row r="5">
          <cell r="A5">
            <v>5056788</v>
          </cell>
          <cell r="B5">
            <v>5065390</v>
          </cell>
          <cell r="C5">
            <v>25076960</v>
          </cell>
          <cell r="D5" t="str">
            <v>MAIRA OCHOA</v>
          </cell>
          <cell r="E5" t="str">
            <v>CL 40 27 115</v>
          </cell>
        </row>
        <row r="6">
          <cell r="A6">
            <v>5056789</v>
          </cell>
          <cell r="B6">
            <v>5065392</v>
          </cell>
          <cell r="C6">
            <v>25083524</v>
          </cell>
          <cell r="D6" t="str">
            <v>RAFAEL ALVAREZ</v>
          </cell>
          <cell r="E6" t="str">
            <v>DG 41 44 8</v>
          </cell>
        </row>
        <row r="7">
          <cell r="A7">
            <v>5056790</v>
          </cell>
          <cell r="B7">
            <v>5065394</v>
          </cell>
          <cell r="C7">
            <v>25077038</v>
          </cell>
          <cell r="D7" t="str">
            <v>JULIO TAMARA</v>
          </cell>
          <cell r="E7" t="str">
            <v>CL 45 27A 25</v>
          </cell>
        </row>
        <row r="8">
          <cell r="A8">
            <v>5056804</v>
          </cell>
          <cell r="B8">
            <v>5065422</v>
          </cell>
          <cell r="C8">
            <v>25083628</v>
          </cell>
          <cell r="D8" t="str">
            <v>MANUEL MENDOZA M</v>
          </cell>
          <cell r="E8" t="str">
            <v>CL 45A 28A 39</v>
          </cell>
        </row>
        <row r="9">
          <cell r="A9">
            <v>5056805</v>
          </cell>
          <cell r="B9">
            <v>5065424</v>
          </cell>
          <cell r="C9">
            <v>25083627</v>
          </cell>
          <cell r="D9" t="str">
            <v>ANA LUZ ESTRADA</v>
          </cell>
          <cell r="E9" t="str">
            <v>CL 45A 28A 30</v>
          </cell>
        </row>
        <row r="10">
          <cell r="A10">
            <v>5057041</v>
          </cell>
          <cell r="B10">
            <v>5065896</v>
          </cell>
          <cell r="C10">
            <v>25083573</v>
          </cell>
          <cell r="D10" t="str">
            <v>EUCLIDES VARGAS</v>
          </cell>
          <cell r="E10" t="str">
            <v>CL 44A 28A 30</v>
          </cell>
        </row>
        <row r="11">
          <cell r="A11">
            <v>5057513</v>
          </cell>
          <cell r="B11">
            <v>5066840</v>
          </cell>
          <cell r="C11">
            <v>25076913</v>
          </cell>
          <cell r="D11" t="str">
            <v>MIGUEL MARTINEZ</v>
          </cell>
          <cell r="E11" t="str">
            <v>CR 27 45 22</v>
          </cell>
        </row>
        <row r="12">
          <cell r="A12">
            <v>5057515</v>
          </cell>
          <cell r="B12">
            <v>5066844</v>
          </cell>
          <cell r="C12">
            <v>25076914</v>
          </cell>
          <cell r="D12" t="str">
            <v>VICTOR SIERRA MARTINEZ</v>
          </cell>
          <cell r="E12" t="str">
            <v>CR 27 45 80</v>
          </cell>
        </row>
        <row r="13">
          <cell r="A13">
            <v>5057679</v>
          </cell>
          <cell r="B13">
            <v>5067172</v>
          </cell>
          <cell r="C13">
            <v>25083590</v>
          </cell>
          <cell r="D13" t="str">
            <v>JUAN PABLO MARTINEZ</v>
          </cell>
          <cell r="E13" t="str">
            <v>CL 45 28A 59</v>
          </cell>
        </row>
        <row r="14">
          <cell r="A14">
            <v>5058046</v>
          </cell>
          <cell r="B14">
            <v>5067906</v>
          </cell>
          <cell r="C14">
            <v>25077018</v>
          </cell>
          <cell r="D14" t="str">
            <v>NIRIS VERGARA MARTINEZ</v>
          </cell>
          <cell r="E14" t="str">
            <v>CL 44A 27A 36</v>
          </cell>
        </row>
        <row r="15">
          <cell r="A15">
            <v>5061625</v>
          </cell>
          <cell r="B15">
            <v>5075064</v>
          </cell>
          <cell r="C15">
            <v>25112986</v>
          </cell>
          <cell r="D15" t="str">
            <v>HERNANDO ARROYO CONTRERAS</v>
          </cell>
          <cell r="E15" t="str">
            <v>CL SIN NOMENCLATURA 38 9</v>
          </cell>
        </row>
        <row r="16">
          <cell r="A16">
            <v>5062285</v>
          </cell>
          <cell r="B16">
            <v>5076384</v>
          </cell>
          <cell r="C16">
            <v>25083503</v>
          </cell>
          <cell r="D16" t="str">
            <v>ISABEL ANAYA</v>
          </cell>
          <cell r="E16" t="str">
            <v>CR 28 43 31</v>
          </cell>
        </row>
        <row r="17">
          <cell r="A17">
            <v>5062346</v>
          </cell>
          <cell r="B17">
            <v>5076506</v>
          </cell>
          <cell r="C17">
            <v>25083578</v>
          </cell>
          <cell r="D17" t="str">
            <v>ETILVIA ROMERO</v>
          </cell>
          <cell r="E17" t="str">
            <v>CL 45 28 28</v>
          </cell>
        </row>
        <row r="18">
          <cell r="A18">
            <v>5096789</v>
          </cell>
          <cell r="B18">
            <v>5145392</v>
          </cell>
          <cell r="C18">
            <v>25079366</v>
          </cell>
          <cell r="D18" t="str">
            <v>OSWLADO SIERRA</v>
          </cell>
          <cell r="E18" t="str">
            <v>CR 22 16A 33</v>
          </cell>
        </row>
        <row r="19">
          <cell r="A19">
            <v>5098304</v>
          </cell>
          <cell r="B19">
            <v>5148422</v>
          </cell>
          <cell r="C19">
            <v>25056767</v>
          </cell>
          <cell r="D19" t="str">
            <v>JUAN CONDE</v>
          </cell>
          <cell r="E19" t="str">
            <v>CR 28 39A 27</v>
          </cell>
        </row>
        <row r="20">
          <cell r="A20">
            <v>5098321</v>
          </cell>
          <cell r="B20">
            <v>5148456</v>
          </cell>
          <cell r="C20">
            <v>25056957</v>
          </cell>
          <cell r="D20" t="str">
            <v>ENITH VERGARA</v>
          </cell>
          <cell r="E20" t="str">
            <v>CL 40 28 53</v>
          </cell>
        </row>
        <row r="21">
          <cell r="A21">
            <v>5098322</v>
          </cell>
          <cell r="B21">
            <v>5148458</v>
          </cell>
          <cell r="C21">
            <v>25056972</v>
          </cell>
          <cell r="D21" t="str">
            <v>ESTHER VERGARA</v>
          </cell>
          <cell r="E21" t="str">
            <v>CL 40 28B 33</v>
          </cell>
        </row>
        <row r="22">
          <cell r="A22">
            <v>5098323</v>
          </cell>
          <cell r="B22">
            <v>5148460</v>
          </cell>
          <cell r="C22">
            <v>25056971</v>
          </cell>
          <cell r="D22" t="str">
            <v>REMIGIO CAMARGO</v>
          </cell>
          <cell r="E22" t="str">
            <v>CL 40 28B 21</v>
          </cell>
        </row>
        <row r="23">
          <cell r="A23">
            <v>5098324</v>
          </cell>
          <cell r="B23">
            <v>5148462</v>
          </cell>
          <cell r="C23">
            <v>25076959</v>
          </cell>
          <cell r="D23" t="str">
            <v>MARIA DE LA ROSA</v>
          </cell>
          <cell r="E23" t="str">
            <v>CL 40 27 105</v>
          </cell>
        </row>
        <row r="24">
          <cell r="A24">
            <v>5098325</v>
          </cell>
          <cell r="B24">
            <v>5148464</v>
          </cell>
          <cell r="C24">
            <v>25076956</v>
          </cell>
          <cell r="D24" t="str">
            <v>HUMBERTO CORENA</v>
          </cell>
          <cell r="E24" t="str">
            <v>CL 40 27 81</v>
          </cell>
        </row>
        <row r="25">
          <cell r="A25">
            <v>5098326</v>
          </cell>
          <cell r="B25">
            <v>5148466</v>
          </cell>
          <cell r="C25">
            <v>25076954</v>
          </cell>
          <cell r="D25" t="str">
            <v>JUAN GARRIDO</v>
          </cell>
          <cell r="E25" t="str">
            <v>CL 40 27 65</v>
          </cell>
        </row>
        <row r="26">
          <cell r="A26">
            <v>5098328</v>
          </cell>
          <cell r="B26">
            <v>5148470</v>
          </cell>
          <cell r="C26">
            <v>25076950</v>
          </cell>
          <cell r="D26" t="str">
            <v>LUIS DE LA PUENTE</v>
          </cell>
          <cell r="E26" t="str">
            <v>CL 40 27 35</v>
          </cell>
        </row>
        <row r="27">
          <cell r="A27">
            <v>5098329</v>
          </cell>
          <cell r="B27">
            <v>5148472</v>
          </cell>
          <cell r="C27">
            <v>25076948</v>
          </cell>
          <cell r="D27" t="str">
            <v>LUIS ARTURO MERLANO</v>
          </cell>
          <cell r="E27" t="str">
            <v>CL 40 27 25</v>
          </cell>
        </row>
        <row r="28">
          <cell r="A28">
            <v>5098331</v>
          </cell>
          <cell r="B28">
            <v>5148476</v>
          </cell>
          <cell r="C28">
            <v>25076958</v>
          </cell>
          <cell r="D28" t="str">
            <v>ELY BARRIOS</v>
          </cell>
          <cell r="E28" t="str">
            <v>CL 40 27 5</v>
          </cell>
        </row>
        <row r="29">
          <cell r="A29">
            <v>5098333</v>
          </cell>
          <cell r="B29">
            <v>5148480</v>
          </cell>
          <cell r="C29">
            <v>25076947</v>
          </cell>
          <cell r="D29" t="str">
            <v>WILLIAM PATERNINA</v>
          </cell>
          <cell r="E29" t="str">
            <v>CL 40 27 22</v>
          </cell>
        </row>
        <row r="30">
          <cell r="A30">
            <v>5098334</v>
          </cell>
          <cell r="B30">
            <v>5148482</v>
          </cell>
          <cell r="C30">
            <v>25076949</v>
          </cell>
          <cell r="D30" t="str">
            <v>HECTOR MARTELO</v>
          </cell>
          <cell r="E30" t="str">
            <v>CL 40 27 34</v>
          </cell>
        </row>
        <row r="31">
          <cell r="A31">
            <v>5098335</v>
          </cell>
          <cell r="B31">
            <v>5148484</v>
          </cell>
          <cell r="C31">
            <v>25076952</v>
          </cell>
          <cell r="D31" t="str">
            <v>ANGELA CASTILLO</v>
          </cell>
          <cell r="E31" t="str">
            <v>CL 40 27 54</v>
          </cell>
        </row>
        <row r="32">
          <cell r="A32">
            <v>5098336</v>
          </cell>
          <cell r="B32">
            <v>5148486</v>
          </cell>
          <cell r="C32">
            <v>25076953</v>
          </cell>
          <cell r="D32" t="str">
            <v>FANNY VELEZ MATIAS</v>
          </cell>
          <cell r="E32" t="str">
            <v>CL 40 27 64</v>
          </cell>
        </row>
        <row r="33">
          <cell r="A33">
            <v>5098337</v>
          </cell>
          <cell r="B33">
            <v>5148488</v>
          </cell>
          <cell r="C33">
            <v>25076955</v>
          </cell>
          <cell r="D33" t="str">
            <v>DILIA BELTRAN</v>
          </cell>
          <cell r="E33" t="str">
            <v>CL 40 27 74</v>
          </cell>
        </row>
        <row r="34">
          <cell r="A34">
            <v>5098338</v>
          </cell>
          <cell r="B34">
            <v>5148490</v>
          </cell>
          <cell r="C34">
            <v>25076957</v>
          </cell>
          <cell r="D34" t="str">
            <v>RUTH CH DE JARAVA</v>
          </cell>
          <cell r="E34" t="str">
            <v>CL 40 27 88</v>
          </cell>
        </row>
        <row r="35">
          <cell r="A35">
            <v>5098339</v>
          </cell>
          <cell r="B35">
            <v>5148492</v>
          </cell>
          <cell r="C35">
            <v>25076932</v>
          </cell>
          <cell r="D35" t="str">
            <v>EDUARDO SUAREZ</v>
          </cell>
          <cell r="E35" t="str">
            <v>CR 28 49 20</v>
          </cell>
        </row>
        <row r="36">
          <cell r="A36">
            <v>5098341</v>
          </cell>
          <cell r="B36">
            <v>5148496</v>
          </cell>
          <cell r="C36">
            <v>25083502</v>
          </cell>
          <cell r="D36" t="str">
            <v>EDUARDO PERALTA</v>
          </cell>
          <cell r="E36" t="str">
            <v>CR 28 40 31</v>
          </cell>
        </row>
        <row r="37">
          <cell r="A37">
            <v>5098342</v>
          </cell>
          <cell r="B37">
            <v>5148498</v>
          </cell>
          <cell r="C37">
            <v>25083492</v>
          </cell>
          <cell r="D37" t="str">
            <v>MIGUEL PERALTA</v>
          </cell>
          <cell r="E37" t="str">
            <v>CR 28 40 25</v>
          </cell>
        </row>
        <row r="38">
          <cell r="A38">
            <v>5098343</v>
          </cell>
          <cell r="B38">
            <v>5148500</v>
          </cell>
          <cell r="C38">
            <v>25083491</v>
          </cell>
          <cell r="D38" t="str">
            <v>ROGER BARRERA A</v>
          </cell>
          <cell r="E38" t="str">
            <v>CR 28 40 19</v>
          </cell>
        </row>
        <row r="39">
          <cell r="A39">
            <v>5098344</v>
          </cell>
          <cell r="B39">
            <v>5148502</v>
          </cell>
          <cell r="C39">
            <v>25083515</v>
          </cell>
          <cell r="D39" t="str">
            <v>DAVID JARABA</v>
          </cell>
          <cell r="E39" t="str">
            <v>CL 40 28 16</v>
          </cell>
        </row>
        <row r="40">
          <cell r="A40">
            <v>5098345</v>
          </cell>
          <cell r="B40">
            <v>5148504</v>
          </cell>
          <cell r="C40">
            <v>25083516</v>
          </cell>
          <cell r="D40" t="str">
            <v>JAIRO TAMARA BELTRAN</v>
          </cell>
          <cell r="E40" t="str">
            <v>CL 40 28 24</v>
          </cell>
        </row>
        <row r="41">
          <cell r="A41">
            <v>5098346</v>
          </cell>
          <cell r="B41">
            <v>5148506</v>
          </cell>
          <cell r="C41">
            <v>25083517</v>
          </cell>
          <cell r="D41" t="str">
            <v>EUSEBIO CHAVEZ</v>
          </cell>
          <cell r="E41" t="str">
            <v>CL 40 28 42</v>
          </cell>
        </row>
        <row r="42">
          <cell r="A42">
            <v>5098347</v>
          </cell>
          <cell r="B42">
            <v>5148508</v>
          </cell>
          <cell r="C42">
            <v>25083530</v>
          </cell>
          <cell r="D42" t="str">
            <v>MIRIAM MONTES</v>
          </cell>
          <cell r="E42" t="str">
            <v>CL 43 28 7</v>
          </cell>
        </row>
        <row r="43">
          <cell r="A43">
            <v>5098348</v>
          </cell>
          <cell r="B43">
            <v>5148510</v>
          </cell>
          <cell r="C43">
            <v>25083533</v>
          </cell>
          <cell r="D43" t="str">
            <v>JUDITH TAMARA</v>
          </cell>
          <cell r="E43" t="str">
            <v>CL 43 28 37</v>
          </cell>
        </row>
        <row r="44">
          <cell r="A44">
            <v>5098349</v>
          </cell>
          <cell r="B44">
            <v>5148512</v>
          </cell>
          <cell r="C44">
            <v>25083528</v>
          </cell>
          <cell r="D44" t="str">
            <v>DIGNA MARTINEZ</v>
          </cell>
          <cell r="E44" t="str">
            <v>CL 43 28 73</v>
          </cell>
        </row>
        <row r="45">
          <cell r="A45">
            <v>5098350</v>
          </cell>
          <cell r="B45">
            <v>5148514</v>
          </cell>
          <cell r="C45">
            <v>25083535</v>
          </cell>
          <cell r="D45" t="str">
            <v>SIMON GENES</v>
          </cell>
          <cell r="E45" t="str">
            <v>CL 43 28 57</v>
          </cell>
        </row>
        <row r="46">
          <cell r="A46">
            <v>5098353</v>
          </cell>
          <cell r="B46">
            <v>5148520</v>
          </cell>
          <cell r="C46">
            <v>25083525</v>
          </cell>
          <cell r="D46" t="str">
            <v>MANUEL OZUNA</v>
          </cell>
          <cell r="E46" t="str">
            <v>CL 43 28 23</v>
          </cell>
        </row>
        <row r="47">
          <cell r="A47">
            <v>5098354</v>
          </cell>
          <cell r="B47">
            <v>5148522</v>
          </cell>
          <cell r="C47">
            <v>25076925</v>
          </cell>
          <cell r="D47" t="str">
            <v>RUGERO DOMINGUEZ</v>
          </cell>
          <cell r="E47" t="str">
            <v>CR 28 40 34</v>
          </cell>
        </row>
        <row r="48">
          <cell r="A48">
            <v>5098355</v>
          </cell>
          <cell r="B48">
            <v>5148524</v>
          </cell>
          <cell r="C48">
            <v>25076970</v>
          </cell>
          <cell r="D48" t="str">
            <v>ULISES AGUA</v>
          </cell>
          <cell r="E48" t="str">
            <v>CL 43 27 97</v>
          </cell>
        </row>
        <row r="49">
          <cell r="A49">
            <v>5098366</v>
          </cell>
          <cell r="B49">
            <v>5148546</v>
          </cell>
          <cell r="C49">
            <v>25076971</v>
          </cell>
          <cell r="D49" t="str">
            <v>LEOCADIO RODRIGUEZ</v>
          </cell>
          <cell r="E49" t="str">
            <v>CL 43 27A 18</v>
          </cell>
        </row>
        <row r="50">
          <cell r="A50">
            <v>5098367</v>
          </cell>
          <cell r="B50">
            <v>5148548</v>
          </cell>
          <cell r="C50">
            <v>25076972</v>
          </cell>
          <cell r="D50" t="str">
            <v>NIDIAN BARBOSA P</v>
          </cell>
          <cell r="E50" t="str">
            <v>CL 43 27A 28</v>
          </cell>
        </row>
        <row r="51">
          <cell r="A51">
            <v>5098370</v>
          </cell>
          <cell r="B51">
            <v>5148554</v>
          </cell>
          <cell r="C51">
            <v>25083532</v>
          </cell>
          <cell r="D51" t="str">
            <v>AMELIA MARTINEZ</v>
          </cell>
          <cell r="E51" t="str">
            <v>CL 43 28 20</v>
          </cell>
        </row>
        <row r="52">
          <cell r="A52">
            <v>5098372</v>
          </cell>
          <cell r="B52">
            <v>5148558</v>
          </cell>
          <cell r="C52">
            <v>25083526</v>
          </cell>
          <cell r="D52" t="str">
            <v>CESAR VEGA BARRERA</v>
          </cell>
          <cell r="E52" t="str">
            <v>CL 43 28 34</v>
          </cell>
        </row>
        <row r="53">
          <cell r="A53">
            <v>5098373</v>
          </cell>
          <cell r="B53">
            <v>5148560</v>
          </cell>
          <cell r="C53">
            <v>25083527</v>
          </cell>
          <cell r="D53" t="str">
            <v>GEORGINA VILLALBA</v>
          </cell>
          <cell r="E53" t="str">
            <v>CL 43 28 44</v>
          </cell>
        </row>
        <row r="54">
          <cell r="A54">
            <v>5098375</v>
          </cell>
          <cell r="B54">
            <v>5148564</v>
          </cell>
          <cell r="C54">
            <v>25083549</v>
          </cell>
          <cell r="D54" t="str">
            <v>CUSTODIO CASTILLO</v>
          </cell>
          <cell r="E54" t="str">
            <v>CL 43A 28 85</v>
          </cell>
        </row>
        <row r="55">
          <cell r="A55">
            <v>5098376</v>
          </cell>
          <cell r="B55">
            <v>5148566</v>
          </cell>
          <cell r="C55">
            <v>25083544</v>
          </cell>
          <cell r="D55" t="str">
            <v>ANTOLIN DIAZ</v>
          </cell>
          <cell r="E55" t="str">
            <v>CL 43A 28 65</v>
          </cell>
        </row>
        <row r="56">
          <cell r="A56">
            <v>5098377</v>
          </cell>
          <cell r="B56">
            <v>5148568</v>
          </cell>
          <cell r="C56">
            <v>25083543</v>
          </cell>
          <cell r="D56" t="str">
            <v>MARY L PATERNINA</v>
          </cell>
          <cell r="E56" t="str">
            <v>CL 43A 28 55</v>
          </cell>
        </row>
        <row r="57">
          <cell r="A57">
            <v>5098378</v>
          </cell>
          <cell r="B57">
            <v>5148570</v>
          </cell>
          <cell r="C57">
            <v>25083542</v>
          </cell>
          <cell r="D57" t="str">
            <v>EDITH DE VERGARA</v>
          </cell>
          <cell r="E57" t="str">
            <v>CL 43A 28 39</v>
          </cell>
        </row>
        <row r="58">
          <cell r="A58">
            <v>5098379</v>
          </cell>
          <cell r="B58">
            <v>5148572</v>
          </cell>
          <cell r="C58">
            <v>25083539</v>
          </cell>
          <cell r="D58" t="str">
            <v>OTILIO PATERNINA</v>
          </cell>
          <cell r="E58" t="str">
            <v>CL 43A 28 11</v>
          </cell>
        </row>
        <row r="59">
          <cell r="A59">
            <v>5098380</v>
          </cell>
          <cell r="B59">
            <v>5148574</v>
          </cell>
          <cell r="C59">
            <v>25076933</v>
          </cell>
          <cell r="D59" t="str">
            <v>CARLOS E BARBOZA</v>
          </cell>
          <cell r="E59" t="str">
            <v>CR 28 43 22</v>
          </cell>
        </row>
        <row r="60">
          <cell r="A60">
            <v>5098383</v>
          </cell>
          <cell r="B60">
            <v>5148580</v>
          </cell>
          <cell r="C60">
            <v>25076984</v>
          </cell>
          <cell r="D60" t="str">
            <v>ARGEMIRO APARICIO</v>
          </cell>
          <cell r="E60" t="str">
            <v>CL 43A 27A 33</v>
          </cell>
        </row>
        <row r="61">
          <cell r="A61">
            <v>5098384</v>
          </cell>
          <cell r="B61">
            <v>5148582</v>
          </cell>
          <cell r="C61">
            <v>25076985</v>
          </cell>
          <cell r="D61" t="str">
            <v>SIMONA BERTEL</v>
          </cell>
          <cell r="E61" t="str">
            <v>CL 43A 27A 13</v>
          </cell>
        </row>
        <row r="62">
          <cell r="A62">
            <v>5098385</v>
          </cell>
          <cell r="B62">
            <v>5148584</v>
          </cell>
          <cell r="C62">
            <v>25076983</v>
          </cell>
          <cell r="D62" t="str">
            <v>MARIA DEL R FRANCO</v>
          </cell>
          <cell r="E62" t="str">
            <v>CL 43A 27A 3</v>
          </cell>
        </row>
        <row r="63">
          <cell r="A63">
            <v>5098386</v>
          </cell>
          <cell r="B63">
            <v>5148586</v>
          </cell>
          <cell r="C63">
            <v>25076982</v>
          </cell>
          <cell r="D63" t="str">
            <v>ENRIQUE FLOREZ</v>
          </cell>
          <cell r="E63" t="str">
            <v>CL 43A 27 51</v>
          </cell>
        </row>
        <row r="64">
          <cell r="A64">
            <v>5098391</v>
          </cell>
          <cell r="B64">
            <v>5148596</v>
          </cell>
          <cell r="C64">
            <v>25076979</v>
          </cell>
          <cell r="D64" t="str">
            <v>NANCY C VDA DE MESTRA</v>
          </cell>
          <cell r="E64" t="str">
            <v>CL 43A 27 34</v>
          </cell>
        </row>
        <row r="65">
          <cell r="A65">
            <v>5098393</v>
          </cell>
          <cell r="B65">
            <v>5148600</v>
          </cell>
          <cell r="C65">
            <v>25076915</v>
          </cell>
          <cell r="D65" t="str">
            <v>COLEGIO SIMANY</v>
          </cell>
          <cell r="E65" t="str">
            <v>CR 27A 43A 10</v>
          </cell>
        </row>
        <row r="66">
          <cell r="A66">
            <v>5098394</v>
          </cell>
          <cell r="B66">
            <v>5148602</v>
          </cell>
          <cell r="C66">
            <v>25083494</v>
          </cell>
          <cell r="D66" t="str">
            <v>ANA ALSATE GUZMAN</v>
          </cell>
          <cell r="E66" t="str">
            <v>CR 28 43A 5</v>
          </cell>
        </row>
        <row r="67">
          <cell r="A67">
            <v>5098395</v>
          </cell>
          <cell r="B67">
            <v>5148604</v>
          </cell>
          <cell r="C67">
            <v>25083540</v>
          </cell>
          <cell r="D67" t="str">
            <v>BEATRIZ CONTRERAS</v>
          </cell>
          <cell r="E67" t="str">
            <v>CL 43A 28 18</v>
          </cell>
        </row>
        <row r="68">
          <cell r="A68">
            <v>5098396</v>
          </cell>
          <cell r="B68">
            <v>5148606</v>
          </cell>
          <cell r="C68">
            <v>25083547</v>
          </cell>
          <cell r="D68" t="str">
            <v>ROSA BENITEZ</v>
          </cell>
          <cell r="E68" t="str">
            <v>CL 43A 28 50</v>
          </cell>
        </row>
        <row r="69">
          <cell r="A69">
            <v>5098397</v>
          </cell>
          <cell r="B69">
            <v>5148608</v>
          </cell>
          <cell r="C69">
            <v>25083548</v>
          </cell>
          <cell r="D69" t="str">
            <v>VIRGINIA CAMARGO</v>
          </cell>
          <cell r="E69" t="str">
            <v>CL 43A 28 62</v>
          </cell>
        </row>
        <row r="70">
          <cell r="A70">
            <v>5098398</v>
          </cell>
          <cell r="B70">
            <v>5148610</v>
          </cell>
          <cell r="C70">
            <v>25083545</v>
          </cell>
          <cell r="D70" t="str">
            <v>EVANGELISTA PACHECO</v>
          </cell>
          <cell r="E70" t="str">
            <v>CL 43A 28 72</v>
          </cell>
        </row>
        <row r="71">
          <cell r="A71">
            <v>5098401</v>
          </cell>
          <cell r="B71">
            <v>5148616</v>
          </cell>
          <cell r="C71">
            <v>25083518</v>
          </cell>
          <cell r="D71" t="str">
            <v>ONELIA POLANCO C</v>
          </cell>
          <cell r="E71" t="str">
            <v>DG 41 28A 36</v>
          </cell>
        </row>
        <row r="72">
          <cell r="A72">
            <v>5098402</v>
          </cell>
          <cell r="B72">
            <v>5148618</v>
          </cell>
          <cell r="C72">
            <v>25083561</v>
          </cell>
          <cell r="D72" t="str">
            <v>JOSE MARIA VALDES</v>
          </cell>
          <cell r="E72" t="str">
            <v>CL 44 28 95</v>
          </cell>
        </row>
        <row r="73">
          <cell r="A73">
            <v>5098404</v>
          </cell>
          <cell r="B73">
            <v>5148622</v>
          </cell>
          <cell r="C73">
            <v>25083560</v>
          </cell>
          <cell r="D73" t="str">
            <v>FRANCISCO GARCES</v>
          </cell>
          <cell r="E73" t="str">
            <v>CL 44 28 67</v>
          </cell>
        </row>
        <row r="74">
          <cell r="A74">
            <v>5098405</v>
          </cell>
          <cell r="B74">
            <v>5148624</v>
          </cell>
          <cell r="C74">
            <v>25083555</v>
          </cell>
          <cell r="D74" t="str">
            <v>ALEJANDRO RUIZ P</v>
          </cell>
          <cell r="E74" t="str">
            <v>CL 44 28 51</v>
          </cell>
        </row>
        <row r="75">
          <cell r="A75">
            <v>5098406</v>
          </cell>
          <cell r="B75">
            <v>5148626</v>
          </cell>
          <cell r="C75">
            <v>25083553</v>
          </cell>
          <cell r="D75" t="str">
            <v>OBANDO SIERRA LARA</v>
          </cell>
          <cell r="E75" t="str">
            <v>CL 44 28 45</v>
          </cell>
        </row>
        <row r="76">
          <cell r="A76">
            <v>5098407</v>
          </cell>
          <cell r="B76">
            <v>5148628</v>
          </cell>
          <cell r="C76">
            <v>25083559</v>
          </cell>
          <cell r="D76" t="str">
            <v>ARMIDA NISPERUZA</v>
          </cell>
          <cell r="E76" t="str">
            <v>CL 44 28 33</v>
          </cell>
        </row>
        <row r="77">
          <cell r="A77">
            <v>5098408</v>
          </cell>
          <cell r="B77">
            <v>5148630</v>
          </cell>
          <cell r="C77">
            <v>25083550</v>
          </cell>
          <cell r="D77" t="str">
            <v>CRISTOBAL ACOSTA</v>
          </cell>
          <cell r="E77" t="str">
            <v>CL 44 28 15</v>
          </cell>
        </row>
        <row r="78">
          <cell r="A78">
            <v>5098411</v>
          </cell>
          <cell r="B78">
            <v>5148636</v>
          </cell>
          <cell r="C78">
            <v>25076990</v>
          </cell>
          <cell r="D78" t="str">
            <v>PLUTARCO DIAZ</v>
          </cell>
          <cell r="E78" t="str">
            <v>CL 44 27 21</v>
          </cell>
        </row>
        <row r="79">
          <cell r="A79">
            <v>5098412</v>
          </cell>
          <cell r="B79">
            <v>5148638</v>
          </cell>
          <cell r="C79">
            <v>25076991</v>
          </cell>
          <cell r="D79" t="str">
            <v>LACIDES SALCEDO</v>
          </cell>
          <cell r="E79" t="str">
            <v>CL 44 27 24</v>
          </cell>
        </row>
        <row r="80">
          <cell r="A80">
            <v>5098413</v>
          </cell>
          <cell r="B80">
            <v>5148640</v>
          </cell>
          <cell r="C80">
            <v>25076916</v>
          </cell>
          <cell r="D80" t="str">
            <v>ELVIA OSORIO RICARDO</v>
          </cell>
          <cell r="E80" t="str">
            <v>CR 27A 44 4</v>
          </cell>
        </row>
        <row r="81">
          <cell r="A81">
            <v>5098414</v>
          </cell>
          <cell r="B81">
            <v>5148642</v>
          </cell>
          <cell r="C81">
            <v>25112989</v>
          </cell>
          <cell r="D81" t="str">
            <v>ALVARO BARRERA</v>
          </cell>
          <cell r="E81" t="str">
            <v>CL SIN NOMENCLATURA 44 5</v>
          </cell>
        </row>
        <row r="82">
          <cell r="A82">
            <v>5098415</v>
          </cell>
          <cell r="B82">
            <v>5148644</v>
          </cell>
          <cell r="C82">
            <v>25076992</v>
          </cell>
          <cell r="D82" t="str">
            <v>FRANCISCO DIAZ</v>
          </cell>
          <cell r="E82" t="str">
            <v>CL 44 27A 4</v>
          </cell>
        </row>
        <row r="83">
          <cell r="A83">
            <v>5098416</v>
          </cell>
          <cell r="B83">
            <v>5148646</v>
          </cell>
          <cell r="C83">
            <v>25076993</v>
          </cell>
          <cell r="D83" t="str">
            <v>JULIO FLOREZ</v>
          </cell>
          <cell r="E83" t="str">
            <v>CL 44 27A 18</v>
          </cell>
        </row>
        <row r="84">
          <cell r="A84">
            <v>5098417</v>
          </cell>
          <cell r="B84">
            <v>5148648</v>
          </cell>
          <cell r="C84">
            <v>25076994</v>
          </cell>
          <cell r="D84" t="str">
            <v>CALIXTA LOZANO</v>
          </cell>
          <cell r="E84" t="str">
            <v>CL 44 27A 34</v>
          </cell>
        </row>
        <row r="85">
          <cell r="A85">
            <v>5098418</v>
          </cell>
          <cell r="B85">
            <v>5148650</v>
          </cell>
          <cell r="C85">
            <v>25076995</v>
          </cell>
          <cell r="D85" t="str">
            <v>URBANO SUAREZ</v>
          </cell>
          <cell r="E85" t="str">
            <v>CL 44 27A 58</v>
          </cell>
        </row>
        <row r="86">
          <cell r="A86">
            <v>5098419</v>
          </cell>
          <cell r="B86">
            <v>5148652</v>
          </cell>
          <cell r="C86">
            <v>25076928</v>
          </cell>
          <cell r="D86" t="str">
            <v>OVIDIO LOZANO</v>
          </cell>
          <cell r="E86" t="str">
            <v>CR 28 44 24</v>
          </cell>
        </row>
        <row r="87">
          <cell r="A87">
            <v>5098421</v>
          </cell>
          <cell r="B87">
            <v>5148656</v>
          </cell>
          <cell r="C87">
            <v>25083504</v>
          </cell>
          <cell r="D87" t="str">
            <v>ALICIA DEL S BARRERA L</v>
          </cell>
          <cell r="E87" t="str">
            <v>CR 28 44 6</v>
          </cell>
        </row>
        <row r="88">
          <cell r="A88">
            <v>5098423</v>
          </cell>
          <cell r="B88">
            <v>5148660</v>
          </cell>
          <cell r="C88">
            <v>25083552</v>
          </cell>
          <cell r="D88" t="str">
            <v>JORGE AGAMEZ</v>
          </cell>
          <cell r="E88" t="str">
            <v>CL 44 28 34</v>
          </cell>
        </row>
        <row r="89">
          <cell r="A89">
            <v>5098423</v>
          </cell>
          <cell r="B89">
            <v>5148660</v>
          </cell>
          <cell r="C89">
            <v>25083552</v>
          </cell>
          <cell r="D89" t="str">
            <v>JORGE AGAMEZ</v>
          </cell>
          <cell r="E89" t="str">
            <v>CL 44 28 34</v>
          </cell>
        </row>
        <row r="90">
          <cell r="A90">
            <v>5098424</v>
          </cell>
          <cell r="B90">
            <v>5148662</v>
          </cell>
          <cell r="C90">
            <v>25083554</v>
          </cell>
          <cell r="D90" t="str">
            <v>JOSE MONTES</v>
          </cell>
          <cell r="E90" t="str">
            <v>CL 44 28 46</v>
          </cell>
        </row>
        <row r="91">
          <cell r="A91">
            <v>5098425</v>
          </cell>
          <cell r="B91">
            <v>5148664</v>
          </cell>
          <cell r="C91">
            <v>25083556</v>
          </cell>
          <cell r="D91" t="str">
            <v>JULIAN GORDON</v>
          </cell>
          <cell r="E91" t="str">
            <v>CL 44 28 56</v>
          </cell>
        </row>
        <row r="92">
          <cell r="A92">
            <v>5098426</v>
          </cell>
          <cell r="B92">
            <v>5148666</v>
          </cell>
          <cell r="C92">
            <v>25083557</v>
          </cell>
          <cell r="D92" t="str">
            <v>GLADYS LEIVA</v>
          </cell>
          <cell r="E92" t="str">
            <v>CL 44 28 66</v>
          </cell>
        </row>
        <row r="93">
          <cell r="A93">
            <v>5098427</v>
          </cell>
          <cell r="B93">
            <v>5148668</v>
          </cell>
          <cell r="C93">
            <v>25083506</v>
          </cell>
          <cell r="D93" t="str">
            <v>GABRIEL TAPIAS</v>
          </cell>
          <cell r="E93" t="str">
            <v>CR 28B 44 4</v>
          </cell>
        </row>
        <row r="94">
          <cell r="A94">
            <v>5098428</v>
          </cell>
          <cell r="B94">
            <v>5148670</v>
          </cell>
          <cell r="C94">
            <v>25083562</v>
          </cell>
          <cell r="D94" t="str">
            <v>JULIO VILORIA</v>
          </cell>
          <cell r="E94" t="str">
            <v>CL 44 28A 14</v>
          </cell>
        </row>
        <row r="95">
          <cell r="A95">
            <v>5098429</v>
          </cell>
          <cell r="B95">
            <v>5148672</v>
          </cell>
          <cell r="C95">
            <v>25083507</v>
          </cell>
          <cell r="D95" t="str">
            <v>RUBY ARROYO</v>
          </cell>
          <cell r="E95" t="str">
            <v>CR 28B 44 18</v>
          </cell>
        </row>
        <row r="96">
          <cell r="A96">
            <v>5098432</v>
          </cell>
          <cell r="B96">
            <v>5148678</v>
          </cell>
          <cell r="C96">
            <v>25083513</v>
          </cell>
          <cell r="D96" t="str">
            <v>CARLOS ACOSTA</v>
          </cell>
          <cell r="E96" t="str">
            <v>CR 28B 44 49</v>
          </cell>
        </row>
        <row r="97">
          <cell r="A97">
            <v>5098433</v>
          </cell>
          <cell r="B97">
            <v>5148680</v>
          </cell>
          <cell r="C97">
            <v>25083512</v>
          </cell>
          <cell r="D97" t="str">
            <v>BERNARDINO CONTRERAS</v>
          </cell>
          <cell r="E97" t="str">
            <v>CR 28B 44 31</v>
          </cell>
        </row>
        <row r="98">
          <cell r="A98">
            <v>5098434</v>
          </cell>
          <cell r="B98">
            <v>5148682</v>
          </cell>
          <cell r="C98">
            <v>25083510</v>
          </cell>
          <cell r="D98" t="str">
            <v>ELSA CARABALLO</v>
          </cell>
          <cell r="E98" t="str">
            <v>CR 28B 44 17</v>
          </cell>
        </row>
        <row r="99">
          <cell r="A99">
            <v>5098435</v>
          </cell>
          <cell r="B99">
            <v>5148684</v>
          </cell>
          <cell r="C99">
            <v>25083509</v>
          </cell>
          <cell r="D99" t="str">
            <v>LUISA ALVAREZ</v>
          </cell>
          <cell r="E99" t="str">
            <v>CR 28B 44 5</v>
          </cell>
        </row>
        <row r="100">
          <cell r="A100">
            <v>5098436</v>
          </cell>
          <cell r="B100">
            <v>5148686</v>
          </cell>
          <cell r="C100">
            <v>25083571</v>
          </cell>
          <cell r="D100" t="str">
            <v>ALVARO MEJIA</v>
          </cell>
          <cell r="E100" t="str">
            <v>CL 44A 28A 17</v>
          </cell>
        </row>
        <row r="101">
          <cell r="A101">
            <v>5098437</v>
          </cell>
          <cell r="B101">
            <v>5148688</v>
          </cell>
          <cell r="C101">
            <v>25083576</v>
          </cell>
          <cell r="D101" t="str">
            <v>ANA VARGAS T</v>
          </cell>
          <cell r="E101" t="str">
            <v>CL 44A 28A 32</v>
          </cell>
        </row>
        <row r="102">
          <cell r="A102">
            <v>5098438</v>
          </cell>
          <cell r="B102">
            <v>5148690</v>
          </cell>
          <cell r="C102">
            <v>25083569</v>
          </cell>
          <cell r="D102" t="str">
            <v>ALEJANDRO D GONZALEZ</v>
          </cell>
          <cell r="E102" t="str">
            <v>CL 44A 28 49</v>
          </cell>
        </row>
        <row r="103">
          <cell r="A103">
            <v>5098439</v>
          </cell>
          <cell r="B103">
            <v>5148692</v>
          </cell>
          <cell r="C103">
            <v>25083568</v>
          </cell>
          <cell r="D103" t="str">
            <v>ANGEL GONZALEZ</v>
          </cell>
          <cell r="E103" t="str">
            <v>CL 44A 28 33</v>
          </cell>
        </row>
        <row r="104">
          <cell r="A104">
            <v>5098440</v>
          </cell>
          <cell r="B104">
            <v>5148694</v>
          </cell>
          <cell r="C104">
            <v>25083566</v>
          </cell>
          <cell r="D104" t="str">
            <v>MALVINA PEREZ DE LAGAR</v>
          </cell>
          <cell r="E104" t="str">
            <v>CL 44A 28 23</v>
          </cell>
        </row>
        <row r="105">
          <cell r="A105">
            <v>5098442</v>
          </cell>
          <cell r="B105">
            <v>5148698</v>
          </cell>
          <cell r="C105">
            <v>25076929</v>
          </cell>
          <cell r="D105" t="str">
            <v>LUZ ORTEGA DE B</v>
          </cell>
          <cell r="E105" t="str">
            <v>CR 28 44 34</v>
          </cell>
        </row>
        <row r="106">
          <cell r="A106">
            <v>5098443</v>
          </cell>
          <cell r="B106">
            <v>5148700</v>
          </cell>
          <cell r="C106">
            <v>25077016</v>
          </cell>
          <cell r="D106" t="str">
            <v>ILUMINADO GARRIDO</v>
          </cell>
          <cell r="E106" t="str">
            <v>CL 44A 27A 35</v>
          </cell>
        </row>
        <row r="107">
          <cell r="A107">
            <v>5098444</v>
          </cell>
          <cell r="B107">
            <v>5148702</v>
          </cell>
          <cell r="C107">
            <v>25077013</v>
          </cell>
          <cell r="D107" t="str">
            <v>ELIZABETH A DE SIERRA</v>
          </cell>
          <cell r="E107" t="str">
            <v>CL 44A 27A 15</v>
          </cell>
        </row>
        <row r="108">
          <cell r="A108">
            <v>5098446</v>
          </cell>
          <cell r="B108">
            <v>5148706</v>
          </cell>
          <cell r="C108">
            <v>25077009</v>
          </cell>
          <cell r="D108" t="str">
            <v>CECILIO MEJIA G</v>
          </cell>
          <cell r="E108" t="str">
            <v>CL 44A 27 41</v>
          </cell>
        </row>
        <row r="109">
          <cell r="A109">
            <v>5098447</v>
          </cell>
          <cell r="B109">
            <v>5148708</v>
          </cell>
          <cell r="C109">
            <v>25077007</v>
          </cell>
          <cell r="D109" t="str">
            <v>UBEL MEJIA</v>
          </cell>
          <cell r="E109" t="str">
            <v>CL 44A 27 21</v>
          </cell>
        </row>
        <row r="110">
          <cell r="A110">
            <v>5098448</v>
          </cell>
          <cell r="B110">
            <v>5148710</v>
          </cell>
          <cell r="C110">
            <v>25077005</v>
          </cell>
          <cell r="D110" t="str">
            <v>HILARIA SALAZAR</v>
          </cell>
          <cell r="E110" t="str">
            <v>CL 44A 27 13</v>
          </cell>
        </row>
        <row r="111">
          <cell r="A111">
            <v>5098449</v>
          </cell>
          <cell r="B111">
            <v>5148712</v>
          </cell>
          <cell r="C111">
            <v>25077004</v>
          </cell>
          <cell r="D111" t="str">
            <v>PASCUAL ARROYO</v>
          </cell>
          <cell r="E111" t="str">
            <v>CL 44A 27 12</v>
          </cell>
        </row>
        <row r="112">
          <cell r="A112">
            <v>5098450</v>
          </cell>
          <cell r="B112">
            <v>5148714</v>
          </cell>
          <cell r="C112">
            <v>25077006</v>
          </cell>
          <cell r="D112" t="str">
            <v>FRANCISCO ECHEVERRIA</v>
          </cell>
          <cell r="E112" t="str">
            <v>CL 44A 27 20</v>
          </cell>
        </row>
        <row r="113">
          <cell r="A113">
            <v>5098452</v>
          </cell>
          <cell r="B113">
            <v>5148718</v>
          </cell>
          <cell r="C113">
            <v>25076926</v>
          </cell>
          <cell r="D113" t="str">
            <v>CELEDONIO SILVA</v>
          </cell>
          <cell r="E113" t="str">
            <v>CR 28 44 10</v>
          </cell>
        </row>
        <row r="114">
          <cell r="A114">
            <v>5098453</v>
          </cell>
          <cell r="B114">
            <v>5148720</v>
          </cell>
          <cell r="C114">
            <v>25077008</v>
          </cell>
          <cell r="D114" t="str">
            <v>CRISTOBAL GENEZ M</v>
          </cell>
          <cell r="E114" t="str">
            <v>CL 44A 27 36</v>
          </cell>
        </row>
        <row r="115">
          <cell r="A115">
            <v>5098454</v>
          </cell>
          <cell r="B115">
            <v>5148722</v>
          </cell>
          <cell r="C115">
            <v>25077011</v>
          </cell>
          <cell r="D115" t="str">
            <v>MANUEL BERTEL</v>
          </cell>
          <cell r="E115" t="str">
            <v>CL 44A 27 56</v>
          </cell>
        </row>
        <row r="116">
          <cell r="A116">
            <v>5098455</v>
          </cell>
          <cell r="B116">
            <v>5148724</v>
          </cell>
          <cell r="C116">
            <v>25077012</v>
          </cell>
          <cell r="D116" t="str">
            <v>MARIA TORRES</v>
          </cell>
          <cell r="E116" t="str">
            <v>CL 44A 27A 4</v>
          </cell>
        </row>
        <row r="117">
          <cell r="A117">
            <v>5098456</v>
          </cell>
          <cell r="B117">
            <v>5148726</v>
          </cell>
          <cell r="C117">
            <v>25077014</v>
          </cell>
          <cell r="D117" t="str">
            <v>ROSARIO GRACIA</v>
          </cell>
          <cell r="E117" t="str">
            <v>CL 44A 27A 28</v>
          </cell>
        </row>
        <row r="118">
          <cell r="A118">
            <v>5098458</v>
          </cell>
          <cell r="B118">
            <v>5148730</v>
          </cell>
          <cell r="C118">
            <v>25076930</v>
          </cell>
          <cell r="D118" t="str">
            <v>ISABEL CHAVEZ</v>
          </cell>
          <cell r="E118" t="str">
            <v>CR 28 44A 4</v>
          </cell>
        </row>
        <row r="119">
          <cell r="A119">
            <v>5098459</v>
          </cell>
          <cell r="B119">
            <v>5148732</v>
          </cell>
          <cell r="C119">
            <v>25083496</v>
          </cell>
          <cell r="D119" t="str">
            <v>LIRA OTERO</v>
          </cell>
          <cell r="E119" t="str">
            <v>CR 28 44 33</v>
          </cell>
        </row>
        <row r="120">
          <cell r="A120">
            <v>5098462</v>
          </cell>
          <cell r="B120">
            <v>5148738</v>
          </cell>
          <cell r="C120">
            <v>25083565</v>
          </cell>
          <cell r="D120" t="str">
            <v>ALEJANDRO ENRIQUE</v>
          </cell>
          <cell r="E120" t="str">
            <v>CL 44A 28 22</v>
          </cell>
        </row>
        <row r="121">
          <cell r="A121">
            <v>5098463</v>
          </cell>
          <cell r="B121">
            <v>5148740</v>
          </cell>
          <cell r="C121">
            <v>25083567</v>
          </cell>
          <cell r="D121" t="str">
            <v>DOLORES S MENDOZA</v>
          </cell>
          <cell r="E121" t="str">
            <v>CL 44A 28 32</v>
          </cell>
        </row>
        <row r="122">
          <cell r="A122">
            <v>5098464</v>
          </cell>
          <cell r="B122">
            <v>5148742</v>
          </cell>
          <cell r="C122">
            <v>25083575</v>
          </cell>
          <cell r="D122" t="str">
            <v>ELIO MEJIA</v>
          </cell>
          <cell r="E122" t="str">
            <v>CL 44A 28 38</v>
          </cell>
        </row>
        <row r="123">
          <cell r="A123">
            <v>5098466</v>
          </cell>
          <cell r="B123">
            <v>5148746</v>
          </cell>
          <cell r="C123">
            <v>25110012</v>
          </cell>
          <cell r="D123" t="str">
            <v>DIGNA MARTINEZ</v>
          </cell>
          <cell r="E123" t="str">
            <v>CL SIN NOMENCLATURA 44A 9</v>
          </cell>
        </row>
        <row r="124">
          <cell r="A124">
            <v>5098467</v>
          </cell>
          <cell r="B124">
            <v>5148748</v>
          </cell>
          <cell r="C124">
            <v>25083572</v>
          </cell>
          <cell r="D124" t="str">
            <v>JOSE AGAMEZ</v>
          </cell>
          <cell r="E124" t="str">
            <v>CL 44A 28A 26</v>
          </cell>
        </row>
        <row r="125">
          <cell r="A125">
            <v>5098469</v>
          </cell>
          <cell r="B125">
            <v>5148752</v>
          </cell>
          <cell r="C125">
            <v>25083592</v>
          </cell>
          <cell r="D125" t="str">
            <v>FRANCISCO PEREZ</v>
          </cell>
          <cell r="E125" t="str">
            <v>CL 45 28A 69</v>
          </cell>
        </row>
        <row r="126">
          <cell r="A126">
            <v>5098470</v>
          </cell>
          <cell r="B126">
            <v>5148754</v>
          </cell>
          <cell r="C126">
            <v>25083508</v>
          </cell>
          <cell r="D126" t="str">
            <v>FRANCISCO RUIZ</v>
          </cell>
          <cell r="E126" t="str">
            <v>CR 28B 44 63</v>
          </cell>
        </row>
        <row r="127">
          <cell r="A127">
            <v>5098472</v>
          </cell>
          <cell r="B127">
            <v>5148758</v>
          </cell>
          <cell r="C127">
            <v>25083519</v>
          </cell>
          <cell r="D127" t="str">
            <v>JAIRO OTERO</v>
          </cell>
          <cell r="E127" t="str">
            <v>DG 41 44 16</v>
          </cell>
        </row>
        <row r="128">
          <cell r="A128">
            <v>5098473</v>
          </cell>
          <cell r="B128">
            <v>5148760</v>
          </cell>
          <cell r="C128">
            <v>25083521</v>
          </cell>
          <cell r="D128" t="str">
            <v>ATILIO SIERRA</v>
          </cell>
          <cell r="E128" t="str">
            <v>DG 41 44 36</v>
          </cell>
        </row>
        <row r="129">
          <cell r="A129">
            <v>5098475</v>
          </cell>
          <cell r="B129">
            <v>5148764</v>
          </cell>
          <cell r="C129">
            <v>25083523</v>
          </cell>
          <cell r="D129" t="str">
            <v>EDGAR MONTERROZA</v>
          </cell>
          <cell r="E129" t="str">
            <v>DG 41 44 58</v>
          </cell>
        </row>
        <row r="130">
          <cell r="A130">
            <v>5098476</v>
          </cell>
          <cell r="B130">
            <v>5148766</v>
          </cell>
          <cell r="C130">
            <v>25083606</v>
          </cell>
          <cell r="D130" t="str">
            <v>EMIRO AGUILERA DE LAO</v>
          </cell>
          <cell r="E130" t="str">
            <v>CL 45 40 2</v>
          </cell>
        </row>
        <row r="131">
          <cell r="A131">
            <v>5098477</v>
          </cell>
          <cell r="B131">
            <v>5148768</v>
          </cell>
          <cell r="C131">
            <v>25083607</v>
          </cell>
          <cell r="D131" t="str">
            <v>ONORIA VERGARA</v>
          </cell>
          <cell r="E131" t="str">
            <v>CL 45 40 41</v>
          </cell>
        </row>
        <row r="132">
          <cell r="A132">
            <v>5098478</v>
          </cell>
          <cell r="B132">
            <v>5148770</v>
          </cell>
          <cell r="C132">
            <v>25083601</v>
          </cell>
          <cell r="D132" t="str">
            <v>MAURICIO RUIZ AGUAS</v>
          </cell>
          <cell r="E132" t="str">
            <v>CL 45 40 36</v>
          </cell>
        </row>
        <row r="133">
          <cell r="A133">
            <v>5098478</v>
          </cell>
          <cell r="B133">
            <v>5148770</v>
          </cell>
          <cell r="C133">
            <v>25083601</v>
          </cell>
          <cell r="D133" t="str">
            <v>MAURICIO RUIZ AGUAS</v>
          </cell>
          <cell r="E133" t="str">
            <v>CL 45 40 36</v>
          </cell>
        </row>
        <row r="134">
          <cell r="A134">
            <v>5098479</v>
          </cell>
          <cell r="B134">
            <v>5148772</v>
          </cell>
          <cell r="C134">
            <v>25083608</v>
          </cell>
          <cell r="D134" t="str">
            <v>SARA SALCEDO MARQUEZ</v>
          </cell>
          <cell r="E134" t="str">
            <v>CL 45 40 89</v>
          </cell>
        </row>
        <row r="135">
          <cell r="A135">
            <v>5098480</v>
          </cell>
          <cell r="B135">
            <v>5148774</v>
          </cell>
          <cell r="C135">
            <v>25083609</v>
          </cell>
          <cell r="D135" t="str">
            <v>HOGAR INF. STA CECILIA</v>
          </cell>
          <cell r="E135" t="str">
            <v>CL 45 40 99</v>
          </cell>
        </row>
        <row r="136">
          <cell r="A136">
            <v>5098484</v>
          </cell>
          <cell r="B136">
            <v>5148782</v>
          </cell>
          <cell r="C136">
            <v>25083594</v>
          </cell>
          <cell r="D136" t="str">
            <v>CARMEN GOMEZ</v>
          </cell>
          <cell r="E136" t="str">
            <v>CL 45 28B 15</v>
          </cell>
        </row>
        <row r="137">
          <cell r="A137">
            <v>5098485</v>
          </cell>
          <cell r="B137">
            <v>5148784</v>
          </cell>
          <cell r="C137">
            <v>25083588</v>
          </cell>
          <cell r="D137" t="str">
            <v>ALBERTINA MONTES</v>
          </cell>
          <cell r="E137" t="str">
            <v>CL 45 28A 55</v>
          </cell>
        </row>
        <row r="138">
          <cell r="A138">
            <v>5098486</v>
          </cell>
          <cell r="B138">
            <v>5148786</v>
          </cell>
          <cell r="C138">
            <v>25083587</v>
          </cell>
          <cell r="D138" t="str">
            <v>DELIS SOLORZANO</v>
          </cell>
          <cell r="E138" t="str">
            <v>CL 45 28A 45</v>
          </cell>
        </row>
        <row r="139">
          <cell r="A139">
            <v>5098487</v>
          </cell>
          <cell r="B139">
            <v>5148788</v>
          </cell>
          <cell r="C139">
            <v>25083585</v>
          </cell>
          <cell r="D139" t="str">
            <v>SENEN DE  JESUS ARCE MESA</v>
          </cell>
          <cell r="E139" t="str">
            <v>CL 45 28A 35</v>
          </cell>
        </row>
        <row r="140">
          <cell r="A140">
            <v>5098487</v>
          </cell>
          <cell r="B140">
            <v>5148788</v>
          </cell>
          <cell r="C140">
            <v>25083585</v>
          </cell>
          <cell r="D140" t="str">
            <v>SENEN DE  JESUS ARCE MESA</v>
          </cell>
          <cell r="E140" t="str">
            <v>CL 45 28A 35</v>
          </cell>
        </row>
        <row r="141">
          <cell r="A141">
            <v>5098488</v>
          </cell>
          <cell r="B141">
            <v>5148790</v>
          </cell>
          <cell r="C141">
            <v>25083584</v>
          </cell>
          <cell r="D141" t="str">
            <v>CARLOS DIAZ</v>
          </cell>
          <cell r="E141" t="str">
            <v>CL 45 28A 29</v>
          </cell>
        </row>
        <row r="142">
          <cell r="A142">
            <v>5098489</v>
          </cell>
          <cell r="B142">
            <v>5148792</v>
          </cell>
          <cell r="C142">
            <v>25083605</v>
          </cell>
          <cell r="D142" t="str">
            <v>MARIA TERAN MUNOZ</v>
          </cell>
          <cell r="E142" t="str">
            <v>CL 45 28A 5</v>
          </cell>
        </row>
        <row r="143">
          <cell r="A143">
            <v>5098490</v>
          </cell>
          <cell r="B143">
            <v>5148794</v>
          </cell>
          <cell r="C143">
            <v>25083581</v>
          </cell>
          <cell r="D143" t="str">
            <v>PEDRO CONTRERAS</v>
          </cell>
          <cell r="E143" t="str">
            <v>CL 45 28 45</v>
          </cell>
        </row>
        <row r="144">
          <cell r="A144">
            <v>5098491</v>
          </cell>
          <cell r="B144">
            <v>5148796</v>
          </cell>
          <cell r="C144">
            <v>25083579</v>
          </cell>
          <cell r="D144" t="str">
            <v>ANTONIO MONTIEL</v>
          </cell>
          <cell r="E144" t="str">
            <v>CL 45 28 34</v>
          </cell>
        </row>
        <row r="145">
          <cell r="A145">
            <v>5098493</v>
          </cell>
          <cell r="B145">
            <v>5148800</v>
          </cell>
          <cell r="C145">
            <v>25083580</v>
          </cell>
          <cell r="D145" t="str">
            <v>ANTONIO MONTIEL L</v>
          </cell>
          <cell r="E145" t="str">
            <v>CL 45 28 35</v>
          </cell>
        </row>
        <row r="146">
          <cell r="A146">
            <v>5098494</v>
          </cell>
          <cell r="B146">
            <v>5148802</v>
          </cell>
          <cell r="C146">
            <v>25083577</v>
          </cell>
          <cell r="D146" t="str">
            <v>ORLANDO GUEVARA</v>
          </cell>
          <cell r="E146" t="str">
            <v>CL 45 28 25</v>
          </cell>
        </row>
        <row r="147">
          <cell r="A147">
            <v>5098495</v>
          </cell>
          <cell r="B147">
            <v>5148804</v>
          </cell>
          <cell r="C147">
            <v>25076927</v>
          </cell>
          <cell r="D147" t="str">
            <v>SUSANA MORENO</v>
          </cell>
          <cell r="E147" t="str">
            <v>CR 28 44 20</v>
          </cell>
        </row>
        <row r="148">
          <cell r="A148">
            <v>5098498</v>
          </cell>
          <cell r="B148">
            <v>5148810</v>
          </cell>
          <cell r="C148">
            <v>25077027</v>
          </cell>
          <cell r="D148" t="str">
            <v>NILSON POLO CHAMORRO</v>
          </cell>
          <cell r="E148" t="str">
            <v>CL 45 27 53</v>
          </cell>
        </row>
        <row r="149">
          <cell r="A149">
            <v>5098499</v>
          </cell>
          <cell r="B149">
            <v>5148812</v>
          </cell>
          <cell r="C149">
            <v>25077026</v>
          </cell>
          <cell r="D149" t="str">
            <v>AMALIA ALVAREZ</v>
          </cell>
          <cell r="E149" t="str">
            <v>CL 45 27 43</v>
          </cell>
        </row>
        <row r="150">
          <cell r="A150">
            <v>5098501</v>
          </cell>
          <cell r="B150">
            <v>5148816</v>
          </cell>
          <cell r="C150">
            <v>25077034</v>
          </cell>
          <cell r="D150" t="str">
            <v>MARTHA PEREZ</v>
          </cell>
          <cell r="E150" t="str">
            <v>CL 45 27. 35</v>
          </cell>
        </row>
        <row r="151">
          <cell r="A151">
            <v>5098502</v>
          </cell>
          <cell r="B151">
            <v>5148818</v>
          </cell>
          <cell r="C151">
            <v>25077023</v>
          </cell>
          <cell r="D151" t="str">
            <v>EMILIA GARCIA</v>
          </cell>
          <cell r="E151" t="str">
            <v>CL 45 27 16</v>
          </cell>
        </row>
        <row r="152">
          <cell r="A152">
            <v>5098503</v>
          </cell>
          <cell r="B152">
            <v>5148820</v>
          </cell>
          <cell r="C152">
            <v>25077037</v>
          </cell>
          <cell r="D152" t="str">
            <v>LAUDICIO AGUAS</v>
          </cell>
          <cell r="E152" t="str">
            <v>CL 45 27 22</v>
          </cell>
        </row>
        <row r="153">
          <cell r="A153">
            <v>5098504</v>
          </cell>
          <cell r="B153">
            <v>5148822</v>
          </cell>
          <cell r="C153">
            <v>25077025</v>
          </cell>
          <cell r="D153" t="str">
            <v>MANUEL TAMARA OTERO</v>
          </cell>
          <cell r="E153" t="str">
            <v>CL 45 27 42</v>
          </cell>
        </row>
        <row r="154">
          <cell r="A154">
            <v>5098505</v>
          </cell>
          <cell r="B154">
            <v>5148824</v>
          </cell>
          <cell r="C154">
            <v>25077028</v>
          </cell>
          <cell r="D154" t="str">
            <v>MIGUEL OLIVERA</v>
          </cell>
          <cell r="E154" t="str">
            <v>CL 45 27 56</v>
          </cell>
        </row>
        <row r="155">
          <cell r="A155">
            <v>5098506</v>
          </cell>
          <cell r="B155">
            <v>5148826</v>
          </cell>
          <cell r="C155">
            <v>25076917</v>
          </cell>
          <cell r="D155" t="str">
            <v>GUSTAVO CUELLO</v>
          </cell>
          <cell r="E155" t="str">
            <v>CR 27A 45 15</v>
          </cell>
        </row>
        <row r="156">
          <cell r="A156">
            <v>5098507</v>
          </cell>
          <cell r="B156">
            <v>5148828</v>
          </cell>
          <cell r="C156">
            <v>25077029</v>
          </cell>
          <cell r="D156" t="str">
            <v>NALLY P VDA DE CARMONA</v>
          </cell>
          <cell r="E156" t="str">
            <v>CL 45 27A 4</v>
          </cell>
        </row>
        <row r="157">
          <cell r="A157">
            <v>5098507</v>
          </cell>
          <cell r="B157">
            <v>5148828</v>
          </cell>
          <cell r="C157">
            <v>25077029</v>
          </cell>
          <cell r="D157" t="str">
            <v>NALLY P VDA DE CARMONA</v>
          </cell>
          <cell r="E157" t="str">
            <v>CL 45 27A 4</v>
          </cell>
        </row>
        <row r="158">
          <cell r="A158">
            <v>5098508</v>
          </cell>
          <cell r="B158">
            <v>5148830</v>
          </cell>
          <cell r="C158">
            <v>25077032</v>
          </cell>
          <cell r="D158" t="str">
            <v>BERTA SUSANA BANDA</v>
          </cell>
          <cell r="E158" t="str">
            <v>CL 45 27A 36</v>
          </cell>
        </row>
        <row r="159">
          <cell r="A159">
            <v>5098509</v>
          </cell>
          <cell r="B159">
            <v>5148832</v>
          </cell>
          <cell r="C159">
            <v>25077033</v>
          </cell>
          <cell r="D159" t="str">
            <v>LOCAL EVANGELICO</v>
          </cell>
          <cell r="E159" t="str">
            <v>CL 45 27A 46</v>
          </cell>
        </row>
        <row r="160">
          <cell r="A160">
            <v>5098510</v>
          </cell>
          <cell r="B160">
            <v>5148834</v>
          </cell>
          <cell r="C160">
            <v>25065051</v>
          </cell>
          <cell r="D160" t="str">
            <v>RAFAEL CHAVEZ C</v>
          </cell>
          <cell r="E160" t="str">
            <v>CR 19 37 3</v>
          </cell>
        </row>
        <row r="161">
          <cell r="A161">
            <v>5098511</v>
          </cell>
          <cell r="B161">
            <v>5148836</v>
          </cell>
          <cell r="C161">
            <v>25083499</v>
          </cell>
          <cell r="D161" t="str">
            <v>GLADIS SOLANO</v>
          </cell>
          <cell r="E161" t="str">
            <v>CR 28 45 17</v>
          </cell>
        </row>
        <row r="162">
          <cell r="A162">
            <v>5098512</v>
          </cell>
          <cell r="B162">
            <v>5148838</v>
          </cell>
          <cell r="C162">
            <v>25083498</v>
          </cell>
          <cell r="D162" t="str">
            <v>TULIA R BUELVAS</v>
          </cell>
          <cell r="E162" t="str">
            <v>CR 28 45 5</v>
          </cell>
        </row>
        <row r="163">
          <cell r="A163">
            <v>5098513</v>
          </cell>
          <cell r="B163">
            <v>5148840</v>
          </cell>
          <cell r="C163">
            <v>25083578</v>
          </cell>
          <cell r="D163" t="str">
            <v>SILVIA R PATERNINA</v>
          </cell>
          <cell r="E163" t="str">
            <v>CL 45 28 28</v>
          </cell>
        </row>
        <row r="164">
          <cell r="A164">
            <v>5098515</v>
          </cell>
          <cell r="B164">
            <v>5148844</v>
          </cell>
          <cell r="C164">
            <v>25083603</v>
          </cell>
          <cell r="D164" t="str">
            <v>JORGE TOUS</v>
          </cell>
          <cell r="E164" t="str">
            <v>CL 45 28 40</v>
          </cell>
        </row>
        <row r="165">
          <cell r="A165">
            <v>5098517</v>
          </cell>
          <cell r="B165">
            <v>5148848</v>
          </cell>
          <cell r="C165">
            <v>25083583</v>
          </cell>
          <cell r="D165" t="str">
            <v>NELLY NOVA BADILLO</v>
          </cell>
          <cell r="E165" t="str">
            <v>CL 45 28A 26</v>
          </cell>
        </row>
        <row r="166">
          <cell r="A166">
            <v>5098518</v>
          </cell>
          <cell r="B166">
            <v>5148850</v>
          </cell>
          <cell r="C166">
            <v>25083586</v>
          </cell>
          <cell r="D166" t="str">
            <v>ALVARO MONTES LARA</v>
          </cell>
          <cell r="E166" t="str">
            <v>CL 45 28A 40</v>
          </cell>
        </row>
        <row r="167">
          <cell r="A167">
            <v>5098519</v>
          </cell>
          <cell r="B167">
            <v>5148852</v>
          </cell>
          <cell r="C167">
            <v>25083589</v>
          </cell>
          <cell r="D167" t="str">
            <v>GABRIEL FIGUEROA</v>
          </cell>
          <cell r="E167" t="str">
            <v>CL 45 28A 56</v>
          </cell>
        </row>
        <row r="168">
          <cell r="A168">
            <v>5098521</v>
          </cell>
          <cell r="B168">
            <v>5148856</v>
          </cell>
          <cell r="C168">
            <v>25083591</v>
          </cell>
          <cell r="D168" t="str">
            <v>ELVIRA DE PATERNINA</v>
          </cell>
          <cell r="E168" t="str">
            <v>CL 45 28A 66</v>
          </cell>
        </row>
        <row r="169">
          <cell r="A169">
            <v>5098522</v>
          </cell>
          <cell r="B169">
            <v>5148858</v>
          </cell>
          <cell r="C169">
            <v>25083593</v>
          </cell>
          <cell r="D169" t="str">
            <v>PABLO PEREZ</v>
          </cell>
          <cell r="E169" t="str">
            <v>CL 45 28B 2</v>
          </cell>
        </row>
        <row r="170">
          <cell r="A170">
            <v>5098523</v>
          </cell>
          <cell r="B170">
            <v>5148860</v>
          </cell>
          <cell r="C170">
            <v>25083595</v>
          </cell>
          <cell r="D170" t="str">
            <v>EMILCE PATERNINA</v>
          </cell>
          <cell r="E170" t="str">
            <v>CL 45 28B 28</v>
          </cell>
        </row>
        <row r="171">
          <cell r="A171">
            <v>5098524</v>
          </cell>
          <cell r="B171">
            <v>5148862</v>
          </cell>
          <cell r="C171">
            <v>25083596</v>
          </cell>
          <cell r="D171" t="str">
            <v>ESPIRITU POSADA DE V</v>
          </cell>
          <cell r="E171" t="str">
            <v>CL 45 28B 40</v>
          </cell>
        </row>
        <row r="172">
          <cell r="A172">
            <v>5098526</v>
          </cell>
          <cell r="B172">
            <v>5148866</v>
          </cell>
          <cell r="C172">
            <v>25083598</v>
          </cell>
          <cell r="D172" t="str">
            <v>APOLINAR ECHEVERRIA</v>
          </cell>
          <cell r="E172" t="str">
            <v>CL 45 28B 60</v>
          </cell>
        </row>
        <row r="173">
          <cell r="A173">
            <v>5098527</v>
          </cell>
          <cell r="B173">
            <v>5148868</v>
          </cell>
          <cell r="C173">
            <v>25083599</v>
          </cell>
          <cell r="D173" t="str">
            <v>MERTY ORTEGA</v>
          </cell>
          <cell r="E173" t="str">
            <v>CL 45 28B 90</v>
          </cell>
        </row>
        <row r="174">
          <cell r="A174">
            <v>5098528</v>
          </cell>
          <cell r="B174">
            <v>5148870</v>
          </cell>
          <cell r="C174">
            <v>25083600</v>
          </cell>
          <cell r="D174" t="str">
            <v>MARIA MONTES</v>
          </cell>
          <cell r="E174" t="str">
            <v>CL 45 28B 104</v>
          </cell>
        </row>
        <row r="175">
          <cell r="A175">
            <v>5098529</v>
          </cell>
          <cell r="B175">
            <v>5148872</v>
          </cell>
          <cell r="C175">
            <v>25083514</v>
          </cell>
          <cell r="D175" t="str">
            <v>RAFAEL TOSCANO M</v>
          </cell>
          <cell r="E175" t="str">
            <v>CR 28B 45 31</v>
          </cell>
        </row>
        <row r="176">
          <cell r="A176">
            <v>5098530</v>
          </cell>
          <cell r="B176">
            <v>5148874</v>
          </cell>
          <cell r="C176">
            <v>25083626</v>
          </cell>
          <cell r="D176" t="str">
            <v>YANIDES CAMARGO</v>
          </cell>
          <cell r="E176" t="str">
            <v>CL 45A 28A 92</v>
          </cell>
        </row>
        <row r="177">
          <cell r="A177">
            <v>5098532</v>
          </cell>
          <cell r="B177">
            <v>5148878</v>
          </cell>
          <cell r="C177">
            <v>25083624</v>
          </cell>
          <cell r="D177" t="str">
            <v>DALIDA DE CONTRERAS</v>
          </cell>
          <cell r="E177" t="str">
            <v>CL 45A 28A 79</v>
          </cell>
        </row>
        <row r="178">
          <cell r="A178">
            <v>5098533</v>
          </cell>
          <cell r="B178">
            <v>5148880</v>
          </cell>
          <cell r="C178">
            <v>25083625</v>
          </cell>
          <cell r="D178" t="str">
            <v>HAYDE M GUEVARA</v>
          </cell>
          <cell r="E178" t="str">
            <v>CL 45A 28A 80</v>
          </cell>
        </row>
        <row r="179">
          <cell r="A179">
            <v>5098534</v>
          </cell>
          <cell r="B179">
            <v>5148882</v>
          </cell>
          <cell r="C179">
            <v>25083622</v>
          </cell>
          <cell r="D179" t="str">
            <v>MARIA FLOREZ DE PEREZ</v>
          </cell>
          <cell r="E179" t="str">
            <v>CL 45A 28A 63</v>
          </cell>
        </row>
        <row r="180">
          <cell r="A180">
            <v>5098535</v>
          </cell>
          <cell r="B180">
            <v>5148884</v>
          </cell>
          <cell r="C180">
            <v>25083623</v>
          </cell>
          <cell r="D180" t="str">
            <v>DARY VERGARA C</v>
          </cell>
          <cell r="E180" t="str">
            <v>CL 45A 28A 68</v>
          </cell>
        </row>
        <row r="181">
          <cell r="A181">
            <v>5098536</v>
          </cell>
          <cell r="B181">
            <v>5148886</v>
          </cell>
          <cell r="C181">
            <v>25083638</v>
          </cell>
          <cell r="D181" t="str">
            <v>OSWALDO FERNANDEZ</v>
          </cell>
          <cell r="E181" t="str">
            <v>CL 46A 28A 58</v>
          </cell>
        </row>
        <row r="182">
          <cell r="A182">
            <v>5098537</v>
          </cell>
          <cell r="B182">
            <v>5148888</v>
          </cell>
          <cell r="C182">
            <v>25083621</v>
          </cell>
          <cell r="D182" t="str">
            <v>ENITH B DE GUEVARA</v>
          </cell>
          <cell r="E182" t="str">
            <v>CL 45A 28A 49</v>
          </cell>
        </row>
        <row r="183">
          <cell r="A183">
            <v>5098538</v>
          </cell>
          <cell r="B183">
            <v>5148890</v>
          </cell>
          <cell r="C183">
            <v>25083620</v>
          </cell>
          <cell r="D183" t="str">
            <v>SANTANDER GARCIA</v>
          </cell>
          <cell r="E183" t="str">
            <v>CL 45A 28A 40</v>
          </cell>
        </row>
        <row r="184">
          <cell r="A184">
            <v>5098539</v>
          </cell>
          <cell r="B184">
            <v>5148892</v>
          </cell>
          <cell r="C184">
            <v>25083617</v>
          </cell>
          <cell r="D184" t="str">
            <v>JOS+ PEÐA</v>
          </cell>
          <cell r="E184" t="str">
            <v>CL 45A 28A 20</v>
          </cell>
        </row>
        <row r="185">
          <cell r="A185">
            <v>5098540</v>
          </cell>
          <cell r="B185">
            <v>5148894</v>
          </cell>
          <cell r="C185">
            <v>25083619</v>
          </cell>
          <cell r="D185" t="str">
            <v>NILDA FLOREZ</v>
          </cell>
          <cell r="E185" t="str">
            <v>CL 45A 28A 31</v>
          </cell>
        </row>
        <row r="186">
          <cell r="A186">
            <v>5098541</v>
          </cell>
          <cell r="B186">
            <v>5148896</v>
          </cell>
          <cell r="C186">
            <v>25083618</v>
          </cell>
          <cell r="D186" t="str">
            <v>MARIA O DE SANTOS</v>
          </cell>
          <cell r="E186" t="str">
            <v>CL 45A 28A 21</v>
          </cell>
        </row>
        <row r="187">
          <cell r="A187">
            <v>5098543</v>
          </cell>
          <cell r="B187">
            <v>5148900</v>
          </cell>
          <cell r="C187">
            <v>25083615</v>
          </cell>
          <cell r="D187" t="str">
            <v>APOLINAR ECHEVERRIA</v>
          </cell>
          <cell r="E187" t="str">
            <v>CL 45A 28A 5</v>
          </cell>
        </row>
        <row r="188">
          <cell r="A188">
            <v>5098544</v>
          </cell>
          <cell r="B188">
            <v>5148902</v>
          </cell>
          <cell r="C188">
            <v>25083616</v>
          </cell>
          <cell r="D188" t="str">
            <v>GUILLERMO ESTRADA</v>
          </cell>
          <cell r="E188" t="str">
            <v>CL 45A 28A 8</v>
          </cell>
        </row>
        <row r="189">
          <cell r="A189">
            <v>5098545</v>
          </cell>
          <cell r="B189">
            <v>5148904</v>
          </cell>
          <cell r="C189">
            <v>25083613</v>
          </cell>
          <cell r="D189" t="str">
            <v>MAGALY VEGA R</v>
          </cell>
          <cell r="E189" t="str">
            <v>CL 45A 28 41</v>
          </cell>
        </row>
        <row r="190">
          <cell r="A190">
            <v>5098546</v>
          </cell>
          <cell r="B190">
            <v>5148906</v>
          </cell>
          <cell r="C190">
            <v>25083610</v>
          </cell>
          <cell r="D190" t="str">
            <v>ADELA SIMANCA M</v>
          </cell>
          <cell r="E190" t="str">
            <v>CL 45A 28 17</v>
          </cell>
        </row>
        <row r="191">
          <cell r="A191">
            <v>5098547</v>
          </cell>
          <cell r="B191">
            <v>5148908</v>
          </cell>
          <cell r="C191">
            <v>25083500</v>
          </cell>
          <cell r="D191" t="str">
            <v>REGINA BURGOS</v>
          </cell>
          <cell r="E191" t="str">
            <v>CR 28 45 33</v>
          </cell>
        </row>
        <row r="192">
          <cell r="A192">
            <v>5098548</v>
          </cell>
          <cell r="B192">
            <v>5148910</v>
          </cell>
          <cell r="C192">
            <v>25077046</v>
          </cell>
          <cell r="D192" t="str">
            <v>ANGEL CENTANARO</v>
          </cell>
          <cell r="E192" t="str">
            <v>CL 45A 27A 35</v>
          </cell>
        </row>
        <row r="193">
          <cell r="A193">
            <v>5098549</v>
          </cell>
          <cell r="B193">
            <v>5148912</v>
          </cell>
          <cell r="C193">
            <v>25077044</v>
          </cell>
          <cell r="D193" t="str">
            <v>MARLENE DE MONTES</v>
          </cell>
          <cell r="E193" t="str">
            <v>CL 45A 27A 25</v>
          </cell>
        </row>
        <row r="194">
          <cell r="A194">
            <v>5098550</v>
          </cell>
          <cell r="B194">
            <v>5148914</v>
          </cell>
          <cell r="C194">
            <v>25076921</v>
          </cell>
          <cell r="D194" t="str">
            <v>ANIBAL PATERNINA B</v>
          </cell>
          <cell r="E194" t="str">
            <v>CR 27A 45 13</v>
          </cell>
        </row>
        <row r="195">
          <cell r="A195">
            <v>5098551</v>
          </cell>
          <cell r="B195">
            <v>5148916</v>
          </cell>
          <cell r="C195">
            <v>25076918</v>
          </cell>
          <cell r="D195" t="str">
            <v>ROBERTO YEPEZ</v>
          </cell>
          <cell r="E195" t="str">
            <v>CR 27A 45 40</v>
          </cell>
        </row>
        <row r="196">
          <cell r="A196">
            <v>5098553</v>
          </cell>
          <cell r="B196">
            <v>5148920</v>
          </cell>
          <cell r="C196">
            <v>25077049</v>
          </cell>
          <cell r="D196" t="str">
            <v>JULIO BARBOZA</v>
          </cell>
          <cell r="E196" t="str">
            <v>CL 45A 28 29</v>
          </cell>
        </row>
        <row r="197">
          <cell r="A197">
            <v>5098554</v>
          </cell>
          <cell r="B197">
            <v>5148922</v>
          </cell>
          <cell r="C197">
            <v>25077048</v>
          </cell>
          <cell r="D197" t="str">
            <v>ARTURO HERNANDEZ C</v>
          </cell>
          <cell r="E197" t="str">
            <v>CL 45A 27 29</v>
          </cell>
        </row>
        <row r="198">
          <cell r="A198">
            <v>5098555</v>
          </cell>
          <cell r="B198">
            <v>5148924</v>
          </cell>
          <cell r="C198">
            <v>25077039</v>
          </cell>
          <cell r="D198" t="str">
            <v>JUAN PEREZ TAMARA</v>
          </cell>
          <cell r="E198" t="str">
            <v>CL 45A 27 14</v>
          </cell>
        </row>
        <row r="199">
          <cell r="A199">
            <v>5098556</v>
          </cell>
          <cell r="B199">
            <v>5148926</v>
          </cell>
          <cell r="C199">
            <v>25077040</v>
          </cell>
          <cell r="D199" t="str">
            <v>ENEDINA GARABITO</v>
          </cell>
          <cell r="E199" t="str">
            <v>CL 45A 27 28</v>
          </cell>
        </row>
        <row r="200">
          <cell r="A200">
            <v>5098557</v>
          </cell>
          <cell r="B200">
            <v>5148928</v>
          </cell>
          <cell r="C200">
            <v>25077042</v>
          </cell>
          <cell r="D200" t="str">
            <v>FREDY MARTINEZ</v>
          </cell>
          <cell r="E200" t="str">
            <v>CL 45A 27 38</v>
          </cell>
        </row>
        <row r="201">
          <cell r="A201">
            <v>5098559</v>
          </cell>
          <cell r="B201">
            <v>5148932</v>
          </cell>
          <cell r="C201">
            <v>25077043</v>
          </cell>
          <cell r="D201" t="str">
            <v>RAMON BUELVAS</v>
          </cell>
          <cell r="E201" t="str">
            <v>CL 45A 27A 6</v>
          </cell>
        </row>
        <row r="202">
          <cell r="A202">
            <v>5098560</v>
          </cell>
          <cell r="B202">
            <v>5148934</v>
          </cell>
          <cell r="C202">
            <v>25077045</v>
          </cell>
          <cell r="D202" t="str">
            <v>MARIA RIVERA</v>
          </cell>
          <cell r="E202" t="str">
            <v>CL 45A 27A 26</v>
          </cell>
        </row>
        <row r="203">
          <cell r="A203">
            <v>5098561</v>
          </cell>
          <cell r="B203">
            <v>5148936</v>
          </cell>
          <cell r="C203">
            <v>25077047</v>
          </cell>
          <cell r="D203" t="str">
            <v>FERNANDO PEREZ</v>
          </cell>
          <cell r="E203" t="str">
            <v>CL 45A 27A 36</v>
          </cell>
        </row>
        <row r="204">
          <cell r="A204">
            <v>5098562</v>
          </cell>
          <cell r="B204">
            <v>5148938</v>
          </cell>
          <cell r="C204">
            <v>25076934</v>
          </cell>
          <cell r="D204" t="str">
            <v>ANGELINA ALVAREZ</v>
          </cell>
          <cell r="E204" t="str">
            <v>CR 28 45A 8</v>
          </cell>
        </row>
        <row r="205">
          <cell r="A205">
            <v>5098565</v>
          </cell>
          <cell r="B205">
            <v>5148944</v>
          </cell>
          <cell r="C205">
            <v>25083505</v>
          </cell>
          <cell r="D205" t="str">
            <v>JESUS M BARBOZA</v>
          </cell>
          <cell r="E205" t="str">
            <v>CR 28 45A 3</v>
          </cell>
        </row>
        <row r="206">
          <cell r="A206">
            <v>5098568</v>
          </cell>
          <cell r="B206">
            <v>5148950</v>
          </cell>
          <cell r="C206">
            <v>25083614</v>
          </cell>
          <cell r="D206" t="str">
            <v>MARIA HERNANDEZ</v>
          </cell>
          <cell r="E206" t="str">
            <v>CL 45A 28 50</v>
          </cell>
        </row>
        <row r="207">
          <cell r="A207">
            <v>5098608</v>
          </cell>
          <cell r="B207">
            <v>5149030</v>
          </cell>
          <cell r="C207">
            <v>25076911</v>
          </cell>
          <cell r="D207" t="str">
            <v>RUPERTO ARROYO</v>
          </cell>
          <cell r="E207" t="str">
            <v>CR 27 45A 25</v>
          </cell>
        </row>
        <row r="208">
          <cell r="A208">
            <v>5098609</v>
          </cell>
          <cell r="B208">
            <v>5149032</v>
          </cell>
          <cell r="C208">
            <v>25077041</v>
          </cell>
          <cell r="D208" t="str">
            <v>CELSO PINEDA</v>
          </cell>
          <cell r="E208" t="str">
            <v>CL 45A 27 35</v>
          </cell>
        </row>
        <row r="209">
          <cell r="A209">
            <v>5098610</v>
          </cell>
          <cell r="B209">
            <v>5149034</v>
          </cell>
          <cell r="C209">
            <v>25077022</v>
          </cell>
          <cell r="D209" t="str">
            <v>LORENZO CARVAJALINO</v>
          </cell>
          <cell r="E209" t="str">
            <v>CL 45 27 4</v>
          </cell>
        </row>
        <row r="210">
          <cell r="A210">
            <v>5098612</v>
          </cell>
          <cell r="B210">
            <v>5149038</v>
          </cell>
          <cell r="C210">
            <v>25077003</v>
          </cell>
          <cell r="D210" t="str">
            <v>COLEGIO STA CECILIA</v>
          </cell>
          <cell r="E210" t="str">
            <v>CL 44A 27 5</v>
          </cell>
        </row>
        <row r="211">
          <cell r="A211">
            <v>5106532</v>
          </cell>
          <cell r="B211">
            <v>5164878</v>
          </cell>
          <cell r="C211">
            <v>25056753</v>
          </cell>
          <cell r="D211" t="str">
            <v>ALBA ANGULO DE CARRILLO</v>
          </cell>
          <cell r="E211" t="str">
            <v>CR 27 39A 52</v>
          </cell>
        </row>
        <row r="212">
          <cell r="A212">
            <v>5106534</v>
          </cell>
          <cell r="B212">
            <v>5164882</v>
          </cell>
          <cell r="C212">
            <v>25056761</v>
          </cell>
          <cell r="D212" t="str">
            <v>ROSA RIVERA</v>
          </cell>
          <cell r="E212" t="str">
            <v>CR 27 39A 16</v>
          </cell>
        </row>
        <row r="213">
          <cell r="A213">
            <v>5109813</v>
          </cell>
          <cell r="B213">
            <v>5171440</v>
          </cell>
          <cell r="C213">
            <v>25076910</v>
          </cell>
          <cell r="D213" t="str">
            <v>VITALIANO PEREZ</v>
          </cell>
          <cell r="E213" t="str">
            <v>CR 27 45 70</v>
          </cell>
        </row>
        <row r="214">
          <cell r="A214">
            <v>5109823</v>
          </cell>
          <cell r="B214">
            <v>5171460</v>
          </cell>
          <cell r="C214">
            <v>25076908</v>
          </cell>
          <cell r="D214" t="str">
            <v>ROCIO HERRERA</v>
          </cell>
          <cell r="E214" t="str">
            <v>CR 27 45 34</v>
          </cell>
        </row>
        <row r="215">
          <cell r="A215">
            <v>5109878</v>
          </cell>
          <cell r="B215">
            <v>5171570</v>
          </cell>
          <cell r="C215">
            <v>25076909</v>
          </cell>
          <cell r="D215" t="str">
            <v>ADALBERTO OTERO</v>
          </cell>
          <cell r="E215" t="str">
            <v>CR 27 45 56</v>
          </cell>
        </row>
        <row r="216">
          <cell r="A216">
            <v>5884768</v>
          </cell>
          <cell r="B216">
            <v>5981873</v>
          </cell>
          <cell r="C216">
            <v>34020610</v>
          </cell>
          <cell r="D216" t="str">
            <v>EDELBERTO SANTIAGO SALCEDO SANCHEZ</v>
          </cell>
          <cell r="E216" t="str">
            <v>CR 28 44A 20</v>
          </cell>
        </row>
        <row r="217">
          <cell r="A217">
            <v>5890070</v>
          </cell>
          <cell r="B217">
            <v>6019535</v>
          </cell>
          <cell r="C217">
            <v>34024997</v>
          </cell>
          <cell r="D217" t="str">
            <v>LIBIS ISABEL BENITEZ CONTRERAS</v>
          </cell>
          <cell r="E217" t="str">
            <v>CR 28 43A 7</v>
          </cell>
        </row>
        <row r="218">
          <cell r="A218">
            <v>5899822</v>
          </cell>
          <cell r="B218">
            <v>6042309</v>
          </cell>
          <cell r="C218">
            <v>34032758</v>
          </cell>
          <cell r="D218" t="str">
            <v>LUDYS DEL CARMEN HERAZO FLOREZ</v>
          </cell>
          <cell r="E218" t="str">
            <v>CL 45 28A 16</v>
          </cell>
        </row>
        <row r="219">
          <cell r="A219">
            <v>5901079</v>
          </cell>
          <cell r="B219">
            <v>6047662</v>
          </cell>
          <cell r="C219">
            <v>34033795</v>
          </cell>
          <cell r="D219" t="str">
            <v>ELOY GONZALEZ S</v>
          </cell>
          <cell r="E219" t="str">
            <v>CL 40 28A 54</v>
          </cell>
        </row>
        <row r="220">
          <cell r="A220">
            <v>5901084</v>
          </cell>
          <cell r="B220">
            <v>6047671</v>
          </cell>
          <cell r="C220">
            <v>34033801</v>
          </cell>
          <cell r="D220" t="str">
            <v>GENARA MEZA</v>
          </cell>
          <cell r="E220" t="str">
            <v>CL 40 28A 66</v>
          </cell>
        </row>
        <row r="221">
          <cell r="A221">
            <v>5901887</v>
          </cell>
          <cell r="B221">
            <v>6050877</v>
          </cell>
          <cell r="C221">
            <v>34034584</v>
          </cell>
          <cell r="D221" t="str">
            <v>ZOILA PACHECO</v>
          </cell>
          <cell r="E221" t="str">
            <v>CL 43 28 100</v>
          </cell>
        </row>
        <row r="222">
          <cell r="A222">
            <v>5902016</v>
          </cell>
          <cell r="B222">
            <v>6062392</v>
          </cell>
          <cell r="C222">
            <v>34034729</v>
          </cell>
          <cell r="D222" t="str">
            <v>NELIA FUENTES</v>
          </cell>
          <cell r="E222" t="str">
            <v>CL 40 27 44</v>
          </cell>
        </row>
        <row r="223">
          <cell r="A223">
            <v>5902017</v>
          </cell>
          <cell r="B223">
            <v>6062394</v>
          </cell>
          <cell r="C223">
            <v>34034730</v>
          </cell>
          <cell r="D223" t="str">
            <v>SANDRA FLOREZ</v>
          </cell>
          <cell r="E223" t="str">
            <v>CL 40 28A 8</v>
          </cell>
        </row>
        <row r="224">
          <cell r="A224">
            <v>5902018</v>
          </cell>
          <cell r="B224">
            <v>6062397</v>
          </cell>
          <cell r="C224">
            <v>34034733</v>
          </cell>
          <cell r="D224" t="str">
            <v>MARIANA COGOLLO</v>
          </cell>
          <cell r="E224" t="str">
            <v>CL 40 27 80</v>
          </cell>
        </row>
        <row r="225">
          <cell r="A225">
            <v>5902031</v>
          </cell>
          <cell r="B225">
            <v>6062401</v>
          </cell>
          <cell r="C225">
            <v>34034736</v>
          </cell>
          <cell r="D225" t="str">
            <v>JORGE BARBOZA</v>
          </cell>
          <cell r="E225" t="str">
            <v>CL 43 27A 48</v>
          </cell>
        </row>
        <row r="226">
          <cell r="A226">
            <v>5902800</v>
          </cell>
          <cell r="B226">
            <v>6065520</v>
          </cell>
          <cell r="C226">
            <v>34035430</v>
          </cell>
          <cell r="D226" t="str">
            <v>JORGE SUAREZ</v>
          </cell>
          <cell r="E226" t="str">
            <v>CL 45A 28 45</v>
          </cell>
        </row>
        <row r="227">
          <cell r="A227">
            <v>5902805</v>
          </cell>
          <cell r="B227">
            <v>6065527</v>
          </cell>
          <cell r="C227">
            <v>34035431</v>
          </cell>
          <cell r="D227" t="str">
            <v>CESAR MANUEL JIMENEZ</v>
          </cell>
          <cell r="E227" t="str">
            <v>CL 45A 27A 38</v>
          </cell>
        </row>
        <row r="228">
          <cell r="A228">
            <v>5902810</v>
          </cell>
          <cell r="B228">
            <v>6065535</v>
          </cell>
          <cell r="C228">
            <v>34035433</v>
          </cell>
          <cell r="D228" t="str">
            <v>MAURICIO ARROYO</v>
          </cell>
          <cell r="E228" t="str">
            <v>CR 27A 44 24</v>
          </cell>
        </row>
        <row r="229">
          <cell r="A229">
            <v>5902814</v>
          </cell>
          <cell r="B229">
            <v>6065544</v>
          </cell>
          <cell r="C229">
            <v>34035434</v>
          </cell>
          <cell r="D229" t="str">
            <v>MARTHA ARROYO</v>
          </cell>
          <cell r="E229" t="str">
            <v>CR 27A 44 32</v>
          </cell>
        </row>
        <row r="230">
          <cell r="A230">
            <v>5902818</v>
          </cell>
          <cell r="B230">
            <v>6065550</v>
          </cell>
          <cell r="C230">
            <v>34035435</v>
          </cell>
          <cell r="D230" t="str">
            <v>JUAN FLOREZ</v>
          </cell>
          <cell r="E230" t="str">
            <v>CL 44 27 40</v>
          </cell>
        </row>
        <row r="231">
          <cell r="A231">
            <v>5904462</v>
          </cell>
          <cell r="B231">
            <v>6069284</v>
          </cell>
          <cell r="C231">
            <v>34036843</v>
          </cell>
          <cell r="D231" t="str">
            <v>ESILDA SOTELO</v>
          </cell>
          <cell r="E231" t="str">
            <v>CL 44A 27A 30</v>
          </cell>
        </row>
        <row r="232">
          <cell r="A232">
            <v>5904470</v>
          </cell>
          <cell r="B232">
            <v>6069355</v>
          </cell>
          <cell r="C232">
            <v>34036897</v>
          </cell>
          <cell r="D232" t="str">
            <v>CIELO PATERNINA</v>
          </cell>
          <cell r="E232" t="str">
            <v>CR 28B 44 33</v>
          </cell>
        </row>
        <row r="233">
          <cell r="A233">
            <v>5904475</v>
          </cell>
          <cell r="B233">
            <v>6069363</v>
          </cell>
          <cell r="C233">
            <v>34036901</v>
          </cell>
          <cell r="D233" t="str">
            <v>ANA MATILDE FLORES</v>
          </cell>
          <cell r="E233" t="str">
            <v>CL 45A 28A 48</v>
          </cell>
        </row>
        <row r="234">
          <cell r="A234">
            <v>5904477</v>
          </cell>
          <cell r="B234">
            <v>6069367</v>
          </cell>
          <cell r="C234">
            <v>34036903</v>
          </cell>
          <cell r="D234" t="str">
            <v>GERMAN GUZMAN</v>
          </cell>
          <cell r="E234" t="str">
            <v>CL 45 28B 78</v>
          </cell>
        </row>
        <row r="235">
          <cell r="A235">
            <v>5904478</v>
          </cell>
          <cell r="B235">
            <v>6069369</v>
          </cell>
          <cell r="C235">
            <v>34036904</v>
          </cell>
          <cell r="D235" t="str">
            <v>JADER VASQUEZ</v>
          </cell>
          <cell r="E235" t="str">
            <v>CR 28 43 27</v>
          </cell>
        </row>
        <row r="236">
          <cell r="A236">
            <v>5904479</v>
          </cell>
          <cell r="B236">
            <v>6069371</v>
          </cell>
          <cell r="C236">
            <v>34036905</v>
          </cell>
          <cell r="D236" t="str">
            <v>HUMBERTO TORRES</v>
          </cell>
          <cell r="E236" t="str">
            <v>CR 28 43 14</v>
          </cell>
        </row>
        <row r="237">
          <cell r="A237">
            <v>5904614</v>
          </cell>
          <cell r="B237">
            <v>6069674</v>
          </cell>
          <cell r="C237">
            <v>34036980</v>
          </cell>
          <cell r="D237" t="str">
            <v>UCLIDES CARDENAS</v>
          </cell>
          <cell r="E237" t="str">
            <v>CL 40 28 97</v>
          </cell>
        </row>
        <row r="238">
          <cell r="A238">
            <v>5904622</v>
          </cell>
          <cell r="B238">
            <v>6069687</v>
          </cell>
          <cell r="C238">
            <v>34036982</v>
          </cell>
          <cell r="D238" t="str">
            <v>DONALDO ARROYO</v>
          </cell>
          <cell r="E238" t="str">
            <v>CL 40 28 124</v>
          </cell>
        </row>
        <row r="239">
          <cell r="A239">
            <v>5904738</v>
          </cell>
          <cell r="B239">
            <v>6069994</v>
          </cell>
          <cell r="C239">
            <v>34037121</v>
          </cell>
          <cell r="D239" t="str">
            <v>YASMIN PATERNINA</v>
          </cell>
          <cell r="E239" t="str">
            <v>CL 40 28 64</v>
          </cell>
        </row>
        <row r="240">
          <cell r="A240">
            <v>5905513</v>
          </cell>
          <cell r="B240">
            <v>6071832</v>
          </cell>
          <cell r="C240">
            <v>34037681</v>
          </cell>
          <cell r="D240" t="str">
            <v>ROBINSON JULIO</v>
          </cell>
          <cell r="E240" t="str">
            <v>CL 43 28 76</v>
          </cell>
        </row>
        <row r="241">
          <cell r="A241">
            <v>5906011</v>
          </cell>
          <cell r="B241">
            <v>6073015</v>
          </cell>
          <cell r="C241">
            <v>34037989</v>
          </cell>
          <cell r="D241" t="str">
            <v>LUIS MEJIA</v>
          </cell>
          <cell r="E241" t="str">
            <v>CR 28B 45 24</v>
          </cell>
        </row>
        <row r="242">
          <cell r="A242">
            <v>5906012</v>
          </cell>
          <cell r="B242">
            <v>6073017</v>
          </cell>
          <cell r="C242">
            <v>34037990</v>
          </cell>
          <cell r="D242" t="str">
            <v>ALVARO PATERNINA</v>
          </cell>
          <cell r="E242" t="str">
            <v>CL 45 40 4</v>
          </cell>
        </row>
        <row r="243">
          <cell r="A243">
            <v>5906179</v>
          </cell>
          <cell r="B243">
            <v>6073355</v>
          </cell>
          <cell r="C243">
            <v>34038056</v>
          </cell>
          <cell r="D243" t="str">
            <v>LUVIS ALVAREZ</v>
          </cell>
          <cell r="E243" t="str">
            <v>CL 45 41 24</v>
          </cell>
        </row>
        <row r="244">
          <cell r="A244">
            <v>5906184</v>
          </cell>
          <cell r="B244">
            <v>6073366</v>
          </cell>
          <cell r="C244">
            <v>34038062</v>
          </cell>
          <cell r="D244" t="str">
            <v>MARGELIS BARBOZA</v>
          </cell>
          <cell r="E244" t="str">
            <v>CL 45 28B 100</v>
          </cell>
        </row>
        <row r="245">
          <cell r="A245">
            <v>5906887</v>
          </cell>
          <cell r="B245">
            <v>6074846</v>
          </cell>
          <cell r="C245">
            <v>34038416</v>
          </cell>
          <cell r="D245" t="str">
            <v>SAMUEL GOMEZ,</v>
          </cell>
          <cell r="E245" t="str">
            <v>CL 44A 28 57</v>
          </cell>
        </row>
        <row r="246">
          <cell r="A246">
            <v>5906890</v>
          </cell>
          <cell r="B246">
            <v>6074852</v>
          </cell>
          <cell r="C246">
            <v>34038418</v>
          </cell>
          <cell r="D246" t="str">
            <v>TIBISAY MEJIA HOYOS</v>
          </cell>
          <cell r="E246" t="str">
            <v>CL 44A 28A 7</v>
          </cell>
        </row>
        <row r="247">
          <cell r="A247">
            <v>5906891</v>
          </cell>
          <cell r="B247">
            <v>6074854</v>
          </cell>
          <cell r="C247">
            <v>34038419</v>
          </cell>
          <cell r="D247" t="str">
            <v>YOLIS MERLANO JULIO</v>
          </cell>
          <cell r="E247" t="str">
            <v>CL 40 28A 65</v>
          </cell>
        </row>
        <row r="248">
          <cell r="A248">
            <v>5907103</v>
          </cell>
          <cell r="B248">
            <v>6075380</v>
          </cell>
          <cell r="C248">
            <v>34038622</v>
          </cell>
          <cell r="D248" t="str">
            <v>OLGA BERNAL</v>
          </cell>
          <cell r="E248" t="str">
            <v>CR 31 40 35</v>
          </cell>
        </row>
        <row r="249">
          <cell r="A249">
            <v>5907107</v>
          </cell>
          <cell r="B249">
            <v>6075391</v>
          </cell>
          <cell r="C249">
            <v>34038632</v>
          </cell>
          <cell r="D249" t="str">
            <v>SOLINDA HOYOS</v>
          </cell>
          <cell r="E249" t="str">
            <v>CR 31 40 25</v>
          </cell>
        </row>
        <row r="250">
          <cell r="A250">
            <v>5907110</v>
          </cell>
          <cell r="B250">
            <v>6075399</v>
          </cell>
          <cell r="C250">
            <v>34038637</v>
          </cell>
          <cell r="D250" t="str">
            <v>JUAN BARBOZA,</v>
          </cell>
          <cell r="E250" t="str">
            <v>CR 31 40 15</v>
          </cell>
        </row>
        <row r="251">
          <cell r="A251">
            <v>5098374</v>
          </cell>
          <cell r="B251">
            <v>5148562</v>
          </cell>
          <cell r="C251">
            <v>25083529</v>
          </cell>
          <cell r="D251" t="str">
            <v>MATILDE MARIA FLOREZ FLOREZ</v>
          </cell>
          <cell r="E251" t="str">
            <v>CL 43 28 74</v>
          </cell>
        </row>
        <row r="252">
          <cell r="A252">
            <v>5912712</v>
          </cell>
          <cell r="B252">
            <v>6087812</v>
          </cell>
          <cell r="C252">
            <v>25083513</v>
          </cell>
          <cell r="D252" t="str">
            <v>MABEL ACOSTA GARAVITO</v>
          </cell>
          <cell r="E252" t="str">
            <v>CR 28B 44 49</v>
          </cell>
        </row>
        <row r="253">
          <cell r="A253">
            <v>5904569</v>
          </cell>
          <cell r="B253">
            <v>6069580</v>
          </cell>
          <cell r="C253">
            <v>25083496</v>
          </cell>
          <cell r="D253" t="str">
            <v>FARIDES DEL CARMEN OTERO CONTRERAS</v>
          </cell>
          <cell r="E253" t="str">
            <v>CR 28 44 33</v>
          </cell>
        </row>
        <row r="254">
          <cell r="A254">
            <v>5913653</v>
          </cell>
          <cell r="B254">
            <v>6092008</v>
          </cell>
          <cell r="C254">
            <v>25076933</v>
          </cell>
          <cell r="D254" t="str">
            <v>FERNANDO BARBOZA PEREZ</v>
          </cell>
          <cell r="E254" t="str">
            <v>CR 28 43 22</v>
          </cell>
        </row>
        <row r="255">
          <cell r="A255">
            <v>5913846</v>
          </cell>
          <cell r="B255">
            <v>6092320</v>
          </cell>
          <cell r="C255">
            <v>25076994</v>
          </cell>
          <cell r="D255" t="str">
            <v>BONNI JOSE MERCADO ROMAN</v>
          </cell>
          <cell r="E255" t="str">
            <v>CL 44 27A 34</v>
          </cell>
        </row>
        <row r="256">
          <cell r="A256">
            <v>5918490</v>
          </cell>
          <cell r="B256">
            <v>6109714</v>
          </cell>
          <cell r="C256">
            <v>34048111</v>
          </cell>
          <cell r="D256" t="str">
            <v>MABEL HABAD ALVAREZ</v>
          </cell>
          <cell r="E256" t="str">
            <v>CL 45 38 56</v>
          </cell>
        </row>
        <row r="257">
          <cell r="A257">
            <v>5098525</v>
          </cell>
          <cell r="B257">
            <v>5148864</v>
          </cell>
          <cell r="C257">
            <v>25083597</v>
          </cell>
          <cell r="D257" t="str">
            <v>MIRIAM DEL CARMEN VERGARA VELEZ</v>
          </cell>
          <cell r="E257" t="str">
            <v>CL 45 28B 50</v>
          </cell>
        </row>
        <row r="258">
          <cell r="A258">
            <v>6200001</v>
          </cell>
          <cell r="B258">
            <v>0</v>
          </cell>
          <cell r="C258">
            <v>0</v>
          </cell>
          <cell r="D258" t="str">
            <v>VICTOR HERNANDEZ SALCEDO</v>
          </cell>
          <cell r="E258" t="str">
            <v>CR 28 45 27</v>
          </cell>
        </row>
        <row r="259">
          <cell r="A259">
            <v>6200002</v>
          </cell>
          <cell r="B259">
            <v>0</v>
          </cell>
          <cell r="C259">
            <v>0</v>
          </cell>
          <cell r="D259" t="str">
            <v>BETTY ALVAREZ</v>
          </cell>
          <cell r="E259" t="str">
            <v>CR 28B 44 10</v>
          </cell>
        </row>
        <row r="260">
          <cell r="A260">
            <v>6200222</v>
          </cell>
          <cell r="B260">
            <v>0</v>
          </cell>
          <cell r="C260">
            <v>0</v>
          </cell>
          <cell r="D260" t="str">
            <v>MARIA SALOM TUIRAN</v>
          </cell>
          <cell r="E260" t="str">
            <v>CL 43A 28 40</v>
          </cell>
        </row>
        <row r="261">
          <cell r="A261">
            <v>6200227</v>
          </cell>
          <cell r="B261">
            <v>0</v>
          </cell>
          <cell r="C261">
            <v>0</v>
          </cell>
          <cell r="D261" t="str">
            <v>GABRIEL JIMENEZ ORDONEZ</v>
          </cell>
          <cell r="E261" t="str">
            <v>CL 40 27 25</v>
          </cell>
        </row>
      </sheetData>
      <sheetData sheetId="1">
        <row r="1">
          <cell r="A1" t="str">
            <v>NIC</v>
          </cell>
        </row>
      </sheetData>
      <sheetData sheetId="2"/>
      <sheetData sheetId="3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Index"/>
      <sheetName val="221,1P"/>
      <sheetName val="APU CON PARTICULARES OPA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</row>
      </sheetData>
      <sheetData sheetId="4" refreshError="1"/>
      <sheetData sheetId="5" refreshError="1"/>
      <sheetData sheetId="6" refreshError="1">
        <row r="1">
          <cell r="A1" t="str">
            <v>ADMINISTRACION</v>
          </cell>
          <cell r="B1" t="str">
            <v>%</v>
          </cell>
          <cell r="C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</row>
        <row r="5">
          <cell r="A5" t="str">
            <v>DISTANCIA ACARREO 1 (BOTADERO)</v>
          </cell>
          <cell r="B5" t="str">
            <v>km</v>
          </cell>
          <cell r="C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</row>
        <row r="12">
          <cell r="A12" t="str">
            <v>CADENERO</v>
          </cell>
          <cell r="B12" t="str">
            <v>DIA</v>
          </cell>
          <cell r="C12">
            <v>26600</v>
          </cell>
        </row>
        <row r="13">
          <cell r="A13" t="str">
            <v>INSPECTOR DE FABRICACION Y MONTAJE</v>
          </cell>
          <cell r="B13" t="str">
            <v>DIA</v>
          </cell>
          <cell r="C13">
            <v>41500</v>
          </cell>
        </row>
        <row r="14">
          <cell r="A14" t="str">
            <v>OBRERO</v>
          </cell>
          <cell r="B14" t="str">
            <v>DIA</v>
          </cell>
          <cell r="C14">
            <v>20000</v>
          </cell>
        </row>
        <row r="15">
          <cell r="A15" t="str">
            <v>OFICIAL</v>
          </cell>
          <cell r="B15" t="str">
            <v>DIA</v>
          </cell>
          <cell r="C15">
            <v>32500</v>
          </cell>
        </row>
        <row r="16">
          <cell r="A16" t="str">
            <v>OFICIAL EXPERTO EN DESMONTAJE</v>
          </cell>
          <cell r="B16" t="str">
            <v>DIA</v>
          </cell>
          <cell r="C16">
            <v>42300</v>
          </cell>
        </row>
        <row r="17">
          <cell r="A17" t="str">
            <v>PALETEROS</v>
          </cell>
          <cell r="B17" t="str">
            <v>DIA</v>
          </cell>
          <cell r="C17">
            <v>20000</v>
          </cell>
        </row>
        <row r="18">
          <cell r="A18" t="str">
            <v>RASTRILLEROS</v>
          </cell>
          <cell r="B18" t="str">
            <v>DIA</v>
          </cell>
          <cell r="C18">
            <v>22500</v>
          </cell>
        </row>
        <row r="19">
          <cell r="A19" t="str">
            <v>SOLDADOR</v>
          </cell>
          <cell r="B19" t="str">
            <v>DIA</v>
          </cell>
          <cell r="C19">
            <v>29000</v>
          </cell>
        </row>
        <row r="20">
          <cell r="A20" t="str">
            <v>TOPOGRAFO</v>
          </cell>
          <cell r="B20" t="str">
            <v>DIA</v>
          </cell>
          <cell r="C20">
            <v>45000</v>
          </cell>
        </row>
        <row r="21">
          <cell r="A21" t="str">
            <v>MAESTRO</v>
          </cell>
          <cell r="B21" t="str">
            <v>DIA</v>
          </cell>
          <cell r="C21">
            <v>54000</v>
          </cell>
        </row>
        <row r="22">
          <cell r="A22" t="str">
            <v>TRANSPORTE DE MATERIAL DE DERRUMBES</v>
          </cell>
          <cell r="B22" t="str">
            <v>m³-km</v>
          </cell>
          <cell r="C22">
            <v>61360</v>
          </cell>
        </row>
        <row r="23">
          <cell r="A23" t="str">
            <v>DISTANCIA DE TRANSPORTE EMULSIONES</v>
          </cell>
          <cell r="B23" t="str">
            <v>km</v>
          </cell>
          <cell r="C23">
            <v>290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Tablas"/>
      <sheetName val="Presentación"/>
      <sheetName val="Datos del 2005 CONTRAT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  <sheetName val="CANALETA9"/>
      <sheetName val="CANALETA (6&quot;)"/>
      <sheetName val="CAUDALES PARSHALL"/>
      <sheetName val="GRÁFICO PARSHALL"/>
      <sheetName val="VISCOSIDAD"/>
      <sheetName val="BASE"/>
      <sheetName val="Informe de Obra Extra"/>
      <sheetName val="CANALETA_(6&quot;)"/>
      <sheetName val="CAUDALES_PARSHALL"/>
      <sheetName val="GRÁFICO_PARSHA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  <sheetName val="CANALETA9"/>
      <sheetName val="L.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P11" t="str">
            <v>5300  Materials and Supplies  DO NOT USE</v>
          </cell>
        </row>
        <row r="12">
          <cell r="P12" t="str">
            <v>1000  Production Statistics</v>
          </cell>
        </row>
        <row r="13">
          <cell r="P13" t="str">
            <v>1001      Waste Mined</v>
          </cell>
        </row>
        <row r="14">
          <cell r="P14" t="str">
            <v>1002      Oxide Mined</v>
          </cell>
        </row>
        <row r="15">
          <cell r="P15" t="str">
            <v>1003      VC Sulphide Mined</v>
          </cell>
        </row>
        <row r="16">
          <cell r="P16" t="str">
            <v>1004      IN Sulphide Mined</v>
          </cell>
        </row>
        <row r="17">
          <cell r="P17" t="str">
            <v>1005      Oxide Ag HG</v>
          </cell>
        </row>
        <row r="18">
          <cell r="P18" t="str">
            <v>1006      VCS AG Head Grade</v>
          </cell>
        </row>
        <row r="19">
          <cell r="P19" t="str">
            <v>1007      INS AG Head Grade</v>
          </cell>
        </row>
        <row r="20">
          <cell r="P20" t="str">
            <v>1008      Oxide Pg HG</v>
          </cell>
        </row>
        <row r="21">
          <cell r="P21" t="str">
            <v>1009       VCS Pb HG</v>
          </cell>
        </row>
        <row r="22">
          <cell r="P22" t="str">
            <v>1010       INS Pb HG</v>
          </cell>
        </row>
        <row r="23">
          <cell r="P23" t="str">
            <v>1011       Oxide Zn HG</v>
          </cell>
        </row>
        <row r="24">
          <cell r="P24" t="str">
            <v>1012       VCS Zn HG</v>
          </cell>
        </row>
        <row r="25">
          <cell r="P25" t="str">
            <v>1013       INS Zn HG</v>
          </cell>
        </row>
        <row r="26">
          <cell r="P26" t="str">
            <v>1014      Mill Feed VCS</v>
          </cell>
        </row>
        <row r="27">
          <cell r="P27" t="str">
            <v>1015      Mill Feed INS</v>
          </cell>
        </row>
        <row r="28">
          <cell r="P28" t="str">
            <v>1016      Mill Feed Ag HG</v>
          </cell>
        </row>
        <row r="29">
          <cell r="P29" t="str">
            <v>1017      Mill Feed Pb Head Grade</v>
          </cell>
        </row>
        <row r="30">
          <cell r="P30" t="str">
            <v>1018      Mill feed Zn HG</v>
          </cell>
        </row>
        <row r="31">
          <cell r="P31" t="str">
            <v>1019      Mill Recov Ag</v>
          </cell>
        </row>
        <row r="32">
          <cell r="P32" t="str">
            <v>1020      Mill Recov Pb</v>
          </cell>
        </row>
        <row r="33">
          <cell r="P33" t="str">
            <v>1021      Mill Recov Zn</v>
          </cell>
        </row>
        <row r="34">
          <cell r="P34" t="str">
            <v>1022      Vol Pb Conc</v>
          </cell>
        </row>
        <row r="35">
          <cell r="P35" t="str">
            <v>1023      Vol Zn Con</v>
          </cell>
        </row>
        <row r="36">
          <cell r="P36" t="str">
            <v>1024      Ag in Pb con</v>
          </cell>
        </row>
        <row r="37">
          <cell r="P37" t="str">
            <v>1025      Ag in Zn con</v>
          </cell>
        </row>
        <row r="38">
          <cell r="P38" t="str">
            <v>1026      Gross Silver Prod</v>
          </cell>
        </row>
        <row r="39">
          <cell r="P39" t="str">
            <v>1027      Gross Pb Prod</v>
          </cell>
        </row>
        <row r="40">
          <cell r="P40" t="str">
            <v>1028      Gross Zn Prod</v>
          </cell>
        </row>
        <row r="41">
          <cell r="P41" t="str">
            <v>1029      Net Payable Ag</v>
          </cell>
        </row>
        <row r="42">
          <cell r="P42" t="str">
            <v>1030      Net Payable Pb</v>
          </cell>
        </row>
        <row r="43">
          <cell r="P43" t="str">
            <v>1031      Net Payable Zn</v>
          </cell>
        </row>
        <row r="44">
          <cell r="P44" t="str">
            <v>1032      Gross Revenue</v>
          </cell>
        </row>
        <row r="45">
          <cell r="P45" t="str">
            <v>1033      Net Revenue</v>
          </cell>
        </row>
        <row r="46">
          <cell r="P46" t="str">
            <v>5301  DO NOT USE  DO NOT USE</v>
          </cell>
        </row>
        <row r="47">
          <cell r="P47" t="str">
            <v>6301       Depreciation</v>
          </cell>
        </row>
        <row r="48">
          <cell r="P48" t="str">
            <v>5842       Leasing costs</v>
          </cell>
        </row>
        <row r="49">
          <cell r="P49" t="str">
            <v xml:space="preserve">5302       Supplies - Operating   </v>
          </cell>
        </row>
        <row r="50">
          <cell r="P50" t="str">
            <v xml:space="preserve">5303       Supplies - Field   </v>
          </cell>
        </row>
        <row r="51">
          <cell r="P51" t="str">
            <v xml:space="preserve">5304       Supplies - Office   </v>
          </cell>
        </row>
        <row r="52">
          <cell r="P52" t="str">
            <v xml:space="preserve">5305       Small Equipment and Tools   </v>
          </cell>
        </row>
        <row r="53">
          <cell r="P53" t="str">
            <v xml:space="preserve">5306       Office Equipment   </v>
          </cell>
        </row>
        <row r="54">
          <cell r="P54" t="str">
            <v xml:space="preserve">5307       Computer Equipment   </v>
          </cell>
        </row>
        <row r="55">
          <cell r="P55" t="str">
            <v xml:space="preserve">5310       Software   </v>
          </cell>
        </row>
        <row r="56">
          <cell r="P56" t="str">
            <v>5315  Explosives &amp; Accessories  DO NOT USE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2">
        <row r="12">
          <cell r="F12" t="str">
            <v>Respons/Activity</v>
          </cell>
          <cell r="G12" t="str">
            <v>Object Code</v>
          </cell>
          <cell r="H12" t="str">
            <v>CTDAD</v>
          </cell>
          <cell r="I12" t="str">
            <v>UNIDAD</v>
          </cell>
          <cell r="J12" t="str">
            <v>COSTO UNITARIO</v>
          </cell>
          <cell r="K12" t="str">
            <v>COSTO TOTAL</v>
          </cell>
          <cell r="L12">
            <v>38869</v>
          </cell>
          <cell r="M12">
            <v>38899</v>
          </cell>
          <cell r="N12">
            <v>38930</v>
          </cell>
          <cell r="O12">
            <v>38961</v>
          </cell>
          <cell r="P12">
            <v>38991</v>
          </cell>
          <cell r="Q12">
            <v>39022</v>
          </cell>
          <cell r="R12">
            <v>39052</v>
          </cell>
          <cell r="S12">
            <v>39083</v>
          </cell>
          <cell r="T12">
            <v>39114</v>
          </cell>
          <cell r="U12">
            <v>39142</v>
          </cell>
          <cell r="V12">
            <v>39173</v>
          </cell>
          <cell r="W12">
            <v>39203</v>
          </cell>
          <cell r="X12">
            <v>39234</v>
          </cell>
          <cell r="Y12">
            <v>39264</v>
          </cell>
          <cell r="Z12">
            <v>39295</v>
          </cell>
          <cell r="AA12">
            <v>39326</v>
          </cell>
          <cell r="AB12">
            <v>39356</v>
          </cell>
          <cell r="AC12">
            <v>39387</v>
          </cell>
          <cell r="AD12">
            <v>39417</v>
          </cell>
          <cell r="AE12">
            <v>39508</v>
          </cell>
          <cell r="AF12">
            <v>39600</v>
          </cell>
          <cell r="AG12">
            <v>39692</v>
          </cell>
          <cell r="AH12" t="str">
            <v>Total</v>
          </cell>
        </row>
        <row r="13">
          <cell r="F13" t="str">
            <v>22020033</v>
          </cell>
          <cell r="G13" t="str">
            <v>5504</v>
          </cell>
          <cell r="H13">
            <v>1</v>
          </cell>
          <cell r="I13" t="str">
            <v>Lot</v>
          </cell>
          <cell r="J13" t="e">
            <v>#REF!</v>
          </cell>
          <cell r="K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</row>
        <row r="14">
          <cell r="F14" t="str">
            <v>22020032</v>
          </cell>
          <cell r="G14" t="str">
            <v>5504</v>
          </cell>
          <cell r="H14">
            <v>1</v>
          </cell>
          <cell r="I14" t="str">
            <v>Lot</v>
          </cell>
          <cell r="J14" t="e">
            <v>#REF!</v>
          </cell>
          <cell r="K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</row>
        <row r="15">
          <cell r="F15" t="str">
            <v>22020042</v>
          </cell>
          <cell r="G15" t="str">
            <v>5504</v>
          </cell>
          <cell r="H15">
            <v>1</v>
          </cell>
          <cell r="I15" t="str">
            <v>Lot</v>
          </cell>
          <cell r="J15" t="e">
            <v>#REF!</v>
          </cell>
          <cell r="K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 t="e">
            <v>#REF!</v>
          </cell>
          <cell r="Q15" t="e">
            <v>#REF!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</row>
        <row r="16">
          <cell r="F16" t="str">
            <v>22020041</v>
          </cell>
          <cell r="G16" t="str">
            <v>5504</v>
          </cell>
          <cell r="H16">
            <v>1</v>
          </cell>
          <cell r="I16" t="str">
            <v>Lot</v>
          </cell>
          <cell r="J16" t="e">
            <v>#REF!</v>
          </cell>
          <cell r="K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 t="e">
            <v>#REF!</v>
          </cell>
          <cell r="Q16" t="e">
            <v>#REF!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</row>
        <row r="17">
          <cell r="F17" t="str">
            <v>22020010</v>
          </cell>
          <cell r="G17" t="str">
            <v>5504</v>
          </cell>
          <cell r="H17">
            <v>1</v>
          </cell>
          <cell r="I17" t="str">
            <v>Lot</v>
          </cell>
          <cell r="J17" t="e">
            <v>#REF!</v>
          </cell>
          <cell r="K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 t="e">
            <v>#REF!</v>
          </cell>
          <cell r="Q17" t="e">
            <v>#REF!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</row>
        <row r="18">
          <cell r="F18" t="str">
            <v>22020050</v>
          </cell>
          <cell r="G18" t="str">
            <v>5504</v>
          </cell>
          <cell r="H18">
            <v>1</v>
          </cell>
          <cell r="I18" t="str">
            <v>Lot</v>
          </cell>
          <cell r="J18" t="e">
            <v>#REF!</v>
          </cell>
          <cell r="K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 t="e">
            <v>#REF!</v>
          </cell>
          <cell r="Q18" t="e">
            <v>#REF!</v>
          </cell>
          <cell r="R18" t="e">
            <v>#REF!</v>
          </cell>
          <cell r="S18" t="e">
            <v>#REF!</v>
          </cell>
          <cell r="T18" t="e">
            <v>#REF!</v>
          </cell>
          <cell r="U18" t="e">
            <v>#REF!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</row>
        <row r="19">
          <cell r="F19" t="str">
            <v>22020060</v>
          </cell>
          <cell r="G19" t="str">
            <v>5504</v>
          </cell>
          <cell r="H19">
            <v>1</v>
          </cell>
          <cell r="I19" t="str">
            <v>Lot</v>
          </cell>
          <cell r="J19" t="e">
            <v>#REF!</v>
          </cell>
          <cell r="K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 t="e">
            <v>#REF!</v>
          </cell>
          <cell r="Q19" t="e">
            <v>#REF!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</row>
        <row r="20">
          <cell r="F20" t="str">
            <v>22020031</v>
          </cell>
          <cell r="G20" t="str">
            <v>5504</v>
          </cell>
          <cell r="H20">
            <v>1</v>
          </cell>
          <cell r="I20" t="str">
            <v>Lot</v>
          </cell>
          <cell r="J20" t="e">
            <v>#REF!</v>
          </cell>
          <cell r="K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 t="e">
            <v>#REF!</v>
          </cell>
          <cell r="Q20" t="e">
            <v>#REF!</v>
          </cell>
          <cell r="R20" t="e">
            <v>#REF!</v>
          </cell>
          <cell r="S20" t="e">
            <v>#REF!</v>
          </cell>
          <cell r="T20" t="e">
            <v>#REF!</v>
          </cell>
          <cell r="U20" t="e">
            <v>#REF!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</row>
        <row r="21">
          <cell r="F21" t="str">
            <v>22020033</v>
          </cell>
          <cell r="G21" t="str">
            <v>5371</v>
          </cell>
          <cell r="H21">
            <v>3812726.7636531512</v>
          </cell>
          <cell r="I21" t="str">
            <v>Litres</v>
          </cell>
          <cell r="J21">
            <v>0.5</v>
          </cell>
          <cell r="K21">
            <v>1906363.3818265756</v>
          </cell>
          <cell r="M21">
            <v>72162.321366153861</v>
          </cell>
          <cell r="N21">
            <v>72162.321366153861</v>
          </cell>
          <cell r="O21">
            <v>72162.321366153861</v>
          </cell>
          <cell r="P21">
            <v>72162.321366153861</v>
          </cell>
          <cell r="Q21">
            <v>72162.321366153861</v>
          </cell>
          <cell r="R21">
            <v>74166.83029299145</v>
          </cell>
          <cell r="S21">
            <v>76870.50933333335</v>
          </cell>
          <cell r="T21">
            <v>83037.310637037037</v>
          </cell>
          <cell r="U21">
            <v>72977.914240000013</v>
          </cell>
          <cell r="V21">
            <v>64426.933511111114</v>
          </cell>
          <cell r="W21">
            <v>67224.819200000013</v>
          </cell>
          <cell r="X21">
            <v>67927.690797037023</v>
          </cell>
          <cell r="Y21">
            <v>71747.125615407422</v>
          </cell>
          <cell r="Z21">
            <v>67970.206942814824</v>
          </cell>
          <cell r="AA21">
            <v>64807.445380740734</v>
          </cell>
          <cell r="AB21">
            <v>66433.140820148154</v>
          </cell>
          <cell r="AC21">
            <v>65702.188989629634</v>
          </cell>
          <cell r="AD21">
            <v>72648.548124444438</v>
          </cell>
          <cell r="AE21">
            <v>209870.37037037036</v>
          </cell>
          <cell r="AF21">
            <v>209870.37037037036</v>
          </cell>
          <cell r="AG21">
            <v>209870.37037037036</v>
          </cell>
          <cell r="AH21">
            <v>1906363.3818265756</v>
          </cell>
        </row>
        <row r="22">
          <cell r="F22" t="str">
            <v>22020032</v>
          </cell>
          <cell r="G22" t="str">
            <v>5371</v>
          </cell>
          <cell r="H22">
            <v>2096633.8749079772</v>
          </cell>
          <cell r="I22" t="str">
            <v>Litres</v>
          </cell>
          <cell r="J22">
            <v>0.5</v>
          </cell>
          <cell r="K22">
            <v>1048316.9374539886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54670.855008000013</v>
          </cell>
          <cell r="W22">
            <v>56304.215917714289</v>
          </cell>
          <cell r="X22">
            <v>57641.497619199996</v>
          </cell>
          <cell r="Y22">
            <v>64476.5727376457</v>
          </cell>
          <cell r="Z22">
            <v>61082.391166902868</v>
          </cell>
          <cell r="AA22">
            <v>58240.130600228578</v>
          </cell>
          <cell r="AB22">
            <v>56373.26521024001</v>
          </cell>
          <cell r="AC22">
            <v>55753.000371199989</v>
          </cell>
          <cell r="AD22">
            <v>63382.151679999995</v>
          </cell>
          <cell r="AE22">
            <v>180402.85714285716</v>
          </cell>
          <cell r="AF22">
            <v>159587.14285714284</v>
          </cell>
          <cell r="AG22">
            <v>180402.85714285716</v>
          </cell>
          <cell r="AH22">
            <v>1048316.9374539886</v>
          </cell>
        </row>
        <row r="23">
          <cell r="F23" t="str">
            <v>22020042</v>
          </cell>
          <cell r="G23" t="str">
            <v>5371</v>
          </cell>
          <cell r="H23">
            <v>9797677.4735718481</v>
          </cell>
          <cell r="I23" t="str">
            <v>Litres</v>
          </cell>
          <cell r="J23">
            <v>0.5</v>
          </cell>
          <cell r="K23">
            <v>4898838.7367859241</v>
          </cell>
          <cell r="M23">
            <v>154633.54578461539</v>
          </cell>
          <cell r="N23">
            <v>154633.54578461539</v>
          </cell>
          <cell r="O23">
            <v>154633.54578461539</v>
          </cell>
          <cell r="P23">
            <v>154633.54578461539</v>
          </cell>
          <cell r="Q23">
            <v>154633.54578461539</v>
          </cell>
          <cell r="R23">
            <v>152217.39663173084</v>
          </cell>
          <cell r="S23">
            <v>153918.37317073173</v>
          </cell>
          <cell r="T23">
            <v>159321.08243902435</v>
          </cell>
          <cell r="U23">
            <v>232029.08273170728</v>
          </cell>
          <cell r="V23">
            <v>195304.81740000003</v>
          </cell>
          <cell r="W23">
            <v>190255.60764878048</v>
          </cell>
          <cell r="X23">
            <v>205917.06797951218</v>
          </cell>
          <cell r="Y23">
            <v>222205.06845007057</v>
          </cell>
          <cell r="Z23">
            <v>210507.72914936475</v>
          </cell>
          <cell r="AA23">
            <v>200712.47054682352</v>
          </cell>
          <cell r="AB23">
            <v>198960.12276269883</v>
          </cell>
          <cell r="AC23">
            <v>196771.00052433735</v>
          </cell>
          <cell r="AD23">
            <v>200455.60019277109</v>
          </cell>
          <cell r="AE23">
            <v>528555.8823529412</v>
          </cell>
          <cell r="AF23">
            <v>549983.82352941181</v>
          </cell>
          <cell r="AG23">
            <v>528555.8823529412</v>
          </cell>
          <cell r="AH23">
            <v>4898838.7367859241</v>
          </cell>
        </row>
        <row r="24">
          <cell r="F24" t="str">
            <v>22020041</v>
          </cell>
          <cell r="G24" t="str">
            <v>5371</v>
          </cell>
          <cell r="H24">
            <v>1699039.0729198591</v>
          </cell>
          <cell r="I24" t="str">
            <v>Litres</v>
          </cell>
          <cell r="J24">
            <v>0.5</v>
          </cell>
          <cell r="K24">
            <v>849519.53645992954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22378.073426376814</v>
          </cell>
          <cell r="V24">
            <v>16952.518635945809</v>
          </cell>
          <cell r="W24">
            <v>19978.009733701958</v>
          </cell>
          <cell r="X24">
            <v>20264.291518950784</v>
          </cell>
          <cell r="Y24">
            <v>34038.205552658095</v>
          </cell>
          <cell r="Z24">
            <v>47571.951743250116</v>
          </cell>
          <cell r="AA24">
            <v>66518.517542970672</v>
          </cell>
          <cell r="AB24">
            <v>67890.254176888091</v>
          </cell>
          <cell r="AC24">
            <v>57786.706054985407</v>
          </cell>
          <cell r="AD24">
            <v>48916.008074201782</v>
          </cell>
          <cell r="AE24">
            <v>149075</v>
          </cell>
          <cell r="AF24">
            <v>149075</v>
          </cell>
          <cell r="AG24">
            <v>149075</v>
          </cell>
          <cell r="AH24">
            <v>849519.53645992954</v>
          </cell>
        </row>
        <row r="25">
          <cell r="F25" t="str">
            <v>22020010</v>
          </cell>
          <cell r="G25" t="str">
            <v>5371</v>
          </cell>
          <cell r="H25">
            <v>8619914.9688029401</v>
          </cell>
          <cell r="I25" t="str">
            <v>Litres</v>
          </cell>
          <cell r="J25">
            <v>0.5</v>
          </cell>
          <cell r="K25">
            <v>4309957.4844014701</v>
          </cell>
          <cell r="M25">
            <v>28366.841525536503</v>
          </cell>
          <cell r="N25">
            <v>28366.841525536503</v>
          </cell>
          <cell r="O25">
            <v>28366.841525536503</v>
          </cell>
          <cell r="P25">
            <v>28366.841525536503</v>
          </cell>
          <cell r="Q25">
            <v>28366.841525536503</v>
          </cell>
          <cell r="R25">
            <v>29154.809345690286</v>
          </cell>
          <cell r="S25">
            <v>30217.619319390295</v>
          </cell>
          <cell r="T25">
            <v>68003.697167080216</v>
          </cell>
          <cell r="U25">
            <v>28687.449196738751</v>
          </cell>
          <cell r="V25">
            <v>210450.21924796599</v>
          </cell>
          <cell r="W25">
            <v>224892.02706557856</v>
          </cell>
          <cell r="X25">
            <v>229079.15471055495</v>
          </cell>
          <cell r="Y25">
            <v>236168.54318266077</v>
          </cell>
          <cell r="Z25">
            <v>227955.26740553547</v>
          </cell>
          <cell r="AA25">
            <v>216309.56747898809</v>
          </cell>
          <cell r="AB25">
            <v>213787.45496726909</v>
          </cell>
          <cell r="AC25">
            <v>209493.65639123318</v>
          </cell>
          <cell r="AD25">
            <v>233109.44003817532</v>
          </cell>
          <cell r="AE25">
            <v>685975.32010858413</v>
          </cell>
          <cell r="AF25">
            <v>652107.08096233138</v>
          </cell>
          <cell r="AG25">
            <v>672731.97018601105</v>
          </cell>
          <cell r="AH25">
            <v>4309957.4844014701</v>
          </cell>
        </row>
        <row r="26">
          <cell r="F26" t="str">
            <v>22020050</v>
          </cell>
          <cell r="G26" t="str">
            <v>5371</v>
          </cell>
          <cell r="H26">
            <v>32022096.657553203</v>
          </cell>
          <cell r="I26" t="str">
            <v>Litres</v>
          </cell>
          <cell r="J26">
            <v>0.5</v>
          </cell>
          <cell r="K26">
            <v>16011048.328776602</v>
          </cell>
          <cell r="M26">
            <v>421657.38800416427</v>
          </cell>
          <cell r="N26">
            <v>421657.38800416427</v>
          </cell>
          <cell r="O26">
            <v>421657.38800416427</v>
          </cell>
          <cell r="P26">
            <v>421657.38800416427</v>
          </cell>
          <cell r="Q26">
            <v>421657.38800416427</v>
          </cell>
          <cell r="R26">
            <v>415068.99131659942</v>
          </cell>
          <cell r="S26">
            <v>430199.9242105264</v>
          </cell>
          <cell r="T26">
            <v>445300.42891228065</v>
          </cell>
          <cell r="U26">
            <v>681962.53229467373</v>
          </cell>
          <cell r="V26">
            <v>612196.31616693689</v>
          </cell>
          <cell r="W26">
            <v>621468.89574478474</v>
          </cell>
          <cell r="X26">
            <v>678233.10844097706</v>
          </cell>
          <cell r="Y26">
            <v>734381.29372770851</v>
          </cell>
          <cell r="Z26">
            <v>730022.6809747162</v>
          </cell>
          <cell r="AA26">
            <v>725349.30452976574</v>
          </cell>
          <cell r="AB26">
            <v>709355.0645321497</v>
          </cell>
          <cell r="AC26">
            <v>679678.89858286618</v>
          </cell>
          <cell r="AD26">
            <v>672187.13150802581</v>
          </cell>
          <cell r="AE26">
            <v>1887824.337767496</v>
          </cell>
          <cell r="AF26">
            <v>1959425.5257374209</v>
          </cell>
          <cell r="AG26">
            <v>1920106.9543088495</v>
          </cell>
          <cell r="AH26">
            <v>16011048.328776602</v>
          </cell>
        </row>
        <row r="27">
          <cell r="F27" t="str">
            <v>22020060</v>
          </cell>
          <cell r="G27" t="str">
            <v>5371</v>
          </cell>
          <cell r="H27">
            <v>7763201.3100000005</v>
          </cell>
          <cell r="I27" t="str">
            <v>Litres</v>
          </cell>
          <cell r="J27">
            <v>0.5</v>
          </cell>
          <cell r="K27">
            <v>3881600.6550000003</v>
          </cell>
          <cell r="M27">
            <v>47116.160000000003</v>
          </cell>
          <cell r="N27">
            <v>45471.41</v>
          </cell>
          <cell r="O27">
            <v>43563.5</v>
          </cell>
          <cell r="P27">
            <v>43168.759999999995</v>
          </cell>
          <cell r="Q27">
            <v>42905.599999999999</v>
          </cell>
          <cell r="R27">
            <v>48103.01</v>
          </cell>
          <cell r="S27">
            <v>49747.76</v>
          </cell>
          <cell r="T27">
            <v>79864.959999999992</v>
          </cell>
          <cell r="U27">
            <v>177014.86000000002</v>
          </cell>
          <cell r="V27">
            <v>159865.60000000003</v>
          </cell>
          <cell r="W27">
            <v>165830.56</v>
          </cell>
          <cell r="X27">
            <v>163593.69999999998</v>
          </cell>
          <cell r="Y27">
            <v>175772.16</v>
          </cell>
          <cell r="Z27">
            <v>169558.65999999997</v>
          </cell>
          <cell r="AA27">
            <v>162351</v>
          </cell>
          <cell r="AB27">
            <v>160859.76</v>
          </cell>
          <cell r="AC27">
            <v>159865.60000000003</v>
          </cell>
          <cell r="AD27">
            <v>179500.26</v>
          </cell>
          <cell r="AE27">
            <v>623995.77500000002</v>
          </cell>
          <cell r="AF27">
            <v>580771.745</v>
          </cell>
          <cell r="AG27">
            <v>602679.81499999994</v>
          </cell>
          <cell r="AH27">
            <v>3881600.6550000003</v>
          </cell>
        </row>
        <row r="28">
          <cell r="F28" t="str">
            <v>22020031</v>
          </cell>
          <cell r="G28" t="str">
            <v>5371</v>
          </cell>
          <cell r="H28">
            <v>2874767.1500000008</v>
          </cell>
          <cell r="I28" t="str">
            <v>Litres</v>
          </cell>
          <cell r="J28">
            <v>0.5</v>
          </cell>
          <cell r="K28">
            <v>1437383.5750000004</v>
          </cell>
          <cell r="M28">
            <v>90059.199999999997</v>
          </cell>
          <cell r="N28">
            <v>86861.075000000012</v>
          </cell>
          <cell r="O28">
            <v>83151.25</v>
          </cell>
          <cell r="P28">
            <v>82383.7</v>
          </cell>
          <cell r="Q28">
            <v>81872</v>
          </cell>
          <cell r="R28">
            <v>91978.074999999997</v>
          </cell>
          <cell r="S28">
            <v>95176.2</v>
          </cell>
          <cell r="T28">
            <v>86477.3</v>
          </cell>
          <cell r="U28">
            <v>64784.875</v>
          </cell>
          <cell r="V28">
            <v>46784</v>
          </cell>
          <cell r="W28">
            <v>36403.800000000003</v>
          </cell>
          <cell r="X28">
            <v>35910.375</v>
          </cell>
          <cell r="Y28">
            <v>38596.800000000003</v>
          </cell>
          <cell r="Z28">
            <v>37226.175000000003</v>
          </cell>
          <cell r="AA28">
            <v>35636.25</v>
          </cell>
          <cell r="AB28">
            <v>35307.299999999996</v>
          </cell>
          <cell r="AC28">
            <v>35088</v>
          </cell>
          <cell r="AD28">
            <v>39419.175000000003</v>
          </cell>
          <cell r="AE28">
            <v>115406.62500000001</v>
          </cell>
          <cell r="AF28">
            <v>107402.17500000002</v>
          </cell>
          <cell r="AG28">
            <v>111459.22499999999</v>
          </cell>
          <cell r="AH28">
            <v>1437383.5750000004</v>
          </cell>
        </row>
        <row r="29">
          <cell r="F29" t="str">
            <v>22020930</v>
          </cell>
          <cell r="G29" t="str">
            <v>5372</v>
          </cell>
          <cell r="H29">
            <v>84000</v>
          </cell>
          <cell r="I29" t="str">
            <v>Litres</v>
          </cell>
          <cell r="J29">
            <v>0.5</v>
          </cell>
          <cell r="K29">
            <v>42000</v>
          </cell>
          <cell r="M29">
            <v>2000</v>
          </cell>
          <cell r="N29">
            <v>2000</v>
          </cell>
          <cell r="O29">
            <v>2000</v>
          </cell>
          <cell r="P29">
            <v>2000</v>
          </cell>
          <cell r="Q29">
            <v>2000</v>
          </cell>
          <cell r="R29">
            <v>2000</v>
          </cell>
          <cell r="S29">
            <v>2000</v>
          </cell>
          <cell r="T29">
            <v>2000</v>
          </cell>
          <cell r="U29">
            <v>2000</v>
          </cell>
          <cell r="V29">
            <v>2000</v>
          </cell>
          <cell r="W29">
            <v>2000</v>
          </cell>
          <cell r="X29">
            <v>2000</v>
          </cell>
          <cell r="Y29">
            <v>2000</v>
          </cell>
          <cell r="Z29">
            <v>2000</v>
          </cell>
          <cell r="AA29">
            <v>2000</v>
          </cell>
          <cell r="AB29">
            <v>2000</v>
          </cell>
          <cell r="AC29">
            <v>2000</v>
          </cell>
          <cell r="AD29">
            <v>2000</v>
          </cell>
          <cell r="AE29">
            <v>2000</v>
          </cell>
          <cell r="AF29">
            <v>2000</v>
          </cell>
          <cell r="AG29">
            <v>2000</v>
          </cell>
          <cell r="AH29">
            <v>42000</v>
          </cell>
        </row>
        <row r="30">
          <cell r="F30" t="str">
            <v>22020930</v>
          </cell>
          <cell r="G30" t="str">
            <v>5504</v>
          </cell>
          <cell r="H30">
            <v>1</v>
          </cell>
          <cell r="I30" t="str">
            <v>Lot</v>
          </cell>
          <cell r="J30">
            <v>405000</v>
          </cell>
          <cell r="K30">
            <v>405000</v>
          </cell>
          <cell r="M30">
            <v>15000</v>
          </cell>
          <cell r="N30">
            <v>15000</v>
          </cell>
          <cell r="O30">
            <v>15000</v>
          </cell>
          <cell r="P30">
            <v>15000</v>
          </cell>
          <cell r="Q30">
            <v>15000</v>
          </cell>
          <cell r="R30">
            <v>15000</v>
          </cell>
          <cell r="S30">
            <v>15000</v>
          </cell>
          <cell r="T30">
            <v>15000</v>
          </cell>
          <cell r="U30">
            <v>15000</v>
          </cell>
          <cell r="V30">
            <v>15000</v>
          </cell>
          <cell r="W30">
            <v>15000</v>
          </cell>
          <cell r="X30">
            <v>15000</v>
          </cell>
          <cell r="Y30">
            <v>15000</v>
          </cell>
          <cell r="Z30">
            <v>15000</v>
          </cell>
          <cell r="AA30">
            <v>15000</v>
          </cell>
          <cell r="AB30">
            <v>15000</v>
          </cell>
          <cell r="AC30">
            <v>15000</v>
          </cell>
          <cell r="AD30">
            <v>15000</v>
          </cell>
          <cell r="AE30">
            <v>45000</v>
          </cell>
          <cell r="AF30">
            <v>45000</v>
          </cell>
          <cell r="AG30">
            <v>45000</v>
          </cell>
          <cell r="AH30">
            <v>405000</v>
          </cell>
        </row>
        <row r="31">
          <cell r="F31" t="str">
            <v>22020020</v>
          </cell>
          <cell r="G31" t="str">
            <v>5316</v>
          </cell>
          <cell r="H31">
            <v>27048.529868371606</v>
          </cell>
          <cell r="I31" t="str">
            <v>Tonnes</v>
          </cell>
          <cell r="J31">
            <v>604</v>
          </cell>
          <cell r="K31">
            <v>16337312.04049645</v>
          </cell>
          <cell r="M31">
            <v>462537.56346380897</v>
          </cell>
          <cell r="N31">
            <v>462537.56346380897</v>
          </cell>
          <cell r="O31">
            <v>462537.56346380897</v>
          </cell>
          <cell r="P31">
            <v>462537.56346380897</v>
          </cell>
          <cell r="Q31">
            <v>462537.56346380897</v>
          </cell>
          <cell r="R31">
            <v>462537.56346380897</v>
          </cell>
          <cell r="S31">
            <v>479398.91658848303</v>
          </cell>
          <cell r="T31">
            <v>504230.01265342243</v>
          </cell>
          <cell r="U31">
            <v>623687.00637121254</v>
          </cell>
          <cell r="V31">
            <v>646366.20077724371</v>
          </cell>
          <cell r="W31">
            <v>646334.61386222218</v>
          </cell>
          <cell r="X31">
            <v>681487.71073327714</v>
          </cell>
          <cell r="Y31">
            <v>752524.8390894949</v>
          </cell>
          <cell r="Z31">
            <v>712910.35848183569</v>
          </cell>
          <cell r="AA31">
            <v>679737.50848731108</v>
          </cell>
          <cell r="AB31">
            <v>666493.56872174121</v>
          </cell>
          <cell r="AC31">
            <v>659160.26055549202</v>
          </cell>
          <cell r="AD31">
            <v>698481.18386109185</v>
          </cell>
          <cell r="AE31">
            <v>1937091.4931769231</v>
          </cell>
          <cell r="AF31">
            <v>1937091.4931769231</v>
          </cell>
          <cell r="AG31">
            <v>1937091.4931769231</v>
          </cell>
          <cell r="AH31">
            <v>16337312.04049645</v>
          </cell>
        </row>
        <row r="32">
          <cell r="F32" t="str">
            <v>22020020</v>
          </cell>
          <cell r="G32" t="str">
            <v>5317</v>
          </cell>
          <cell r="H32">
            <v>315104.94693159754</v>
          </cell>
          <cell r="I32" t="str">
            <v>Holes</v>
          </cell>
          <cell r="J32">
            <v>18</v>
          </cell>
          <cell r="K32">
            <v>5671889.0447687563</v>
          </cell>
          <cell r="M32">
            <v>160580.98985325443</v>
          </cell>
          <cell r="N32">
            <v>160580.98985325443</v>
          </cell>
          <cell r="O32">
            <v>160580.98985325443</v>
          </cell>
          <cell r="P32">
            <v>160580.98985325443</v>
          </cell>
          <cell r="Q32">
            <v>160580.98985325443</v>
          </cell>
          <cell r="R32">
            <v>160580.98985325443</v>
          </cell>
          <cell r="S32">
            <v>166434.81230769231</v>
          </cell>
          <cell r="T32">
            <v>175055.52184615383</v>
          </cell>
          <cell r="U32">
            <v>216527.87741538463</v>
          </cell>
          <cell r="V32">
            <v>224401.50276923078</v>
          </cell>
          <cell r="W32">
            <v>224390.53661538463</v>
          </cell>
          <cell r="X32">
            <v>236594.77587692306</v>
          </cell>
          <cell r="Y32">
            <v>261257.0158523077</v>
          </cell>
          <cell r="Z32">
            <v>247503.9004061539</v>
          </cell>
          <cell r="AA32">
            <v>235987.15126153844</v>
          </cell>
          <cell r="AB32">
            <v>231389.20046769234</v>
          </cell>
          <cell r="AC32">
            <v>228843.26695384615</v>
          </cell>
          <cell r="AD32">
            <v>242494.46695384619</v>
          </cell>
          <cell r="AE32">
            <v>672507.69230769225</v>
          </cell>
          <cell r="AF32">
            <v>672507.69230769225</v>
          </cell>
          <cell r="AG32">
            <v>672507.69230769225</v>
          </cell>
          <cell r="AH32">
            <v>5671889.0447687563</v>
          </cell>
        </row>
        <row r="33">
          <cell r="F33" t="str">
            <v>22020020</v>
          </cell>
          <cell r="G33" t="str">
            <v>5371</v>
          </cell>
          <cell r="H33">
            <v>1622911.7921022964</v>
          </cell>
          <cell r="I33" t="str">
            <v>Litres</v>
          </cell>
          <cell r="J33">
            <v>0.5</v>
          </cell>
          <cell r="K33">
            <v>811455.89605114819</v>
          </cell>
          <cell r="M33">
            <v>22973.720039593161</v>
          </cell>
          <cell r="N33">
            <v>22973.720039593161</v>
          </cell>
          <cell r="O33">
            <v>22973.720039593161</v>
          </cell>
          <cell r="P33">
            <v>22973.720039593161</v>
          </cell>
          <cell r="Q33">
            <v>22973.720039593161</v>
          </cell>
          <cell r="R33">
            <v>22973.720039593161</v>
          </cell>
          <cell r="S33">
            <v>23811.204466315379</v>
          </cell>
          <cell r="T33">
            <v>25044.537052322306</v>
          </cell>
          <cell r="U33">
            <v>30977.831442278766</v>
          </cell>
          <cell r="V33">
            <v>32104.281495558462</v>
          </cell>
          <cell r="W33">
            <v>32102.71260905077</v>
          </cell>
          <cell r="X33">
            <v>33848.727354301845</v>
          </cell>
          <cell r="Y33">
            <v>37377.061544180207</v>
          </cell>
          <cell r="Z33">
            <v>35409.45489148191</v>
          </cell>
          <cell r="AA33">
            <v>33761.796779171076</v>
          </cell>
          <cell r="AB33">
            <v>33103.985201410986</v>
          </cell>
          <cell r="AC33">
            <v>32739.748040835693</v>
          </cell>
          <cell r="AD33">
            <v>34692.774032835689</v>
          </cell>
          <cell r="AE33">
            <v>96213.153634615388</v>
          </cell>
          <cell r="AF33">
            <v>96213.153634615388</v>
          </cell>
          <cell r="AG33">
            <v>96213.153634615388</v>
          </cell>
          <cell r="AH33">
            <v>811455.89605114819</v>
          </cell>
        </row>
        <row r="34">
          <cell r="F34" t="str">
            <v>22020020</v>
          </cell>
          <cell r="G34" t="str">
            <v>5504</v>
          </cell>
          <cell r="H34">
            <v>1</v>
          </cell>
          <cell r="I34" t="str">
            <v>Lot</v>
          </cell>
          <cell r="J34" t="e">
            <v>#REF!</v>
          </cell>
          <cell r="K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 t="e">
            <v>#REF!</v>
          </cell>
          <cell r="Q34" t="e">
            <v>#REF!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</row>
        <row r="35">
          <cell r="F35" t="str">
            <v>22020930</v>
          </cell>
          <cell r="G35" t="str">
            <v>6301</v>
          </cell>
          <cell r="H35">
            <v>1</v>
          </cell>
          <cell r="I35" t="str">
            <v>Lot</v>
          </cell>
          <cell r="J35">
            <v>15449057.244402079</v>
          </cell>
          <cell r="K35">
            <v>15449057.244402079</v>
          </cell>
          <cell r="M35">
            <v>294400.23749999999</v>
          </cell>
          <cell r="N35">
            <v>294400.23749999999</v>
          </cell>
          <cell r="O35">
            <v>294400.23749999999</v>
          </cell>
          <cell r="P35">
            <v>294400.23749999999</v>
          </cell>
          <cell r="Q35">
            <v>294400.23749999999</v>
          </cell>
          <cell r="R35">
            <v>294400.23749999999</v>
          </cell>
          <cell r="S35">
            <v>292291.76242288505</v>
          </cell>
          <cell r="T35">
            <v>281122.34353532473</v>
          </cell>
          <cell r="U35">
            <v>438598.43014726182</v>
          </cell>
          <cell r="V35">
            <v>426818.34207053151</v>
          </cell>
          <cell r="W35">
            <v>580266.39787625521</v>
          </cell>
          <cell r="X35">
            <v>620890.62336341536</v>
          </cell>
          <cell r="Y35">
            <v>520708.82577849302</v>
          </cell>
          <cell r="Z35">
            <v>713579.27614875184</v>
          </cell>
          <cell r="AA35">
            <v>855238.08269533725</v>
          </cell>
          <cell r="AB35">
            <v>872874.69655998936</v>
          </cell>
          <cell r="AC35">
            <v>742971.93499266962</v>
          </cell>
          <cell r="AD35">
            <v>628920.1038111659</v>
          </cell>
          <cell r="AE35">
            <v>2236125</v>
          </cell>
          <cell r="AF35">
            <v>2236125</v>
          </cell>
          <cell r="AG35">
            <v>2236125</v>
          </cell>
          <cell r="AH35">
            <v>15449057.244402079</v>
          </cell>
        </row>
        <row r="36">
          <cell r="F36" t="str">
            <v>22020930</v>
          </cell>
          <cell r="G36" t="str">
            <v>5842</v>
          </cell>
          <cell r="H36">
            <v>1</v>
          </cell>
          <cell r="I36" t="str">
            <v>Lot</v>
          </cell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</row>
        <row r="37">
          <cell r="F37" t="str">
            <v>22060121</v>
          </cell>
          <cell r="G37" t="str">
            <v>5321010</v>
          </cell>
          <cell r="H37" t="e">
            <v>#REF!</v>
          </cell>
          <cell r="I37" t="str">
            <v>Tonnes</v>
          </cell>
          <cell r="J37" t="e">
            <v>#REF!</v>
          </cell>
          <cell r="K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 t="e">
            <v>#REF!</v>
          </cell>
          <cell r="Q37" t="e">
            <v>#REF!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</row>
        <row r="38">
          <cell r="F38" t="str">
            <v>22060122</v>
          </cell>
          <cell r="G38" t="str">
            <v>5321020</v>
          </cell>
          <cell r="H38" t="e">
            <v>#REF!</v>
          </cell>
          <cell r="I38" t="str">
            <v>Tonnes</v>
          </cell>
          <cell r="J38" t="e">
            <v>#REF!</v>
          </cell>
          <cell r="K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 t="e">
            <v>#REF!</v>
          </cell>
          <cell r="Q38" t="e">
            <v>#REF!</v>
          </cell>
          <cell r="R38" t="e">
            <v>#REF!</v>
          </cell>
          <cell r="S38" t="e">
            <v>#REF!</v>
          </cell>
          <cell r="T38" t="e">
            <v>#REF!</v>
          </cell>
          <cell r="U38" t="e">
            <v>#REF!</v>
          </cell>
          <cell r="V38" t="e">
            <v>#REF!</v>
          </cell>
          <cell r="W38" t="e">
            <v>#REF!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</row>
        <row r="39">
          <cell r="F39" t="str">
            <v>22060123</v>
          </cell>
          <cell r="G39" t="str">
            <v>5321020</v>
          </cell>
          <cell r="H39" t="e">
            <v>#REF!</v>
          </cell>
          <cell r="I39" t="str">
            <v>Tonnes</v>
          </cell>
          <cell r="J39" t="e">
            <v>#REF!</v>
          </cell>
          <cell r="K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 t="e">
            <v>#REF!</v>
          </cell>
          <cell r="Q39" t="e">
            <v>#REF!</v>
          </cell>
          <cell r="R39" t="e">
            <v>#REF!</v>
          </cell>
          <cell r="S39" t="e">
            <v>#REF!</v>
          </cell>
          <cell r="T39" t="e">
            <v>#REF!</v>
          </cell>
          <cell r="U39" t="e">
            <v>#REF!</v>
          </cell>
          <cell r="V39" t="e">
            <v>#REF!</v>
          </cell>
          <cell r="W39" t="e">
            <v>#REF!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</row>
        <row r="40">
          <cell r="F40" t="str">
            <v>22060130</v>
          </cell>
          <cell r="G40" t="str">
            <v>5321030</v>
          </cell>
          <cell r="H40" t="e">
            <v>#REF!</v>
          </cell>
          <cell r="I40" t="str">
            <v>Tonnes</v>
          </cell>
          <cell r="J40" t="e">
            <v>#REF!</v>
          </cell>
          <cell r="K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 t="e">
            <v>#REF!</v>
          </cell>
          <cell r="Q40" t="e">
            <v>#REF!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</row>
        <row r="41">
          <cell r="F41" t="str">
            <v>22060140</v>
          </cell>
          <cell r="G41" t="str">
            <v>5321030</v>
          </cell>
          <cell r="H41" t="e">
            <v>#REF!</v>
          </cell>
          <cell r="I41" t="str">
            <v>Tonnes</v>
          </cell>
          <cell r="J41" t="e">
            <v>#REF!</v>
          </cell>
          <cell r="K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 t="e">
            <v>#REF!</v>
          </cell>
          <cell r="Q41" t="e">
            <v>#REF!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</row>
        <row r="42">
          <cell r="F42" t="str">
            <v>22061100</v>
          </cell>
          <cell r="G42" t="str">
            <v xml:space="preserve">5330   </v>
          </cell>
          <cell r="H42" t="e">
            <v>#REF!</v>
          </cell>
          <cell r="I42" t="str">
            <v>Tonnes</v>
          </cell>
          <cell r="J42" t="e">
            <v>#REF!</v>
          </cell>
          <cell r="K42" t="e">
            <v>#REF!</v>
          </cell>
          <cell r="M42" t="e">
            <v>#REF!</v>
          </cell>
          <cell r="N42" t="e">
            <v>#REF!</v>
          </cell>
          <cell r="O42" t="e">
            <v>#REF!</v>
          </cell>
          <cell r="P42" t="e">
            <v>#REF!</v>
          </cell>
          <cell r="Q42" t="e">
            <v>#REF!</v>
          </cell>
          <cell r="R42" t="e">
            <v>#REF!</v>
          </cell>
          <cell r="S42" t="e">
            <v>#REF!</v>
          </cell>
          <cell r="T42" t="e">
            <v>#REF!</v>
          </cell>
          <cell r="U42" t="e">
            <v>#REF!</v>
          </cell>
          <cell r="V42" t="e">
            <v>#REF!</v>
          </cell>
          <cell r="W42" t="e">
            <v>#REF!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</row>
        <row r="43">
          <cell r="F43" t="str">
            <v>22061121</v>
          </cell>
          <cell r="G43" t="str">
            <v xml:space="preserve">5330   </v>
          </cell>
          <cell r="H43" t="e">
            <v>#REF!</v>
          </cell>
          <cell r="I43" t="str">
            <v>Tonnes</v>
          </cell>
          <cell r="J43" t="e">
            <v>#REF!</v>
          </cell>
          <cell r="K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 t="e">
            <v>#REF!</v>
          </cell>
          <cell r="Q43" t="e">
            <v>#REF!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</row>
        <row r="44">
          <cell r="F44" t="str">
            <v>22061122</v>
          </cell>
          <cell r="G44" t="str">
            <v xml:space="preserve">5330   </v>
          </cell>
          <cell r="H44" t="e">
            <v>#REF!</v>
          </cell>
          <cell r="I44" t="str">
            <v>Tonnes</v>
          </cell>
          <cell r="J44" t="e">
            <v>#REF!</v>
          </cell>
          <cell r="K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</row>
        <row r="45">
          <cell r="F45" t="str">
            <v>22061123</v>
          </cell>
          <cell r="G45" t="str">
            <v xml:space="preserve">5330   </v>
          </cell>
          <cell r="H45" t="e">
            <v>#REF!</v>
          </cell>
          <cell r="I45" t="str">
            <v>Tonnes</v>
          </cell>
          <cell r="J45" t="e">
            <v>#REF!</v>
          </cell>
          <cell r="K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 t="e">
            <v>#REF!</v>
          </cell>
          <cell r="T45" t="e">
            <v>#REF!</v>
          </cell>
          <cell r="U45" t="e">
            <v>#REF!</v>
          </cell>
          <cell r="V45" t="e">
            <v>#REF!</v>
          </cell>
          <cell r="W45" t="e">
            <v>#REF!</v>
          </cell>
          <cell r="X45" t="e">
            <v>#REF!</v>
          </cell>
          <cell r="Y45" t="e">
            <v>#REF!</v>
          </cell>
          <cell r="Z45" t="e">
            <v>#REF!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</row>
        <row r="46">
          <cell r="F46" t="str">
            <v>22060130</v>
          </cell>
          <cell r="G46" t="str">
            <v>5401010</v>
          </cell>
          <cell r="H46" t="e">
            <v>#REF!</v>
          </cell>
          <cell r="I46" t="str">
            <v>Tonnes</v>
          </cell>
          <cell r="J46" t="e">
            <v>#REF!</v>
          </cell>
          <cell r="K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S46" t="e">
            <v>#REF!</v>
          </cell>
          <cell r="T46" t="e">
            <v>#REF!</v>
          </cell>
          <cell r="U46" t="e">
            <v>#REF!</v>
          </cell>
          <cell r="V46" t="e">
            <v>#REF!</v>
          </cell>
          <cell r="W46" t="e">
            <v>#REF!</v>
          </cell>
          <cell r="X46" t="e">
            <v>#REF!</v>
          </cell>
          <cell r="Y46" t="e">
            <v>#REF!</v>
          </cell>
          <cell r="Z46" t="e">
            <v>#REF!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</row>
        <row r="47">
          <cell r="F47" t="str">
            <v>22060130</v>
          </cell>
          <cell r="G47" t="str">
            <v xml:space="preserve">5420   </v>
          </cell>
          <cell r="H47" t="e">
            <v>#REF!</v>
          </cell>
          <cell r="I47" t="str">
            <v>Tonnes</v>
          </cell>
          <cell r="J47" t="e">
            <v>#REF!</v>
          </cell>
          <cell r="K47" t="e">
            <v>#REF!</v>
          </cell>
          <cell r="M47" t="e">
            <v>#REF!</v>
          </cell>
          <cell r="N47" t="e">
            <v>#REF!</v>
          </cell>
          <cell r="O47" t="e">
            <v>#REF!</v>
          </cell>
          <cell r="P47" t="e">
            <v>#REF!</v>
          </cell>
          <cell r="Q47" t="e">
            <v>#REF!</v>
          </cell>
          <cell r="R47" t="e">
            <v>#REF!</v>
          </cell>
          <cell r="S47" t="e">
            <v>#REF!</v>
          </cell>
          <cell r="T47" t="e">
            <v>#REF!</v>
          </cell>
          <cell r="U47" t="e">
            <v>#REF!</v>
          </cell>
          <cell r="V47" t="e">
            <v>#REF!</v>
          </cell>
          <cell r="W47" t="e">
            <v>#REF!</v>
          </cell>
          <cell r="X47" t="e">
            <v>#REF!</v>
          </cell>
          <cell r="Y47" t="e">
            <v>#REF!</v>
          </cell>
          <cell r="Z47" t="e">
            <v>#REF!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</row>
        <row r="48">
          <cell r="F48" t="str">
            <v>22060130</v>
          </cell>
          <cell r="G48" t="str">
            <v>5401020</v>
          </cell>
          <cell r="H48" t="e">
            <v>#REF!</v>
          </cell>
          <cell r="I48" t="str">
            <v>Tonnes</v>
          </cell>
          <cell r="J48" t="e">
            <v>#REF!</v>
          </cell>
          <cell r="K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</row>
        <row r="49">
          <cell r="F49" t="str">
            <v>22060140</v>
          </cell>
          <cell r="G49" t="str">
            <v>5401020</v>
          </cell>
          <cell r="H49" t="e">
            <v>#REF!</v>
          </cell>
          <cell r="I49" t="str">
            <v>Tonnes</v>
          </cell>
          <cell r="J49" t="e">
            <v>#REF!</v>
          </cell>
          <cell r="K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</row>
        <row r="50">
          <cell r="F50" t="str">
            <v>22060130</v>
          </cell>
          <cell r="G50" t="str">
            <v>5401030</v>
          </cell>
          <cell r="H50" t="e">
            <v>#REF!</v>
          </cell>
          <cell r="I50" t="str">
            <v>Tonnes</v>
          </cell>
          <cell r="J50" t="e">
            <v>#REF!</v>
          </cell>
          <cell r="K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</row>
        <row r="51">
          <cell r="F51" t="str">
            <v>22060130</v>
          </cell>
          <cell r="G51" t="str">
            <v>5401040</v>
          </cell>
          <cell r="H51" t="e">
            <v>#REF!</v>
          </cell>
          <cell r="I51" t="str">
            <v>Tonnes</v>
          </cell>
          <cell r="J51" t="e">
            <v>#REF!</v>
          </cell>
          <cell r="K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</row>
        <row r="52">
          <cell r="F52" t="str">
            <v>22060140</v>
          </cell>
          <cell r="G52" t="str">
            <v>5401030</v>
          </cell>
          <cell r="H52" t="e">
            <v>#REF!</v>
          </cell>
          <cell r="I52" t="str">
            <v>Tonnes</v>
          </cell>
          <cell r="J52" t="e">
            <v>#REF!</v>
          </cell>
          <cell r="K52" t="e">
            <v>#REF!</v>
          </cell>
          <cell r="M52" t="e">
            <v>#REF!</v>
          </cell>
          <cell r="N52" t="e">
            <v>#REF!</v>
          </cell>
          <cell r="O52" t="e">
            <v>#REF!</v>
          </cell>
          <cell r="P52" t="e">
            <v>#REF!</v>
          </cell>
          <cell r="Q52" t="e">
            <v>#REF!</v>
          </cell>
          <cell r="R52" t="e">
            <v>#REF!</v>
          </cell>
          <cell r="S52" t="e">
            <v>#REF!</v>
          </cell>
          <cell r="T52" t="e">
            <v>#REF!</v>
          </cell>
          <cell r="U52" t="e">
            <v>#REF!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</row>
        <row r="53">
          <cell r="F53" t="str">
            <v>22060140</v>
          </cell>
          <cell r="G53" t="str">
            <v>5401040</v>
          </cell>
          <cell r="H53" t="e">
            <v>#REF!</v>
          </cell>
          <cell r="I53" t="str">
            <v>Tonnes</v>
          </cell>
          <cell r="J53" t="e">
            <v>#REF!</v>
          </cell>
          <cell r="K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 t="e">
            <v>#REF!</v>
          </cell>
          <cell r="T53" t="e">
            <v>#REF!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</row>
        <row r="54">
          <cell r="F54" t="str">
            <v>22060140</v>
          </cell>
          <cell r="G54" t="str">
            <v>5425010</v>
          </cell>
          <cell r="H54" t="e">
            <v>#REF!</v>
          </cell>
          <cell r="I54" t="str">
            <v>Tonnes</v>
          </cell>
          <cell r="J54" t="e">
            <v>#REF!</v>
          </cell>
          <cell r="K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 t="e">
            <v>#REF!</v>
          </cell>
          <cell r="T54" t="e">
            <v>#REF!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</row>
        <row r="55">
          <cell r="F55" t="str">
            <v>22060140</v>
          </cell>
          <cell r="G55" t="str">
            <v>5425020</v>
          </cell>
          <cell r="H55" t="e">
            <v>#REF!</v>
          </cell>
          <cell r="I55" t="str">
            <v>Tonnes</v>
          </cell>
          <cell r="J55" t="e">
            <v>#REF!</v>
          </cell>
          <cell r="K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 t="e">
            <v>#REF!</v>
          </cell>
          <cell r="T55" t="e">
            <v>#REF!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</row>
        <row r="56">
          <cell r="F56" t="str">
            <v>22060140</v>
          </cell>
          <cell r="G56" t="str">
            <v xml:space="preserve">5410   </v>
          </cell>
          <cell r="H56" t="e">
            <v>#REF!</v>
          </cell>
          <cell r="I56" t="str">
            <v>Tonnes</v>
          </cell>
          <cell r="J56" t="e">
            <v>#REF!</v>
          </cell>
          <cell r="K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 t="e">
            <v>#REF!</v>
          </cell>
          <cell r="T56" t="e">
            <v>#REF!</v>
          </cell>
          <cell r="U56" t="e">
            <v>#REF!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</row>
        <row r="57">
          <cell r="F57" t="str">
            <v>22060130</v>
          </cell>
          <cell r="G57" t="str">
            <v xml:space="preserve">5410   </v>
          </cell>
          <cell r="H57" t="e">
            <v>#REF!</v>
          </cell>
          <cell r="I57" t="str">
            <v>Tonnes</v>
          </cell>
          <cell r="J57" t="e">
            <v>#REF!</v>
          </cell>
          <cell r="K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 t="e">
            <v>#REF!</v>
          </cell>
          <cell r="T57" t="e">
            <v>#REF!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</row>
        <row r="58">
          <cell r="F58" t="str">
            <v>22060140</v>
          </cell>
          <cell r="G58" t="str">
            <v xml:space="preserve">5410   </v>
          </cell>
          <cell r="H58" t="e">
            <v>#REF!</v>
          </cell>
          <cell r="I58" t="str">
            <v>Tonnes</v>
          </cell>
          <cell r="J58" t="e">
            <v>#REF!</v>
          </cell>
          <cell r="K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 t="e">
            <v>#REF!</v>
          </cell>
          <cell r="T58" t="e">
            <v>#REF!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</row>
        <row r="59">
          <cell r="F59" t="str">
            <v>22060130</v>
          </cell>
          <cell r="G59" t="str">
            <v xml:space="preserve">5410   </v>
          </cell>
          <cell r="H59" t="e">
            <v>#REF!</v>
          </cell>
          <cell r="I59" t="str">
            <v>Tonnes</v>
          </cell>
          <cell r="J59" t="e">
            <v>#REF!</v>
          </cell>
          <cell r="K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  <cell r="AE59" t="e">
            <v>#REF!</v>
          </cell>
          <cell r="AF59" t="e">
            <v>#REF!</v>
          </cell>
          <cell r="AG59" t="e">
            <v>#REF!</v>
          </cell>
          <cell r="AH59" t="e">
            <v>#REF!</v>
          </cell>
        </row>
        <row r="60">
          <cell r="F60" t="str">
            <v>22060151</v>
          </cell>
          <cell r="G60" t="str">
            <v xml:space="preserve">5405   </v>
          </cell>
          <cell r="H60" t="e">
            <v>#REF!</v>
          </cell>
          <cell r="I60" t="str">
            <v>Tonnes</v>
          </cell>
          <cell r="J60" t="e">
            <v>#REF!</v>
          </cell>
          <cell r="K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  <cell r="AE60" t="e">
            <v>#REF!</v>
          </cell>
          <cell r="AF60" t="e">
            <v>#REF!</v>
          </cell>
          <cell r="AG60" t="e">
            <v>#REF!</v>
          </cell>
          <cell r="AH60" t="e">
            <v>#REF!</v>
          </cell>
        </row>
        <row r="61">
          <cell r="F61" t="str">
            <v>22060152</v>
          </cell>
          <cell r="G61" t="str">
            <v xml:space="preserve">5340   </v>
          </cell>
          <cell r="H61" t="e">
            <v>#REF!</v>
          </cell>
          <cell r="I61" t="str">
            <v>Sets</v>
          </cell>
          <cell r="J61" t="e">
            <v>#REF!</v>
          </cell>
          <cell r="K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 t="e">
            <v>#REF!</v>
          </cell>
          <cell r="T61" t="e">
            <v>#REF!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</row>
        <row r="62">
          <cell r="F62" t="str">
            <v>22060140</v>
          </cell>
          <cell r="G62" t="str">
            <v xml:space="preserve">5410   </v>
          </cell>
          <cell r="H62" t="e">
            <v>#REF!</v>
          </cell>
          <cell r="I62" t="str">
            <v>Tonnes</v>
          </cell>
          <cell r="J62" t="e">
            <v>#REF!</v>
          </cell>
          <cell r="K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</row>
        <row r="63">
          <cell r="F63" t="str">
            <v>22060100</v>
          </cell>
          <cell r="G63" t="str">
            <v xml:space="preserve">5221   </v>
          </cell>
          <cell r="H63" t="e">
            <v>#REF!</v>
          </cell>
          <cell r="I63" t="str">
            <v>Kw</v>
          </cell>
          <cell r="J63">
            <v>0.09</v>
          </cell>
          <cell r="K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 t="e">
            <v>#REF!</v>
          </cell>
          <cell r="T63" t="e">
            <v>#REF!</v>
          </cell>
          <cell r="U63" t="e">
            <v>#REF!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</row>
        <row r="64">
          <cell r="F64" t="str">
            <v>22060110</v>
          </cell>
          <cell r="G64" t="str">
            <v xml:space="preserve">5221   </v>
          </cell>
          <cell r="H64" t="e">
            <v>#REF!</v>
          </cell>
          <cell r="I64" t="str">
            <v>Kw</v>
          </cell>
          <cell r="J64">
            <v>0.09</v>
          </cell>
          <cell r="K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 t="e">
            <v>#REF!</v>
          </cell>
          <cell r="W64" t="e">
            <v>#REF!</v>
          </cell>
          <cell r="X64" t="e">
            <v>#REF!</v>
          </cell>
          <cell r="Y64" t="e">
            <v>#REF!</v>
          </cell>
          <cell r="Z64" t="e">
            <v>#REF!</v>
          </cell>
          <cell r="AA64" t="e">
            <v>#REF!</v>
          </cell>
          <cell r="AB64" t="e">
            <v>#REF!</v>
          </cell>
          <cell r="AC64" t="e">
            <v>#REF!</v>
          </cell>
          <cell r="AD64" t="e">
            <v>#REF!</v>
          </cell>
          <cell r="AE64" t="e">
            <v>#REF!</v>
          </cell>
          <cell r="AF64" t="e">
            <v>#REF!</v>
          </cell>
          <cell r="AG64" t="e">
            <v>#REF!</v>
          </cell>
          <cell r="AH64" t="e">
            <v>#REF!</v>
          </cell>
        </row>
        <row r="65">
          <cell r="F65" t="str">
            <v>22060121</v>
          </cell>
          <cell r="G65" t="str">
            <v xml:space="preserve">5221   </v>
          </cell>
          <cell r="H65" t="e">
            <v>#REF!</v>
          </cell>
          <cell r="I65" t="str">
            <v>Kw</v>
          </cell>
          <cell r="J65">
            <v>0.09</v>
          </cell>
          <cell r="K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 t="e">
            <v>#REF!</v>
          </cell>
          <cell r="T65" t="e">
            <v>#REF!</v>
          </cell>
          <cell r="U65" t="e">
            <v>#REF!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</row>
        <row r="66">
          <cell r="F66" t="str">
            <v>22060122</v>
          </cell>
          <cell r="G66" t="str">
            <v xml:space="preserve">5221   </v>
          </cell>
          <cell r="H66" t="e">
            <v>#REF!</v>
          </cell>
          <cell r="I66" t="str">
            <v>Kw</v>
          </cell>
          <cell r="J66">
            <v>0.09</v>
          </cell>
          <cell r="K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  <cell r="AE66" t="e">
            <v>#REF!</v>
          </cell>
          <cell r="AF66" t="e">
            <v>#REF!</v>
          </cell>
          <cell r="AG66" t="e">
            <v>#REF!</v>
          </cell>
          <cell r="AH66" t="e">
            <v>#REF!</v>
          </cell>
        </row>
        <row r="67">
          <cell r="F67" t="str">
            <v>22060123</v>
          </cell>
          <cell r="G67" t="str">
            <v xml:space="preserve">5221   </v>
          </cell>
          <cell r="H67" t="e">
            <v>#REF!</v>
          </cell>
          <cell r="I67" t="str">
            <v>Kw</v>
          </cell>
          <cell r="J67">
            <v>0.09</v>
          </cell>
          <cell r="K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 t="e">
            <v>#REF!</v>
          </cell>
          <cell r="T67" t="e">
            <v>#REF!</v>
          </cell>
          <cell r="U67" t="e">
            <v>#REF!</v>
          </cell>
          <cell r="V67" t="e">
            <v>#REF!</v>
          </cell>
          <cell r="W67" t="e">
            <v>#REF!</v>
          </cell>
          <cell r="X67" t="e">
            <v>#REF!</v>
          </cell>
          <cell r="Y67" t="e">
            <v>#REF!</v>
          </cell>
          <cell r="Z67" t="e">
            <v>#REF!</v>
          </cell>
          <cell r="AA67" t="e">
            <v>#REF!</v>
          </cell>
          <cell r="AB67" t="e">
            <v>#REF!</v>
          </cell>
          <cell r="AC67" t="e">
            <v>#REF!</v>
          </cell>
          <cell r="AD67" t="e">
            <v>#REF!</v>
          </cell>
          <cell r="AE67" t="e">
            <v>#REF!</v>
          </cell>
          <cell r="AF67" t="e">
            <v>#REF!</v>
          </cell>
          <cell r="AG67" t="e">
            <v>#REF!</v>
          </cell>
          <cell r="AH67" t="e">
            <v>#REF!</v>
          </cell>
        </row>
        <row r="68">
          <cell r="F68" t="str">
            <v>22060130</v>
          </cell>
          <cell r="G68" t="str">
            <v xml:space="preserve">5221   </v>
          </cell>
          <cell r="H68" t="e">
            <v>#REF!</v>
          </cell>
          <cell r="I68" t="str">
            <v>Kw</v>
          </cell>
          <cell r="J68">
            <v>0.09</v>
          </cell>
          <cell r="K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</row>
        <row r="69">
          <cell r="F69" t="str">
            <v>22060140</v>
          </cell>
          <cell r="G69" t="str">
            <v xml:space="preserve">5221   </v>
          </cell>
          <cell r="H69" t="e">
            <v>#REF!</v>
          </cell>
          <cell r="I69" t="str">
            <v>Kw</v>
          </cell>
          <cell r="J69">
            <v>0.09</v>
          </cell>
          <cell r="K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  <cell r="AB69" t="e">
            <v>#REF!</v>
          </cell>
          <cell r="AC69" t="e">
            <v>#REF!</v>
          </cell>
          <cell r="AD69" t="e">
            <v>#REF!</v>
          </cell>
          <cell r="AE69" t="e">
            <v>#REF!</v>
          </cell>
          <cell r="AF69" t="e">
            <v>#REF!</v>
          </cell>
          <cell r="AG69" t="e">
            <v>#REF!</v>
          </cell>
          <cell r="AH69" t="e">
            <v>#REF!</v>
          </cell>
        </row>
        <row r="70">
          <cell r="F70" t="str">
            <v>22060160</v>
          </cell>
          <cell r="G70" t="str">
            <v xml:space="preserve">5221   </v>
          </cell>
          <cell r="H70" t="e">
            <v>#REF!</v>
          </cell>
          <cell r="I70" t="str">
            <v>Kw</v>
          </cell>
          <cell r="J70">
            <v>0.09</v>
          </cell>
          <cell r="K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  <cell r="AG70" t="e">
            <v>#REF!</v>
          </cell>
          <cell r="AH70" t="e">
            <v>#REF!</v>
          </cell>
        </row>
        <row r="71">
          <cell r="F71" t="str">
            <v>22060151</v>
          </cell>
          <cell r="G71" t="str">
            <v xml:space="preserve">5221   </v>
          </cell>
          <cell r="H71" t="e">
            <v>#REF!</v>
          </cell>
          <cell r="I71" t="str">
            <v>Kw</v>
          </cell>
          <cell r="J71">
            <v>0.09</v>
          </cell>
          <cell r="K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 t="e">
            <v>#REF!</v>
          </cell>
          <cell r="T71" t="e">
            <v>#REF!</v>
          </cell>
          <cell r="U71" t="e">
            <v>#REF!</v>
          </cell>
          <cell r="V71" t="e">
            <v>#REF!</v>
          </cell>
          <cell r="W71" t="e">
            <v>#REF!</v>
          </cell>
          <cell r="X71" t="e">
            <v>#REF!</v>
          </cell>
          <cell r="Y71" t="e">
            <v>#REF!</v>
          </cell>
          <cell r="Z71" t="e">
            <v>#REF!</v>
          </cell>
          <cell r="AA71" t="e">
            <v>#REF!</v>
          </cell>
          <cell r="AB71" t="e">
            <v>#REF!</v>
          </cell>
          <cell r="AC71" t="e">
            <v>#REF!</v>
          </cell>
          <cell r="AD71" t="e">
            <v>#REF!</v>
          </cell>
          <cell r="AE71" t="e">
            <v>#REF!</v>
          </cell>
          <cell r="AF71" t="e">
            <v>#REF!</v>
          </cell>
          <cell r="AG71" t="e">
            <v>#REF!</v>
          </cell>
          <cell r="AH71" t="e">
            <v>#REF!</v>
          </cell>
        </row>
        <row r="72">
          <cell r="F72" t="str">
            <v>22060180</v>
          </cell>
          <cell r="G72" t="str">
            <v xml:space="preserve">5221   </v>
          </cell>
          <cell r="H72" t="e">
            <v>#REF!</v>
          </cell>
          <cell r="I72" t="str">
            <v>Kw</v>
          </cell>
          <cell r="J72">
            <v>0.09</v>
          </cell>
          <cell r="K72" t="e">
            <v>#REF!</v>
          </cell>
          <cell r="M72" t="e">
            <v>#REF!</v>
          </cell>
          <cell r="N72" t="e">
            <v>#REF!</v>
          </cell>
          <cell r="O72" t="e">
            <v>#REF!</v>
          </cell>
          <cell r="P72" t="e">
            <v>#REF!</v>
          </cell>
          <cell r="Q72" t="e">
            <v>#REF!</v>
          </cell>
          <cell r="R72" t="e">
            <v>#REF!</v>
          </cell>
          <cell r="S72" t="e">
            <v>#REF!</v>
          </cell>
          <cell r="T72" t="e">
            <v>#REF!</v>
          </cell>
          <cell r="U72" t="e">
            <v>#REF!</v>
          </cell>
          <cell r="V72" t="e">
            <v>#REF!</v>
          </cell>
          <cell r="W72" t="e">
            <v>#REF!</v>
          </cell>
          <cell r="X72" t="e">
            <v>#REF!</v>
          </cell>
          <cell r="Y72" t="e">
            <v>#REF!</v>
          </cell>
          <cell r="Z72" t="e">
            <v>#REF!</v>
          </cell>
          <cell r="AA72" t="e">
            <v>#REF!</v>
          </cell>
          <cell r="AB72" t="e">
            <v>#REF!</v>
          </cell>
          <cell r="AC72" t="e">
            <v>#REF!</v>
          </cell>
          <cell r="AD72" t="e">
            <v>#REF!</v>
          </cell>
          <cell r="AE72" t="e">
            <v>#REF!</v>
          </cell>
          <cell r="AF72" t="e">
            <v>#REF!</v>
          </cell>
          <cell r="AG72" t="e">
            <v>#REF!</v>
          </cell>
          <cell r="AH72" t="e">
            <v>#REF!</v>
          </cell>
        </row>
        <row r="73">
          <cell r="F73" t="str">
            <v>22060152</v>
          </cell>
          <cell r="G73" t="str">
            <v xml:space="preserve">5221   </v>
          </cell>
          <cell r="H73" t="e">
            <v>#REF!</v>
          </cell>
          <cell r="I73" t="str">
            <v>Kw</v>
          </cell>
          <cell r="J73">
            <v>0.09</v>
          </cell>
          <cell r="K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 t="e">
            <v>#REF!</v>
          </cell>
          <cell r="T73" t="e">
            <v>#REF!</v>
          </cell>
          <cell r="U73" t="e">
            <v>#REF!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</row>
        <row r="74">
          <cell r="F74" t="str">
            <v>22061170</v>
          </cell>
          <cell r="G74" t="str">
            <v xml:space="preserve">5221   </v>
          </cell>
          <cell r="H74" t="e">
            <v>#REF!</v>
          </cell>
          <cell r="I74" t="str">
            <v>Kw</v>
          </cell>
          <cell r="J74">
            <v>0.09</v>
          </cell>
          <cell r="K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S74" t="e">
            <v>#REF!</v>
          </cell>
          <cell r="T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  <cell r="AD74" t="e">
            <v>#REF!</v>
          </cell>
          <cell r="AE74" t="e">
            <v>#REF!</v>
          </cell>
          <cell r="AF74" t="e">
            <v>#REF!</v>
          </cell>
          <cell r="AG74" t="e">
            <v>#REF!</v>
          </cell>
          <cell r="AH74" t="e">
            <v>#REF!</v>
          </cell>
        </row>
        <row r="75">
          <cell r="F75" t="str">
            <v>22060930</v>
          </cell>
          <cell r="G75" t="str">
            <v xml:space="preserve">5221   </v>
          </cell>
          <cell r="H75">
            <v>1</v>
          </cell>
          <cell r="I75" t="str">
            <v>Lot</v>
          </cell>
          <cell r="J75" t="e">
            <v>#REF!</v>
          </cell>
          <cell r="K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 t="e">
            <v>#REF!</v>
          </cell>
          <cell r="T75" t="e">
            <v>#REF!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  <cell r="AD75" t="e">
            <v>#REF!</v>
          </cell>
          <cell r="AE75" t="e">
            <v>#REF!</v>
          </cell>
          <cell r="AF75" t="e">
            <v>#REF!</v>
          </cell>
          <cell r="AG75" t="e">
            <v>#REF!</v>
          </cell>
          <cell r="AH75" t="e">
            <v>#REF!</v>
          </cell>
        </row>
        <row r="76">
          <cell r="F76" t="str">
            <v>22060180</v>
          </cell>
          <cell r="G76" t="str">
            <v xml:space="preserve">5371   </v>
          </cell>
          <cell r="H76" t="e">
            <v>#REF!</v>
          </cell>
          <cell r="I76" t="str">
            <v>Litres</v>
          </cell>
          <cell r="J76">
            <v>0.5</v>
          </cell>
          <cell r="K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 t="e">
            <v>#REF!</v>
          </cell>
          <cell r="T76" t="e">
            <v>#REF!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#REF!</v>
          </cell>
          <cell r="Z76" t="e">
            <v>#REF!</v>
          </cell>
          <cell r="AA76" t="e">
            <v>#REF!</v>
          </cell>
          <cell r="AB76" t="e">
            <v>#REF!</v>
          </cell>
          <cell r="AC76" t="e">
            <v>#REF!</v>
          </cell>
          <cell r="AD76" t="e">
            <v>#REF!</v>
          </cell>
          <cell r="AE76" t="e">
            <v>#REF!</v>
          </cell>
          <cell r="AF76" t="e">
            <v>#REF!</v>
          </cell>
          <cell r="AG76" t="e">
            <v>#REF!</v>
          </cell>
          <cell r="AH76" t="e">
            <v>#REF!</v>
          </cell>
        </row>
        <row r="77">
          <cell r="F77" t="str">
            <v>22061100</v>
          </cell>
          <cell r="G77" t="str">
            <v xml:space="preserve">5351   </v>
          </cell>
          <cell r="H77">
            <v>1</v>
          </cell>
          <cell r="I77" t="str">
            <v>Lot</v>
          </cell>
          <cell r="J77" t="e">
            <v>#REF!</v>
          </cell>
          <cell r="K77" t="e">
            <v>#REF!</v>
          </cell>
          <cell r="M77" t="e">
            <v>#REF!</v>
          </cell>
          <cell r="N77" t="e">
            <v>#REF!</v>
          </cell>
          <cell r="O77" t="e">
            <v>#REF!</v>
          </cell>
          <cell r="P77" t="e">
            <v>#REF!</v>
          </cell>
          <cell r="Q77" t="e">
            <v>#REF!</v>
          </cell>
          <cell r="R77" t="e">
            <v>#REF!</v>
          </cell>
          <cell r="S77" t="e">
            <v>#REF!</v>
          </cell>
          <cell r="T77" t="e">
            <v>#REF!</v>
          </cell>
          <cell r="U77" t="e">
            <v>#REF!</v>
          </cell>
          <cell r="V77" t="e">
            <v>#REF!</v>
          </cell>
          <cell r="W77" t="e">
            <v>#REF!</v>
          </cell>
          <cell r="X77" t="e">
            <v>#REF!</v>
          </cell>
          <cell r="Y77" t="e">
            <v>#REF!</v>
          </cell>
          <cell r="Z77" t="e">
            <v>#REF!</v>
          </cell>
          <cell r="AA77" t="e">
            <v>#REF!</v>
          </cell>
          <cell r="AB77" t="e">
            <v>#REF!</v>
          </cell>
          <cell r="AC77" t="e">
            <v>#REF!</v>
          </cell>
          <cell r="AD77" t="e">
            <v>#REF!</v>
          </cell>
          <cell r="AE77" t="e">
            <v>#REF!</v>
          </cell>
          <cell r="AF77" t="e">
            <v>#REF!</v>
          </cell>
          <cell r="AG77" t="e">
            <v>#REF!</v>
          </cell>
          <cell r="AH77" t="e">
            <v>#REF!</v>
          </cell>
        </row>
        <row r="78">
          <cell r="F78" t="str">
            <v>22061110</v>
          </cell>
          <cell r="G78" t="str">
            <v xml:space="preserve">5351   </v>
          </cell>
          <cell r="H78">
            <v>1</v>
          </cell>
          <cell r="I78" t="str">
            <v>Lot</v>
          </cell>
          <cell r="J78" t="e">
            <v>#REF!</v>
          </cell>
          <cell r="K78" t="e">
            <v>#REF!</v>
          </cell>
          <cell r="M78" t="e">
            <v>#REF!</v>
          </cell>
          <cell r="N78" t="e">
            <v>#REF!</v>
          </cell>
          <cell r="O78" t="e">
            <v>#REF!</v>
          </cell>
          <cell r="P78" t="e">
            <v>#REF!</v>
          </cell>
          <cell r="Q78" t="e">
            <v>#REF!</v>
          </cell>
          <cell r="R78" t="e">
            <v>#REF!</v>
          </cell>
          <cell r="S78" t="e">
            <v>#REF!</v>
          </cell>
          <cell r="T78" t="e">
            <v>#REF!</v>
          </cell>
          <cell r="U78" t="e">
            <v>#REF!</v>
          </cell>
          <cell r="V78" t="e">
            <v>#REF!</v>
          </cell>
          <cell r="W78" t="e">
            <v>#REF!</v>
          </cell>
          <cell r="X78" t="e">
            <v>#REF!</v>
          </cell>
          <cell r="Y78" t="e">
            <v>#REF!</v>
          </cell>
          <cell r="Z78" t="e">
            <v>#REF!</v>
          </cell>
          <cell r="AA78" t="e">
            <v>#REF!</v>
          </cell>
          <cell r="AB78" t="e">
            <v>#REF!</v>
          </cell>
          <cell r="AC78" t="e">
            <v>#REF!</v>
          </cell>
          <cell r="AD78" t="e">
            <v>#REF!</v>
          </cell>
          <cell r="AE78" t="e">
            <v>#REF!</v>
          </cell>
          <cell r="AF78" t="e">
            <v>#REF!</v>
          </cell>
          <cell r="AG78" t="e">
            <v>#REF!</v>
          </cell>
          <cell r="AH78" t="e">
            <v>#REF!</v>
          </cell>
        </row>
        <row r="79">
          <cell r="F79" t="str">
            <v>22061121</v>
          </cell>
          <cell r="G79" t="str">
            <v xml:space="preserve">5351   </v>
          </cell>
          <cell r="H79">
            <v>1</v>
          </cell>
          <cell r="I79" t="str">
            <v>Lot</v>
          </cell>
          <cell r="J79" t="e">
            <v>#REF!</v>
          </cell>
          <cell r="K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 t="e">
            <v>#REF!</v>
          </cell>
          <cell r="T79" t="e">
            <v>#REF!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</row>
        <row r="80">
          <cell r="F80" t="str">
            <v>22061122</v>
          </cell>
          <cell r="G80" t="str">
            <v xml:space="preserve">5351   </v>
          </cell>
          <cell r="H80">
            <v>1</v>
          </cell>
          <cell r="I80" t="str">
            <v>Lot</v>
          </cell>
          <cell r="J80" t="e">
            <v>#REF!</v>
          </cell>
          <cell r="K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 t="e">
            <v>#REF!</v>
          </cell>
          <cell r="T80" t="e">
            <v>#REF!</v>
          </cell>
          <cell r="U80" t="e">
            <v>#REF!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</row>
        <row r="81">
          <cell r="F81" t="str">
            <v>22061123</v>
          </cell>
          <cell r="G81" t="str">
            <v xml:space="preserve">5351   </v>
          </cell>
          <cell r="H81">
            <v>1</v>
          </cell>
          <cell r="I81" t="str">
            <v>Lot</v>
          </cell>
          <cell r="J81" t="e">
            <v>#REF!</v>
          </cell>
          <cell r="K81" t="e">
            <v>#REF!</v>
          </cell>
          <cell r="M81" t="e">
            <v>#REF!</v>
          </cell>
          <cell r="N81" t="e">
            <v>#REF!</v>
          </cell>
          <cell r="O81" t="e">
            <v>#REF!</v>
          </cell>
          <cell r="P81" t="e">
            <v>#REF!</v>
          </cell>
          <cell r="Q81" t="e">
            <v>#REF!</v>
          </cell>
          <cell r="R81" t="e">
            <v>#REF!</v>
          </cell>
          <cell r="S81" t="e">
            <v>#REF!</v>
          </cell>
          <cell r="T81" t="e">
            <v>#REF!</v>
          </cell>
          <cell r="U81" t="e">
            <v>#REF!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</row>
        <row r="82">
          <cell r="F82" t="str">
            <v>22061130</v>
          </cell>
          <cell r="G82" t="str">
            <v xml:space="preserve">5351   </v>
          </cell>
          <cell r="H82">
            <v>1</v>
          </cell>
          <cell r="I82" t="str">
            <v>Lot</v>
          </cell>
          <cell r="J82" t="e">
            <v>#REF!</v>
          </cell>
          <cell r="K82" t="e">
            <v>#REF!</v>
          </cell>
          <cell r="M82" t="e">
            <v>#REF!</v>
          </cell>
          <cell r="N82" t="e">
            <v>#REF!</v>
          </cell>
          <cell r="O82" t="e">
            <v>#REF!</v>
          </cell>
          <cell r="P82" t="e">
            <v>#REF!</v>
          </cell>
          <cell r="Q82" t="e">
            <v>#REF!</v>
          </cell>
          <cell r="R82" t="e">
            <v>#REF!</v>
          </cell>
          <cell r="S82" t="e">
            <v>#REF!</v>
          </cell>
          <cell r="T82" t="e">
            <v>#REF!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</row>
        <row r="83">
          <cell r="F83" t="str">
            <v>22061140</v>
          </cell>
          <cell r="G83" t="str">
            <v xml:space="preserve">5351   </v>
          </cell>
          <cell r="H83">
            <v>1</v>
          </cell>
          <cell r="I83" t="str">
            <v>Lot</v>
          </cell>
          <cell r="J83" t="e">
            <v>#REF!</v>
          </cell>
          <cell r="K83" t="e">
            <v>#REF!</v>
          </cell>
          <cell r="M83" t="e">
            <v>#REF!</v>
          </cell>
          <cell r="N83" t="e">
            <v>#REF!</v>
          </cell>
          <cell r="O83" t="e">
            <v>#REF!</v>
          </cell>
          <cell r="P83" t="e">
            <v>#REF!</v>
          </cell>
          <cell r="Q83" t="e">
            <v>#REF!</v>
          </cell>
          <cell r="R83" t="e">
            <v>#REF!</v>
          </cell>
          <cell r="S83" t="e">
            <v>#REF!</v>
          </cell>
          <cell r="T83" t="e">
            <v>#REF!</v>
          </cell>
          <cell r="U83" t="e">
            <v>#REF!</v>
          </cell>
          <cell r="V83" t="e">
            <v>#REF!</v>
          </cell>
          <cell r="W83" t="e">
            <v>#REF!</v>
          </cell>
          <cell r="X83" t="e">
            <v>#REF!</v>
          </cell>
          <cell r="Y83" t="e">
            <v>#REF!</v>
          </cell>
          <cell r="Z83" t="e">
            <v>#REF!</v>
          </cell>
          <cell r="AA83" t="e">
            <v>#REF!</v>
          </cell>
          <cell r="AB83" t="e">
            <v>#REF!</v>
          </cell>
          <cell r="AC83" t="e">
            <v>#REF!</v>
          </cell>
          <cell r="AD83" t="e">
            <v>#REF!</v>
          </cell>
          <cell r="AE83" t="e">
            <v>#REF!</v>
          </cell>
          <cell r="AF83" t="e">
            <v>#REF!</v>
          </cell>
          <cell r="AG83" t="e">
            <v>#REF!</v>
          </cell>
          <cell r="AH83" t="e">
            <v>#REF!</v>
          </cell>
        </row>
        <row r="84">
          <cell r="F84" t="str">
            <v>22061160</v>
          </cell>
          <cell r="G84" t="str">
            <v xml:space="preserve">5351   </v>
          </cell>
          <cell r="H84">
            <v>1</v>
          </cell>
          <cell r="I84" t="str">
            <v>Lot</v>
          </cell>
          <cell r="J84" t="e">
            <v>#REF!</v>
          </cell>
          <cell r="K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 t="e">
            <v>#REF!</v>
          </cell>
          <cell r="T84" t="e">
            <v>#REF!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  <cell r="AD84" t="e">
            <v>#REF!</v>
          </cell>
          <cell r="AE84" t="e">
            <v>#REF!</v>
          </cell>
          <cell r="AF84" t="e">
            <v>#REF!</v>
          </cell>
          <cell r="AG84" t="e">
            <v>#REF!</v>
          </cell>
          <cell r="AH84" t="e">
            <v>#REF!</v>
          </cell>
        </row>
        <row r="85">
          <cell r="F85" t="str">
            <v>22061151</v>
          </cell>
          <cell r="G85" t="str">
            <v xml:space="preserve">5351   </v>
          </cell>
          <cell r="H85">
            <v>1</v>
          </cell>
          <cell r="I85" t="str">
            <v>Lot</v>
          </cell>
          <cell r="J85" t="e">
            <v>#REF!</v>
          </cell>
          <cell r="K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 t="e">
            <v>#REF!</v>
          </cell>
          <cell r="T85" t="e">
            <v>#REF!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#REF!</v>
          </cell>
          <cell r="Z85" t="e">
            <v>#REF!</v>
          </cell>
          <cell r="AA85" t="e">
            <v>#REF!</v>
          </cell>
          <cell r="AB85" t="e">
            <v>#REF!</v>
          </cell>
          <cell r="AC85" t="e">
            <v>#REF!</v>
          </cell>
          <cell r="AD85" t="e">
            <v>#REF!</v>
          </cell>
          <cell r="AE85" t="e">
            <v>#REF!</v>
          </cell>
          <cell r="AF85" t="e">
            <v>#REF!</v>
          </cell>
          <cell r="AG85" t="e">
            <v>#REF!</v>
          </cell>
          <cell r="AH85" t="e">
            <v>#REF!</v>
          </cell>
        </row>
        <row r="86">
          <cell r="F86" t="str">
            <v>22061180</v>
          </cell>
          <cell r="G86" t="str">
            <v xml:space="preserve">5351   </v>
          </cell>
          <cell r="H86">
            <v>1</v>
          </cell>
          <cell r="I86" t="str">
            <v>Lot</v>
          </cell>
          <cell r="J86" t="e">
            <v>#REF!</v>
          </cell>
          <cell r="K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 t="e">
            <v>#REF!</v>
          </cell>
          <cell r="T86" t="e">
            <v>#REF!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  <cell r="AB86" t="e">
            <v>#REF!</v>
          </cell>
          <cell r="AC86" t="e">
            <v>#REF!</v>
          </cell>
          <cell r="AD86" t="e">
            <v>#REF!</v>
          </cell>
          <cell r="AE86" t="e">
            <v>#REF!</v>
          </cell>
          <cell r="AF86" t="e">
            <v>#REF!</v>
          </cell>
          <cell r="AG86" t="e">
            <v>#REF!</v>
          </cell>
          <cell r="AH86" t="e">
            <v>#REF!</v>
          </cell>
        </row>
        <row r="87">
          <cell r="F87" t="str">
            <v>22061152</v>
          </cell>
          <cell r="G87" t="str">
            <v xml:space="preserve">5351   </v>
          </cell>
          <cell r="H87">
            <v>1</v>
          </cell>
          <cell r="I87" t="str">
            <v>Lot</v>
          </cell>
          <cell r="J87" t="e">
            <v>#REF!</v>
          </cell>
          <cell r="K87" t="e">
            <v>#REF!</v>
          </cell>
          <cell r="M87" t="e">
            <v>#REF!</v>
          </cell>
          <cell r="N87" t="e">
            <v>#REF!</v>
          </cell>
          <cell r="O87" t="e">
            <v>#REF!</v>
          </cell>
          <cell r="P87" t="e">
            <v>#REF!</v>
          </cell>
          <cell r="Q87" t="e">
            <v>#REF!</v>
          </cell>
          <cell r="R87" t="e">
            <v>#REF!</v>
          </cell>
          <cell r="S87" t="e">
            <v>#REF!</v>
          </cell>
          <cell r="T87" t="e">
            <v>#REF!</v>
          </cell>
          <cell r="U87" t="e">
            <v>#REF!</v>
          </cell>
          <cell r="V87" t="e">
            <v>#REF!</v>
          </cell>
          <cell r="W87" t="e">
            <v>#REF!</v>
          </cell>
          <cell r="X87" t="e">
            <v>#REF!</v>
          </cell>
          <cell r="Y87" t="e">
            <v>#REF!</v>
          </cell>
          <cell r="Z87" t="e">
            <v>#REF!</v>
          </cell>
          <cell r="AA87" t="e">
            <v>#REF!</v>
          </cell>
          <cell r="AB87" t="e">
            <v>#REF!</v>
          </cell>
          <cell r="AC87" t="e">
            <v>#REF!</v>
          </cell>
          <cell r="AD87" t="e">
            <v>#REF!</v>
          </cell>
          <cell r="AE87" t="e">
            <v>#REF!</v>
          </cell>
          <cell r="AF87" t="e">
            <v>#REF!</v>
          </cell>
          <cell r="AG87" t="e">
            <v>#REF!</v>
          </cell>
          <cell r="AH87" t="e">
            <v>#REF!</v>
          </cell>
        </row>
        <row r="88">
          <cell r="F88" t="str">
            <v>22061170</v>
          </cell>
          <cell r="G88" t="str">
            <v xml:space="preserve">5351   </v>
          </cell>
          <cell r="H88">
            <v>1</v>
          </cell>
          <cell r="I88" t="str">
            <v>Lot</v>
          </cell>
          <cell r="J88" t="e">
            <v>#REF!</v>
          </cell>
          <cell r="K88" t="e">
            <v>#REF!</v>
          </cell>
          <cell r="M88" t="e">
            <v>#REF!</v>
          </cell>
          <cell r="N88" t="e">
            <v>#REF!</v>
          </cell>
          <cell r="O88" t="e">
            <v>#REF!</v>
          </cell>
          <cell r="P88" t="e">
            <v>#REF!</v>
          </cell>
          <cell r="Q88" t="e">
            <v>#REF!</v>
          </cell>
          <cell r="R88" t="e">
            <v>#REF!</v>
          </cell>
          <cell r="S88" t="e">
            <v>#REF!</v>
          </cell>
          <cell r="T88" t="e">
            <v>#REF!</v>
          </cell>
          <cell r="U88" t="e">
            <v>#REF!</v>
          </cell>
          <cell r="V88" t="e">
            <v>#REF!</v>
          </cell>
          <cell r="W88" t="e">
            <v>#REF!</v>
          </cell>
          <cell r="X88" t="e">
            <v>#REF!</v>
          </cell>
          <cell r="Y88" t="e">
            <v>#REF!</v>
          </cell>
          <cell r="Z88" t="e">
            <v>#REF!</v>
          </cell>
          <cell r="AA88" t="e">
            <v>#REF!</v>
          </cell>
          <cell r="AB88" t="e">
            <v>#REF!</v>
          </cell>
          <cell r="AC88" t="e">
            <v>#REF!</v>
          </cell>
          <cell r="AD88" t="e">
            <v>#REF!</v>
          </cell>
          <cell r="AE88" t="e">
            <v>#REF!</v>
          </cell>
          <cell r="AF88" t="e">
            <v>#REF!</v>
          </cell>
          <cell r="AG88" t="e">
            <v>#REF!</v>
          </cell>
          <cell r="AH88" t="e">
            <v>#REF!</v>
          </cell>
        </row>
        <row r="89">
          <cell r="F89" t="str">
            <v>22020930</v>
          </cell>
          <cell r="G89" t="str">
            <v xml:space="preserve">1002   </v>
          </cell>
          <cell r="I89" t="str">
            <v>Kt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 t="e">
            <v>#REF!</v>
          </cell>
          <cell r="T89" t="e">
            <v>#REF!</v>
          </cell>
          <cell r="U89" t="e">
            <v>#REF!</v>
          </cell>
          <cell r="V89" t="e">
            <v>#REF!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D89" t="e">
            <v>#REF!</v>
          </cell>
          <cell r="AE89" t="e">
            <v>#REF!</v>
          </cell>
          <cell r="AF89" t="e">
            <v>#REF!</v>
          </cell>
          <cell r="AG89" t="e">
            <v>#REF!</v>
          </cell>
          <cell r="AH89" t="e">
            <v>#REF!</v>
          </cell>
        </row>
        <row r="90">
          <cell r="F90" t="str">
            <v>22020930</v>
          </cell>
          <cell r="G90" t="str">
            <v xml:space="preserve">1003   </v>
          </cell>
          <cell r="I90" t="str">
            <v>Kt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 t="e">
            <v>#REF!</v>
          </cell>
          <cell r="T90" t="e">
            <v>#REF!</v>
          </cell>
          <cell r="U90" t="e">
            <v>#REF!</v>
          </cell>
          <cell r="V90" t="e">
            <v>#REF!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D90" t="e">
            <v>#REF!</v>
          </cell>
          <cell r="AE90" t="e">
            <v>#REF!</v>
          </cell>
          <cell r="AF90" t="e">
            <v>#REF!</v>
          </cell>
          <cell r="AG90" t="e">
            <v>#REF!</v>
          </cell>
          <cell r="AH90" t="e">
            <v>#REF!</v>
          </cell>
        </row>
        <row r="91">
          <cell r="F91" t="str">
            <v>22020930</v>
          </cell>
          <cell r="G91" t="str">
            <v xml:space="preserve">1004   </v>
          </cell>
          <cell r="I91" t="str">
            <v>Kt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 t="e">
            <v>#REF!</v>
          </cell>
          <cell r="T91" t="e">
            <v>#REF!</v>
          </cell>
          <cell r="U91" t="e">
            <v>#REF!</v>
          </cell>
          <cell r="V91" t="e">
            <v>#REF!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  <cell r="AD91" t="e">
            <v>#REF!</v>
          </cell>
          <cell r="AE91" t="e">
            <v>#REF!</v>
          </cell>
          <cell r="AF91" t="e">
            <v>#REF!</v>
          </cell>
          <cell r="AG91" t="e">
            <v>#REF!</v>
          </cell>
          <cell r="AH91" t="e">
            <v>#REF!</v>
          </cell>
        </row>
        <row r="92">
          <cell r="F92" t="str">
            <v>22020930</v>
          </cell>
          <cell r="G92" t="str">
            <v xml:space="preserve">1001   </v>
          </cell>
          <cell r="I92" t="str">
            <v>Kt</v>
          </cell>
          <cell r="M92">
            <v>1932.9193223076925</v>
          </cell>
          <cell r="N92">
            <v>1932.9193223076925</v>
          </cell>
          <cell r="O92">
            <v>1932.9193223076925</v>
          </cell>
          <cell r="P92">
            <v>1932.9193223076925</v>
          </cell>
          <cell r="Q92">
            <v>1932.9193223076925</v>
          </cell>
          <cell r="R92">
            <v>1932.9193223076925</v>
          </cell>
          <cell r="S92">
            <v>2003.3820000000001</v>
          </cell>
          <cell r="T92">
            <v>2107.1497999999997</v>
          </cell>
          <cell r="U92">
            <v>2606.3540800000001</v>
          </cell>
          <cell r="V92">
            <v>2701.1292000000003</v>
          </cell>
          <cell r="W92">
            <v>2700.9972000000002</v>
          </cell>
          <cell r="X92">
            <v>2847.9000799999999</v>
          </cell>
          <cell r="Y92">
            <v>3144.7603760000002</v>
          </cell>
          <cell r="Z92">
            <v>2979.2136160000005</v>
          </cell>
          <cell r="AA92">
            <v>2840.58608</v>
          </cell>
          <cell r="AB92">
            <v>2785.2403760000002</v>
          </cell>
          <cell r="AC92">
            <v>2754.5948800000001</v>
          </cell>
          <cell r="AD92">
            <v>2918.9148799999998</v>
          </cell>
          <cell r="AE92">
            <v>8095</v>
          </cell>
          <cell r="AF92">
            <v>8095</v>
          </cell>
          <cell r="AG92">
            <v>8095</v>
          </cell>
          <cell r="AH92">
            <v>68272.73850184615</v>
          </cell>
        </row>
        <row r="93">
          <cell r="F93" t="str">
            <v>22020930</v>
          </cell>
          <cell r="G93" t="str">
            <v xml:space="preserve">1005   </v>
          </cell>
          <cell r="I93" t="str">
            <v>g/t</v>
          </cell>
          <cell r="M93" t="e">
            <v>#REF!</v>
          </cell>
          <cell r="N93" t="e">
            <v>#REF!</v>
          </cell>
          <cell r="O93" t="e">
            <v>#REF!</v>
          </cell>
          <cell r="P93" t="e">
            <v>#REF!</v>
          </cell>
          <cell r="Q93" t="e">
            <v>#REF!</v>
          </cell>
          <cell r="R93" t="e">
            <v>#REF!</v>
          </cell>
          <cell r="S93" t="e">
            <v>#REF!</v>
          </cell>
          <cell r="T93" t="e">
            <v>#REF!</v>
          </cell>
          <cell r="U93" t="e">
            <v>#REF!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</row>
        <row r="94">
          <cell r="F94" t="str">
            <v>22020930</v>
          </cell>
          <cell r="G94" t="str">
            <v xml:space="preserve">1008   </v>
          </cell>
          <cell r="I94" t="str">
            <v>g/t</v>
          </cell>
          <cell r="M94" t="e">
            <v>#REF!</v>
          </cell>
          <cell r="N94" t="e">
            <v>#REF!</v>
          </cell>
          <cell r="O94" t="e">
            <v>#REF!</v>
          </cell>
          <cell r="P94" t="e">
            <v>#REF!</v>
          </cell>
          <cell r="Q94" t="e">
            <v>#REF!</v>
          </cell>
          <cell r="R94" t="e">
            <v>#REF!</v>
          </cell>
          <cell r="S94" t="e">
            <v>#REF!</v>
          </cell>
          <cell r="T94" t="e">
            <v>#REF!</v>
          </cell>
          <cell r="U94" t="e">
            <v>#REF!</v>
          </cell>
          <cell r="V94" t="e">
            <v>#REF!</v>
          </cell>
          <cell r="W94" t="e">
            <v>#REF!</v>
          </cell>
          <cell r="X94" t="e">
            <v>#REF!</v>
          </cell>
          <cell r="Y94" t="e">
            <v>#REF!</v>
          </cell>
          <cell r="Z94" t="e">
            <v>#REF!</v>
          </cell>
          <cell r="AA94" t="e">
            <v>#REF!</v>
          </cell>
          <cell r="AB94" t="e">
            <v>#REF!</v>
          </cell>
          <cell r="AC94" t="e">
            <v>#REF!</v>
          </cell>
          <cell r="AD94" t="e">
            <v>#REF!</v>
          </cell>
          <cell r="AE94" t="e">
            <v>#REF!</v>
          </cell>
          <cell r="AF94" t="e">
            <v>#REF!</v>
          </cell>
          <cell r="AG94" t="e">
            <v>#REF!</v>
          </cell>
          <cell r="AH94" t="e">
            <v>#REF!</v>
          </cell>
        </row>
        <row r="95">
          <cell r="F95" t="str">
            <v>22020930</v>
          </cell>
          <cell r="G95" t="str">
            <v xml:space="preserve">1011   </v>
          </cell>
          <cell r="I95" t="str">
            <v>g/t</v>
          </cell>
          <cell r="M95" t="e">
            <v>#REF!</v>
          </cell>
          <cell r="N95" t="e">
            <v>#REF!</v>
          </cell>
          <cell r="O95" t="e">
            <v>#REF!</v>
          </cell>
          <cell r="P95" t="e">
            <v>#REF!</v>
          </cell>
          <cell r="Q95" t="e">
            <v>#REF!</v>
          </cell>
          <cell r="R95" t="e">
            <v>#REF!</v>
          </cell>
          <cell r="S95" t="e">
            <v>#REF!</v>
          </cell>
          <cell r="T95" t="e">
            <v>#REF!</v>
          </cell>
          <cell r="U95" t="e">
            <v>#REF!</v>
          </cell>
          <cell r="V95" t="e">
            <v>#REF!</v>
          </cell>
          <cell r="W95" t="e">
            <v>#REF!</v>
          </cell>
          <cell r="X95" t="e">
            <v>#REF!</v>
          </cell>
          <cell r="Y95" t="e">
            <v>#REF!</v>
          </cell>
          <cell r="Z95" t="e">
            <v>#REF!</v>
          </cell>
          <cell r="AA95" t="e">
            <v>#REF!</v>
          </cell>
          <cell r="AB95" t="e">
            <v>#REF!</v>
          </cell>
          <cell r="AC95" t="e">
            <v>#REF!</v>
          </cell>
          <cell r="AD95" t="e">
            <v>#REF!</v>
          </cell>
          <cell r="AE95" t="e">
            <v>#REF!</v>
          </cell>
          <cell r="AF95" t="e">
            <v>#REF!</v>
          </cell>
          <cell r="AG95" t="e">
            <v>#REF!</v>
          </cell>
          <cell r="AH95" t="e">
            <v>#REF!</v>
          </cell>
        </row>
        <row r="96">
          <cell r="F96" t="str">
            <v>22020930</v>
          </cell>
          <cell r="G96" t="str">
            <v xml:space="preserve">1006   </v>
          </cell>
          <cell r="I96" t="str">
            <v>%</v>
          </cell>
          <cell r="M96" t="e">
            <v>#REF!</v>
          </cell>
          <cell r="N96" t="e">
            <v>#REF!</v>
          </cell>
          <cell r="O96" t="e">
            <v>#REF!</v>
          </cell>
          <cell r="P96" t="e">
            <v>#REF!</v>
          </cell>
          <cell r="Q96" t="e">
            <v>#REF!</v>
          </cell>
          <cell r="R96" t="e">
            <v>#REF!</v>
          </cell>
          <cell r="S96" t="e">
            <v>#REF!</v>
          </cell>
          <cell r="T96" t="e">
            <v>#REF!</v>
          </cell>
          <cell r="U96" t="e">
            <v>#REF!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</row>
        <row r="97">
          <cell r="F97" t="str">
            <v>22020930</v>
          </cell>
          <cell r="G97" t="str">
            <v xml:space="preserve">1009   </v>
          </cell>
          <cell r="I97" t="str">
            <v>%</v>
          </cell>
          <cell r="M97" t="e">
            <v>#REF!</v>
          </cell>
          <cell r="N97" t="e">
            <v>#REF!</v>
          </cell>
          <cell r="O97" t="e">
            <v>#REF!</v>
          </cell>
          <cell r="P97" t="e">
            <v>#REF!</v>
          </cell>
          <cell r="Q97" t="e">
            <v>#REF!</v>
          </cell>
          <cell r="R97" t="e">
            <v>#REF!</v>
          </cell>
          <cell r="S97" t="e">
            <v>#REF!</v>
          </cell>
          <cell r="T97" t="e">
            <v>#REF!</v>
          </cell>
          <cell r="U97" t="e">
            <v>#REF!</v>
          </cell>
          <cell r="V97" t="e">
            <v>#REF!</v>
          </cell>
          <cell r="W97" t="e">
            <v>#REF!</v>
          </cell>
          <cell r="X97" t="e">
            <v>#REF!</v>
          </cell>
          <cell r="Y97" t="e">
            <v>#REF!</v>
          </cell>
          <cell r="Z97" t="e">
            <v>#REF!</v>
          </cell>
          <cell r="AA97" t="e">
            <v>#REF!</v>
          </cell>
          <cell r="AB97" t="e">
            <v>#REF!</v>
          </cell>
          <cell r="AC97" t="e">
            <v>#REF!</v>
          </cell>
          <cell r="AD97" t="e">
            <v>#REF!</v>
          </cell>
          <cell r="AE97" t="e">
            <v>#REF!</v>
          </cell>
          <cell r="AF97" t="e">
            <v>#REF!</v>
          </cell>
          <cell r="AG97" t="e">
            <v>#REF!</v>
          </cell>
          <cell r="AH97" t="e">
            <v>#REF!</v>
          </cell>
        </row>
        <row r="98">
          <cell r="F98" t="str">
            <v>22020930</v>
          </cell>
          <cell r="G98" t="str">
            <v xml:space="preserve">1012   </v>
          </cell>
          <cell r="I98" t="str">
            <v>%</v>
          </cell>
          <cell r="M98" t="e">
            <v>#REF!</v>
          </cell>
          <cell r="N98" t="e">
            <v>#REF!</v>
          </cell>
          <cell r="O98" t="e">
            <v>#REF!</v>
          </cell>
          <cell r="P98" t="e">
            <v>#REF!</v>
          </cell>
          <cell r="Q98" t="e">
            <v>#REF!</v>
          </cell>
          <cell r="R98" t="e">
            <v>#REF!</v>
          </cell>
          <cell r="S98" t="e">
            <v>#REF!</v>
          </cell>
          <cell r="T98" t="e">
            <v>#REF!</v>
          </cell>
          <cell r="U98" t="e">
            <v>#REF!</v>
          </cell>
          <cell r="V98" t="e">
            <v>#REF!</v>
          </cell>
          <cell r="W98" t="e">
            <v>#REF!</v>
          </cell>
          <cell r="X98" t="e">
            <v>#REF!</v>
          </cell>
          <cell r="Y98" t="e">
            <v>#REF!</v>
          </cell>
          <cell r="Z98" t="e">
            <v>#REF!</v>
          </cell>
          <cell r="AA98" t="e">
            <v>#REF!</v>
          </cell>
          <cell r="AB98" t="e">
            <v>#REF!</v>
          </cell>
          <cell r="AC98" t="e">
            <v>#REF!</v>
          </cell>
          <cell r="AD98" t="e">
            <v>#REF!</v>
          </cell>
          <cell r="AE98" t="e">
            <v>#REF!</v>
          </cell>
          <cell r="AF98" t="e">
            <v>#REF!</v>
          </cell>
          <cell r="AG98" t="e">
            <v>#REF!</v>
          </cell>
          <cell r="AH98" t="e">
            <v>#REF!</v>
          </cell>
        </row>
        <row r="99">
          <cell r="F99" t="str">
            <v>22020930</v>
          </cell>
          <cell r="G99" t="str">
            <v xml:space="preserve">1007   </v>
          </cell>
          <cell r="I99" t="str">
            <v>%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F100" t="str">
            <v>22020930</v>
          </cell>
          <cell r="G100" t="str">
            <v xml:space="preserve">1010   </v>
          </cell>
          <cell r="I100" t="str">
            <v>%</v>
          </cell>
          <cell r="M100" t="e">
            <v>#REF!</v>
          </cell>
          <cell r="N100" t="e">
            <v>#REF!</v>
          </cell>
          <cell r="O100" t="e">
            <v>#REF!</v>
          </cell>
          <cell r="P100" t="e">
            <v>#REF!</v>
          </cell>
          <cell r="Q100" t="e">
            <v>#REF!</v>
          </cell>
          <cell r="R100" t="e">
            <v>#REF!</v>
          </cell>
          <cell r="S100" t="e">
            <v>#REF!</v>
          </cell>
          <cell r="T100" t="e">
            <v>#REF!</v>
          </cell>
          <cell r="U100" t="e">
            <v>#REF!</v>
          </cell>
          <cell r="V100" t="e">
            <v>#REF!</v>
          </cell>
          <cell r="W100" t="e">
            <v>#REF!</v>
          </cell>
          <cell r="X100" t="e">
            <v>#REF!</v>
          </cell>
          <cell r="Y100" t="e">
            <v>#REF!</v>
          </cell>
          <cell r="Z100" t="e">
            <v>#REF!</v>
          </cell>
          <cell r="AA100" t="e">
            <v>#REF!</v>
          </cell>
          <cell r="AB100" t="e">
            <v>#REF!</v>
          </cell>
          <cell r="AC100" t="e">
            <v>#REF!</v>
          </cell>
          <cell r="AD100" t="e">
            <v>#REF!</v>
          </cell>
          <cell r="AE100" t="e">
            <v>#REF!</v>
          </cell>
          <cell r="AF100" t="e">
            <v>#REF!</v>
          </cell>
          <cell r="AG100" t="e">
            <v>#REF!</v>
          </cell>
          <cell r="AH100" t="e">
            <v>#REF!</v>
          </cell>
        </row>
        <row r="101">
          <cell r="F101" t="str">
            <v>22020930</v>
          </cell>
          <cell r="G101" t="str">
            <v xml:space="preserve">1013   </v>
          </cell>
          <cell r="I101" t="str">
            <v>%</v>
          </cell>
          <cell r="M101" t="e">
            <v>#REF!</v>
          </cell>
          <cell r="N101" t="e">
            <v>#REF!</v>
          </cell>
          <cell r="O101" t="e">
            <v>#REF!</v>
          </cell>
          <cell r="P101" t="e">
            <v>#REF!</v>
          </cell>
          <cell r="Q101" t="e">
            <v>#REF!</v>
          </cell>
          <cell r="R101" t="e">
            <v>#REF!</v>
          </cell>
          <cell r="S101" t="e">
            <v>#REF!</v>
          </cell>
          <cell r="T101" t="e">
            <v>#REF!</v>
          </cell>
          <cell r="U101" t="e">
            <v>#REF!</v>
          </cell>
          <cell r="V101" t="e">
            <v>#REF!</v>
          </cell>
          <cell r="W101" t="e">
            <v>#REF!</v>
          </cell>
          <cell r="X101" t="e">
            <v>#REF!</v>
          </cell>
          <cell r="Y101" t="e">
            <v>#REF!</v>
          </cell>
          <cell r="Z101" t="e">
            <v>#REF!</v>
          </cell>
          <cell r="AA101" t="e">
            <v>#REF!</v>
          </cell>
          <cell r="AB101" t="e">
            <v>#REF!</v>
          </cell>
          <cell r="AC101" t="e">
            <v>#REF!</v>
          </cell>
          <cell r="AD101" t="e">
            <v>#REF!</v>
          </cell>
          <cell r="AE101" t="e">
            <v>#REF!</v>
          </cell>
          <cell r="AF101" t="e">
            <v>#REF!</v>
          </cell>
          <cell r="AG101" t="e">
            <v>#REF!</v>
          </cell>
          <cell r="AH101" t="e">
            <v>#REF!</v>
          </cell>
        </row>
        <row r="102">
          <cell r="F102" t="str">
            <v>22060930</v>
          </cell>
          <cell r="G102" t="str">
            <v xml:space="preserve">1014   </v>
          </cell>
          <cell r="I102" t="str">
            <v>Kt</v>
          </cell>
          <cell r="M102" t="e">
            <v>#REF!</v>
          </cell>
          <cell r="N102" t="e">
            <v>#REF!</v>
          </cell>
          <cell r="O102" t="e">
            <v>#REF!</v>
          </cell>
          <cell r="P102" t="e">
            <v>#REF!</v>
          </cell>
          <cell r="Q102" t="e">
            <v>#REF!</v>
          </cell>
          <cell r="R102" t="e">
            <v>#REF!</v>
          </cell>
          <cell r="S102" t="e">
            <v>#REF!</v>
          </cell>
          <cell r="T102" t="e">
            <v>#REF!</v>
          </cell>
          <cell r="U102" t="e">
            <v>#REF!</v>
          </cell>
          <cell r="V102" t="e">
            <v>#REF!</v>
          </cell>
          <cell r="W102" t="e">
            <v>#REF!</v>
          </cell>
          <cell r="X102" t="e">
            <v>#REF!</v>
          </cell>
          <cell r="Y102" t="e">
            <v>#REF!</v>
          </cell>
          <cell r="Z102" t="e">
            <v>#REF!</v>
          </cell>
          <cell r="AA102" t="e">
            <v>#REF!</v>
          </cell>
          <cell r="AB102" t="e">
            <v>#REF!</v>
          </cell>
          <cell r="AC102" t="e">
            <v>#REF!</v>
          </cell>
          <cell r="AD102" t="e">
            <v>#REF!</v>
          </cell>
          <cell r="AE102" t="e">
            <v>#REF!</v>
          </cell>
          <cell r="AF102" t="e">
            <v>#REF!</v>
          </cell>
          <cell r="AG102" t="e">
            <v>#REF!</v>
          </cell>
          <cell r="AH102" t="e">
            <v>#REF!</v>
          </cell>
        </row>
        <row r="103">
          <cell r="F103" t="str">
            <v>22060930</v>
          </cell>
          <cell r="G103" t="str">
            <v xml:space="preserve">1015   </v>
          </cell>
          <cell r="I103" t="str">
            <v>Kt</v>
          </cell>
          <cell r="M103" t="e">
            <v>#REF!</v>
          </cell>
          <cell r="N103" t="e">
            <v>#REF!</v>
          </cell>
          <cell r="O103" t="e">
            <v>#REF!</v>
          </cell>
          <cell r="P103" t="e">
            <v>#REF!</v>
          </cell>
          <cell r="Q103" t="e">
            <v>#REF!</v>
          </cell>
          <cell r="R103" t="e">
            <v>#REF!</v>
          </cell>
          <cell r="S103" t="e">
            <v>#REF!</v>
          </cell>
          <cell r="T103" t="e">
            <v>#REF!</v>
          </cell>
          <cell r="U103" t="e">
            <v>#REF!</v>
          </cell>
          <cell r="V103" t="e">
            <v>#REF!</v>
          </cell>
          <cell r="W103" t="e">
            <v>#REF!</v>
          </cell>
          <cell r="X103" t="e">
            <v>#REF!</v>
          </cell>
          <cell r="Y103" t="e">
            <v>#REF!</v>
          </cell>
          <cell r="Z103" t="e">
            <v>#REF!</v>
          </cell>
          <cell r="AA103" t="e">
            <v>#REF!</v>
          </cell>
          <cell r="AB103" t="e">
            <v>#REF!</v>
          </cell>
          <cell r="AC103" t="e">
            <v>#REF!</v>
          </cell>
          <cell r="AD103" t="e">
            <v>#REF!</v>
          </cell>
          <cell r="AE103" t="e">
            <v>#REF!</v>
          </cell>
          <cell r="AF103" t="e">
            <v>#REF!</v>
          </cell>
          <cell r="AG103" t="e">
            <v>#REF!</v>
          </cell>
          <cell r="AH103" t="e">
            <v>#REF!</v>
          </cell>
        </row>
        <row r="104">
          <cell r="F104" t="str">
            <v>22060930</v>
          </cell>
          <cell r="G104" t="str">
            <v xml:space="preserve">1016   </v>
          </cell>
          <cell r="I104" t="str">
            <v>g/t</v>
          </cell>
          <cell r="M104" t="e">
            <v>#REF!</v>
          </cell>
          <cell r="N104" t="e">
            <v>#REF!</v>
          </cell>
          <cell r="O104" t="e">
            <v>#REF!</v>
          </cell>
          <cell r="P104" t="e">
            <v>#REF!</v>
          </cell>
          <cell r="Q104" t="e">
            <v>#REF!</v>
          </cell>
          <cell r="R104" t="e">
            <v>#REF!</v>
          </cell>
          <cell r="S104" t="e">
            <v>#REF!</v>
          </cell>
          <cell r="T104" t="e">
            <v>#REF!</v>
          </cell>
          <cell r="U104" t="e">
            <v>#REF!</v>
          </cell>
          <cell r="V104" t="e">
            <v>#REF!</v>
          </cell>
          <cell r="W104" t="e">
            <v>#REF!</v>
          </cell>
          <cell r="X104" t="e">
            <v>#REF!</v>
          </cell>
          <cell r="Y104" t="e">
            <v>#REF!</v>
          </cell>
          <cell r="Z104" t="e">
            <v>#REF!</v>
          </cell>
          <cell r="AA104" t="e">
            <v>#REF!</v>
          </cell>
          <cell r="AB104" t="e">
            <v>#REF!</v>
          </cell>
          <cell r="AC104" t="e">
            <v>#REF!</v>
          </cell>
          <cell r="AD104" t="e">
            <v>#REF!</v>
          </cell>
          <cell r="AE104" t="e">
            <v>#REF!</v>
          </cell>
          <cell r="AF104" t="e">
            <v>#REF!</v>
          </cell>
          <cell r="AG104" t="e">
            <v>#REF!</v>
          </cell>
          <cell r="AH104" t="e">
            <v>#REF!</v>
          </cell>
        </row>
        <row r="105">
          <cell r="F105" t="str">
            <v>22060930</v>
          </cell>
          <cell r="G105" t="str">
            <v xml:space="preserve">1017   </v>
          </cell>
          <cell r="I105" t="str">
            <v>%</v>
          </cell>
          <cell r="M105" t="e">
            <v>#REF!</v>
          </cell>
          <cell r="N105" t="e">
            <v>#REF!</v>
          </cell>
          <cell r="O105" t="e">
            <v>#REF!</v>
          </cell>
          <cell r="P105" t="e">
            <v>#REF!</v>
          </cell>
          <cell r="Q105" t="e">
            <v>#REF!</v>
          </cell>
          <cell r="R105" t="e">
            <v>#REF!</v>
          </cell>
          <cell r="S105" t="e">
            <v>#REF!</v>
          </cell>
          <cell r="T105" t="e">
            <v>#REF!</v>
          </cell>
          <cell r="U105" t="e">
            <v>#REF!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</row>
        <row r="106">
          <cell r="F106" t="str">
            <v>22060930</v>
          </cell>
          <cell r="G106" t="str">
            <v xml:space="preserve">1018   </v>
          </cell>
          <cell r="I106" t="str">
            <v>%</v>
          </cell>
          <cell r="M106" t="e">
            <v>#REF!</v>
          </cell>
          <cell r="N106" t="e">
            <v>#REF!</v>
          </cell>
          <cell r="O106" t="e">
            <v>#REF!</v>
          </cell>
          <cell r="P106" t="e">
            <v>#REF!</v>
          </cell>
          <cell r="Q106" t="e">
            <v>#REF!</v>
          </cell>
          <cell r="R106" t="e">
            <v>#REF!</v>
          </cell>
          <cell r="S106" t="e">
            <v>#REF!</v>
          </cell>
          <cell r="T106" t="e">
            <v>#REF!</v>
          </cell>
          <cell r="U106" t="e">
            <v>#REF!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</row>
        <row r="107">
          <cell r="F107" t="str">
            <v>22060930</v>
          </cell>
          <cell r="G107" t="str">
            <v xml:space="preserve">1019   </v>
          </cell>
          <cell r="I107" t="str">
            <v>%</v>
          </cell>
          <cell r="M107" t="e">
            <v>#REF!</v>
          </cell>
          <cell r="N107" t="e">
            <v>#REF!</v>
          </cell>
          <cell r="O107" t="e">
            <v>#REF!</v>
          </cell>
          <cell r="P107" t="e">
            <v>#REF!</v>
          </cell>
          <cell r="Q107" t="e">
            <v>#REF!</v>
          </cell>
          <cell r="R107" t="e">
            <v>#REF!</v>
          </cell>
          <cell r="S107" t="e">
            <v>#REF!</v>
          </cell>
          <cell r="T107" t="e">
            <v>#REF!</v>
          </cell>
          <cell r="U107" t="e">
            <v>#REF!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</row>
        <row r="108">
          <cell r="F108" t="str">
            <v>22060930</v>
          </cell>
          <cell r="G108" t="str">
            <v xml:space="preserve">1020   </v>
          </cell>
          <cell r="I108" t="str">
            <v>%</v>
          </cell>
          <cell r="M108" t="e">
            <v>#REF!</v>
          </cell>
          <cell r="N108" t="e">
            <v>#REF!</v>
          </cell>
          <cell r="O108" t="e">
            <v>#REF!</v>
          </cell>
          <cell r="P108" t="e">
            <v>#REF!</v>
          </cell>
          <cell r="Q108" t="e">
            <v>#REF!</v>
          </cell>
          <cell r="R108" t="e">
            <v>#REF!</v>
          </cell>
          <cell r="S108" t="e">
            <v>#REF!</v>
          </cell>
          <cell r="T108" t="e">
            <v>#REF!</v>
          </cell>
          <cell r="U108" t="e">
            <v>#REF!</v>
          </cell>
          <cell r="V108" t="e">
            <v>#REF!</v>
          </cell>
          <cell r="W108" t="e">
            <v>#REF!</v>
          </cell>
          <cell r="X108" t="e">
            <v>#REF!</v>
          </cell>
          <cell r="Y108" t="e">
            <v>#REF!</v>
          </cell>
          <cell r="Z108" t="e">
            <v>#REF!</v>
          </cell>
          <cell r="AA108" t="e">
            <v>#REF!</v>
          </cell>
          <cell r="AB108" t="e">
            <v>#REF!</v>
          </cell>
          <cell r="AC108" t="e">
            <v>#REF!</v>
          </cell>
          <cell r="AD108" t="e">
            <v>#REF!</v>
          </cell>
          <cell r="AE108" t="e">
            <v>#REF!</v>
          </cell>
          <cell r="AF108" t="e">
            <v>#REF!</v>
          </cell>
          <cell r="AG108" t="e">
            <v>#REF!</v>
          </cell>
          <cell r="AH108" t="e">
            <v>#REF!</v>
          </cell>
        </row>
        <row r="109">
          <cell r="F109" t="str">
            <v>22060930</v>
          </cell>
          <cell r="G109" t="str">
            <v xml:space="preserve">1021   </v>
          </cell>
          <cell r="I109" t="str">
            <v>%</v>
          </cell>
          <cell r="M109" t="e">
            <v>#REF!</v>
          </cell>
          <cell r="N109" t="e">
            <v>#REF!</v>
          </cell>
          <cell r="O109" t="e">
            <v>#REF!</v>
          </cell>
          <cell r="P109" t="e">
            <v>#REF!</v>
          </cell>
          <cell r="Q109" t="e">
            <v>#REF!</v>
          </cell>
          <cell r="R109" t="e">
            <v>#REF!</v>
          </cell>
          <cell r="S109" t="e">
            <v>#REF!</v>
          </cell>
          <cell r="T109" t="e">
            <v>#REF!</v>
          </cell>
          <cell r="U109" t="e">
            <v>#REF!</v>
          </cell>
          <cell r="V109" t="e">
            <v>#REF!</v>
          </cell>
          <cell r="W109" t="e">
            <v>#REF!</v>
          </cell>
          <cell r="X109" t="e">
            <v>#REF!</v>
          </cell>
          <cell r="Y109" t="e">
            <v>#REF!</v>
          </cell>
          <cell r="Z109" t="e">
            <v>#REF!</v>
          </cell>
          <cell r="AA109" t="e">
            <v>#REF!</v>
          </cell>
          <cell r="AB109" t="e">
            <v>#REF!</v>
          </cell>
          <cell r="AC109" t="e">
            <v>#REF!</v>
          </cell>
          <cell r="AD109" t="e">
            <v>#REF!</v>
          </cell>
          <cell r="AE109" t="e">
            <v>#REF!</v>
          </cell>
          <cell r="AF109" t="e">
            <v>#REF!</v>
          </cell>
          <cell r="AG109" t="e">
            <v>#REF!</v>
          </cell>
          <cell r="AH109" t="e">
            <v>#REF!</v>
          </cell>
        </row>
        <row r="110">
          <cell r="F110" t="str">
            <v>22060930</v>
          </cell>
          <cell r="G110" t="str">
            <v xml:space="preserve">1022   </v>
          </cell>
          <cell r="I110" t="str">
            <v>Kt</v>
          </cell>
          <cell r="M110" t="e">
            <v>#REF!</v>
          </cell>
          <cell r="N110" t="e">
            <v>#REF!</v>
          </cell>
          <cell r="O110" t="e">
            <v>#REF!</v>
          </cell>
          <cell r="P110" t="e">
            <v>#REF!</v>
          </cell>
          <cell r="Q110" t="e">
            <v>#REF!</v>
          </cell>
          <cell r="R110" t="e">
            <v>#REF!</v>
          </cell>
          <cell r="S110" t="e">
            <v>#REF!</v>
          </cell>
          <cell r="T110" t="e">
            <v>#REF!</v>
          </cell>
          <cell r="U110" t="e">
            <v>#REF!</v>
          </cell>
          <cell r="V110" t="e">
            <v>#REF!</v>
          </cell>
          <cell r="W110" t="e">
            <v>#REF!</v>
          </cell>
          <cell r="X110" t="e">
            <v>#REF!</v>
          </cell>
          <cell r="Y110" t="e">
            <v>#REF!</v>
          </cell>
          <cell r="Z110" t="e">
            <v>#REF!</v>
          </cell>
          <cell r="AA110" t="e">
            <v>#REF!</v>
          </cell>
          <cell r="AB110" t="e">
            <v>#REF!</v>
          </cell>
          <cell r="AC110" t="e">
            <v>#REF!</v>
          </cell>
          <cell r="AD110" t="e">
            <v>#REF!</v>
          </cell>
          <cell r="AE110" t="e">
            <v>#REF!</v>
          </cell>
          <cell r="AF110" t="e">
            <v>#REF!</v>
          </cell>
          <cell r="AG110" t="e">
            <v>#REF!</v>
          </cell>
          <cell r="AH110" t="e">
            <v>#REF!</v>
          </cell>
        </row>
        <row r="111">
          <cell r="F111" t="str">
            <v>22060930</v>
          </cell>
          <cell r="G111" t="str">
            <v xml:space="preserve">1023   </v>
          </cell>
          <cell r="I111" t="str">
            <v>Kt</v>
          </cell>
          <cell r="M111" t="e">
            <v>#REF!</v>
          </cell>
          <cell r="N111" t="e">
            <v>#REF!</v>
          </cell>
          <cell r="O111" t="e">
            <v>#REF!</v>
          </cell>
          <cell r="P111" t="e">
            <v>#REF!</v>
          </cell>
          <cell r="Q111" t="e">
            <v>#REF!</v>
          </cell>
          <cell r="R111" t="e">
            <v>#REF!</v>
          </cell>
          <cell r="S111" t="e">
            <v>#REF!</v>
          </cell>
          <cell r="T111" t="e">
            <v>#REF!</v>
          </cell>
          <cell r="U111" t="e">
            <v>#REF!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</row>
        <row r="112">
          <cell r="F112" t="str">
            <v>22060930</v>
          </cell>
          <cell r="G112" t="str">
            <v xml:space="preserve">1024   </v>
          </cell>
          <cell r="I112" t="str">
            <v>g/t</v>
          </cell>
          <cell r="M112" t="e">
            <v>#REF!</v>
          </cell>
          <cell r="N112" t="e">
            <v>#REF!</v>
          </cell>
          <cell r="O112" t="e">
            <v>#REF!</v>
          </cell>
          <cell r="P112" t="e">
            <v>#REF!</v>
          </cell>
          <cell r="Q112" t="e">
            <v>#REF!</v>
          </cell>
          <cell r="R112" t="e">
            <v>#REF!</v>
          </cell>
          <cell r="S112" t="e">
            <v>#REF!</v>
          </cell>
          <cell r="T112" t="e">
            <v>#REF!</v>
          </cell>
          <cell r="U112" t="e">
            <v>#REF!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</row>
        <row r="113">
          <cell r="F113" t="str">
            <v>22060930</v>
          </cell>
          <cell r="G113" t="str">
            <v xml:space="preserve">1025   </v>
          </cell>
          <cell r="I113" t="str">
            <v>g/t</v>
          </cell>
          <cell r="M113" t="e">
            <v>#REF!</v>
          </cell>
          <cell r="N113" t="e">
            <v>#REF!</v>
          </cell>
          <cell r="O113" t="e">
            <v>#REF!</v>
          </cell>
          <cell r="P113" t="e">
            <v>#REF!</v>
          </cell>
          <cell r="Q113" t="e">
            <v>#REF!</v>
          </cell>
          <cell r="R113" t="e">
            <v>#REF!</v>
          </cell>
          <cell r="S113" t="e">
            <v>#REF!</v>
          </cell>
          <cell r="T113" t="e">
            <v>#REF!</v>
          </cell>
          <cell r="U113" t="e">
            <v>#REF!</v>
          </cell>
          <cell r="V113" t="e">
            <v>#REF!</v>
          </cell>
          <cell r="W113" t="e">
            <v>#REF!</v>
          </cell>
          <cell r="X113" t="e">
            <v>#REF!</v>
          </cell>
          <cell r="Y113" t="e">
            <v>#REF!</v>
          </cell>
          <cell r="Z113" t="e">
            <v>#REF!</v>
          </cell>
          <cell r="AA113" t="e">
            <v>#REF!</v>
          </cell>
          <cell r="AB113" t="e">
            <v>#REF!</v>
          </cell>
          <cell r="AC113" t="e">
            <v>#REF!</v>
          </cell>
          <cell r="AD113" t="e">
            <v>#REF!</v>
          </cell>
          <cell r="AE113" t="e">
            <v>#REF!</v>
          </cell>
          <cell r="AF113" t="e">
            <v>#REF!</v>
          </cell>
          <cell r="AG113" t="e">
            <v>#REF!</v>
          </cell>
          <cell r="AH113" t="e">
            <v>#REF!</v>
          </cell>
        </row>
        <row r="114">
          <cell r="F114" t="str">
            <v>22060930</v>
          </cell>
          <cell r="G114" t="str">
            <v xml:space="preserve">1026   </v>
          </cell>
          <cell r="I114" t="str">
            <v>KOz</v>
          </cell>
          <cell r="M114" t="e">
            <v>#REF!</v>
          </cell>
          <cell r="N114" t="e">
            <v>#REF!</v>
          </cell>
          <cell r="O114" t="e">
            <v>#REF!</v>
          </cell>
          <cell r="P114" t="e">
            <v>#REF!</v>
          </cell>
          <cell r="Q114" t="e">
            <v>#REF!</v>
          </cell>
          <cell r="R114" t="e">
            <v>#REF!</v>
          </cell>
          <cell r="S114" t="e">
            <v>#REF!</v>
          </cell>
          <cell r="T114" t="e">
            <v>#REF!</v>
          </cell>
          <cell r="U114" t="e">
            <v>#REF!</v>
          </cell>
          <cell r="V114" t="e">
            <v>#REF!</v>
          </cell>
          <cell r="W114" t="e">
            <v>#REF!</v>
          </cell>
          <cell r="X114" t="e">
            <v>#REF!</v>
          </cell>
          <cell r="Y114" t="e">
            <v>#REF!</v>
          </cell>
          <cell r="Z114" t="e">
            <v>#REF!</v>
          </cell>
          <cell r="AA114" t="e">
            <v>#REF!</v>
          </cell>
          <cell r="AB114" t="e">
            <v>#REF!</v>
          </cell>
          <cell r="AC114" t="e">
            <v>#REF!</v>
          </cell>
          <cell r="AD114" t="e">
            <v>#REF!</v>
          </cell>
          <cell r="AE114" t="e">
            <v>#REF!</v>
          </cell>
          <cell r="AF114" t="e">
            <v>#REF!</v>
          </cell>
          <cell r="AG114" t="e">
            <v>#REF!</v>
          </cell>
          <cell r="AH114" t="e">
            <v>#REF!</v>
          </cell>
        </row>
        <row r="115">
          <cell r="F115" t="str">
            <v>22060930</v>
          </cell>
          <cell r="G115" t="str">
            <v xml:space="preserve">1027   </v>
          </cell>
          <cell r="I115" t="str">
            <v>Kt</v>
          </cell>
          <cell r="M115" t="e">
            <v>#REF!</v>
          </cell>
          <cell r="N115" t="e">
            <v>#REF!</v>
          </cell>
          <cell r="O115" t="e">
            <v>#REF!</v>
          </cell>
          <cell r="P115" t="e">
            <v>#REF!</v>
          </cell>
          <cell r="Q115" t="e">
            <v>#REF!</v>
          </cell>
          <cell r="R115" t="e">
            <v>#REF!</v>
          </cell>
          <cell r="S115" t="e">
            <v>#REF!</v>
          </cell>
          <cell r="T115" t="e">
            <v>#REF!</v>
          </cell>
          <cell r="U115" t="e">
            <v>#REF!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</row>
        <row r="116">
          <cell r="F116" t="str">
            <v>22060930</v>
          </cell>
          <cell r="G116" t="str">
            <v xml:space="preserve">1028   </v>
          </cell>
          <cell r="I116" t="str">
            <v>Kt</v>
          </cell>
          <cell r="M116" t="e">
            <v>#REF!</v>
          </cell>
          <cell r="N116" t="e">
            <v>#REF!</v>
          </cell>
          <cell r="O116" t="e">
            <v>#REF!</v>
          </cell>
          <cell r="P116" t="e">
            <v>#REF!</v>
          </cell>
          <cell r="Q116" t="e">
            <v>#REF!</v>
          </cell>
          <cell r="R116" t="e">
            <v>#REF!</v>
          </cell>
          <cell r="S116" t="e">
            <v>#REF!</v>
          </cell>
          <cell r="T116" t="e">
            <v>#REF!</v>
          </cell>
          <cell r="U116" t="e">
            <v>#REF!</v>
          </cell>
          <cell r="V116" t="e">
            <v>#REF!</v>
          </cell>
          <cell r="W116" t="e">
            <v>#REF!</v>
          </cell>
          <cell r="X116" t="e">
            <v>#REF!</v>
          </cell>
          <cell r="Y116" t="e">
            <v>#REF!</v>
          </cell>
          <cell r="Z116" t="e">
            <v>#REF!</v>
          </cell>
          <cell r="AA116" t="e">
            <v>#REF!</v>
          </cell>
          <cell r="AB116" t="e">
            <v>#REF!</v>
          </cell>
          <cell r="AC116" t="e">
            <v>#REF!</v>
          </cell>
          <cell r="AD116" t="e">
            <v>#REF!</v>
          </cell>
          <cell r="AE116" t="e">
            <v>#REF!</v>
          </cell>
          <cell r="AF116" t="e">
            <v>#REF!</v>
          </cell>
          <cell r="AG116" t="e">
            <v>#REF!</v>
          </cell>
          <cell r="AH116" t="e">
            <v>#REF!</v>
          </cell>
        </row>
        <row r="117">
          <cell r="F117" t="str">
            <v>22060930</v>
          </cell>
          <cell r="G117" t="str">
            <v xml:space="preserve">1029   </v>
          </cell>
          <cell r="I117" t="str">
            <v>KOz</v>
          </cell>
          <cell r="M117" t="e">
            <v>#REF!</v>
          </cell>
          <cell r="N117" t="e">
            <v>#REF!</v>
          </cell>
          <cell r="O117" t="e">
            <v>#REF!</v>
          </cell>
          <cell r="P117" t="e">
            <v>#REF!</v>
          </cell>
          <cell r="Q117" t="e">
            <v>#REF!</v>
          </cell>
          <cell r="R117" t="e">
            <v>#REF!</v>
          </cell>
          <cell r="S117" t="e">
            <v>#REF!</v>
          </cell>
          <cell r="T117" t="e">
            <v>#REF!</v>
          </cell>
          <cell r="U117" t="e">
            <v>#REF!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</row>
        <row r="118">
          <cell r="F118" t="str">
            <v>22060930</v>
          </cell>
          <cell r="G118" t="str">
            <v xml:space="preserve">1030   </v>
          </cell>
          <cell r="I118" t="str">
            <v>Kt</v>
          </cell>
          <cell r="M118" t="e">
            <v>#REF!</v>
          </cell>
          <cell r="N118" t="e">
            <v>#REF!</v>
          </cell>
          <cell r="O118" t="e">
            <v>#REF!</v>
          </cell>
          <cell r="P118" t="e">
            <v>#REF!</v>
          </cell>
          <cell r="Q118" t="e">
            <v>#REF!</v>
          </cell>
          <cell r="R118" t="e">
            <v>#REF!</v>
          </cell>
          <cell r="S118" t="e">
            <v>#REF!</v>
          </cell>
          <cell r="T118" t="e">
            <v>#REF!</v>
          </cell>
          <cell r="U118" t="e">
            <v>#REF!</v>
          </cell>
          <cell r="V118" t="e">
            <v>#REF!</v>
          </cell>
          <cell r="W118" t="e">
            <v>#REF!</v>
          </cell>
          <cell r="X118" t="e">
            <v>#REF!</v>
          </cell>
          <cell r="Y118" t="e">
            <v>#REF!</v>
          </cell>
          <cell r="Z118" t="e">
            <v>#REF!</v>
          </cell>
          <cell r="AA118" t="e">
            <v>#REF!</v>
          </cell>
          <cell r="AB118" t="e">
            <v>#REF!</v>
          </cell>
          <cell r="AC118" t="e">
            <v>#REF!</v>
          </cell>
          <cell r="AD118" t="e">
            <v>#REF!</v>
          </cell>
          <cell r="AE118" t="e">
            <v>#REF!</v>
          </cell>
          <cell r="AF118" t="e">
            <v>#REF!</v>
          </cell>
          <cell r="AG118" t="e">
            <v>#REF!</v>
          </cell>
          <cell r="AH118" t="e">
            <v>#REF!</v>
          </cell>
        </row>
        <row r="119">
          <cell r="F119" t="str">
            <v>22060930</v>
          </cell>
          <cell r="G119" t="str">
            <v xml:space="preserve">1031   </v>
          </cell>
          <cell r="I119" t="str">
            <v>Kt</v>
          </cell>
          <cell r="M119" t="e">
            <v>#REF!</v>
          </cell>
          <cell r="N119" t="e">
            <v>#REF!</v>
          </cell>
          <cell r="O119" t="e">
            <v>#REF!</v>
          </cell>
          <cell r="P119" t="e">
            <v>#REF!</v>
          </cell>
          <cell r="Q119" t="e">
            <v>#REF!</v>
          </cell>
          <cell r="R119" t="e">
            <v>#REF!</v>
          </cell>
          <cell r="S119" t="e">
            <v>#REF!</v>
          </cell>
          <cell r="T119" t="e">
            <v>#REF!</v>
          </cell>
          <cell r="U119" t="e">
            <v>#REF!</v>
          </cell>
          <cell r="V119" t="e">
            <v>#REF!</v>
          </cell>
          <cell r="W119" t="e">
            <v>#REF!</v>
          </cell>
          <cell r="X119" t="e">
            <v>#REF!</v>
          </cell>
          <cell r="Y119" t="e">
            <v>#REF!</v>
          </cell>
          <cell r="Z119" t="e">
            <v>#REF!</v>
          </cell>
          <cell r="AA119" t="e">
            <v>#REF!</v>
          </cell>
          <cell r="AB119" t="e">
            <v>#REF!</v>
          </cell>
          <cell r="AC119" t="e">
            <v>#REF!</v>
          </cell>
          <cell r="AD119" t="e">
            <v>#REF!</v>
          </cell>
          <cell r="AE119" t="e">
            <v>#REF!</v>
          </cell>
          <cell r="AF119" t="e">
            <v>#REF!</v>
          </cell>
          <cell r="AG119" t="e">
            <v>#REF!</v>
          </cell>
          <cell r="AH119" t="e">
            <v>#REF!</v>
          </cell>
        </row>
        <row r="120">
          <cell r="F120" t="str">
            <v>22060930</v>
          </cell>
          <cell r="G120" t="str">
            <v xml:space="preserve">1032   </v>
          </cell>
          <cell r="I120" t="str">
            <v>USD 000's</v>
          </cell>
          <cell r="M120" t="e">
            <v>#REF!</v>
          </cell>
          <cell r="N120" t="e">
            <v>#REF!</v>
          </cell>
          <cell r="O120" t="e">
            <v>#REF!</v>
          </cell>
          <cell r="P120" t="e">
            <v>#REF!</v>
          </cell>
          <cell r="Q120" t="e">
            <v>#REF!</v>
          </cell>
          <cell r="R120" t="e">
            <v>#REF!</v>
          </cell>
          <cell r="S120" t="e">
            <v>#REF!</v>
          </cell>
          <cell r="T120" t="e">
            <v>#REF!</v>
          </cell>
          <cell r="U120" t="e">
            <v>#REF!</v>
          </cell>
          <cell r="V120" t="e">
            <v>#REF!</v>
          </cell>
          <cell r="W120" t="e">
            <v>#REF!</v>
          </cell>
          <cell r="X120" t="e">
            <v>#REF!</v>
          </cell>
          <cell r="Y120" t="e">
            <v>#REF!</v>
          </cell>
          <cell r="Z120" t="e">
            <v>#REF!</v>
          </cell>
          <cell r="AA120" t="e">
            <v>#REF!</v>
          </cell>
          <cell r="AB120" t="e">
            <v>#REF!</v>
          </cell>
          <cell r="AC120" t="e">
            <v>#REF!</v>
          </cell>
          <cell r="AD120" t="e">
            <v>#REF!</v>
          </cell>
          <cell r="AE120" t="e">
            <v>#REF!</v>
          </cell>
          <cell r="AF120" t="e">
            <v>#REF!</v>
          </cell>
          <cell r="AG120" t="e">
            <v>#REF!</v>
          </cell>
          <cell r="AH120" t="e">
            <v>#REF!</v>
          </cell>
        </row>
        <row r="121">
          <cell r="F121" t="str">
            <v>22060930</v>
          </cell>
          <cell r="G121" t="str">
            <v xml:space="preserve">1033   </v>
          </cell>
          <cell r="I121" t="str">
            <v>USD 000's</v>
          </cell>
          <cell r="M121" t="e">
            <v>#REF!</v>
          </cell>
          <cell r="N121" t="e">
            <v>#REF!</v>
          </cell>
          <cell r="O121" t="e">
            <v>#REF!</v>
          </cell>
          <cell r="P121" t="e">
            <v>#REF!</v>
          </cell>
          <cell r="Q121" t="e">
            <v>#REF!</v>
          </cell>
          <cell r="R121" t="e">
            <v>#REF!</v>
          </cell>
          <cell r="S121" t="e">
            <v>#REF!</v>
          </cell>
          <cell r="T121" t="e">
            <v>#REF!</v>
          </cell>
          <cell r="U121" t="e">
            <v>#REF!</v>
          </cell>
          <cell r="V121" t="e">
            <v>#REF!</v>
          </cell>
          <cell r="W121" t="e">
            <v>#REF!</v>
          </cell>
          <cell r="X121" t="e">
            <v>#REF!</v>
          </cell>
          <cell r="Y121" t="e">
            <v>#REF!</v>
          </cell>
          <cell r="Z121" t="e">
            <v>#REF!</v>
          </cell>
          <cell r="AA121" t="e">
            <v>#REF!</v>
          </cell>
          <cell r="AB121" t="e">
            <v>#REF!</v>
          </cell>
          <cell r="AC121" t="e">
            <v>#REF!</v>
          </cell>
          <cell r="AD121" t="e">
            <v>#REF!</v>
          </cell>
          <cell r="AE121" t="e">
            <v>#REF!</v>
          </cell>
          <cell r="AF121" t="e">
            <v>#REF!</v>
          </cell>
          <cell r="AG121" t="e">
            <v>#REF!</v>
          </cell>
          <cell r="AH121" t="e">
            <v>#REF!</v>
          </cell>
        </row>
        <row r="128">
          <cell r="AH128">
            <v>0</v>
          </cell>
        </row>
        <row r="129">
          <cell r="AH129">
            <v>0</v>
          </cell>
        </row>
        <row r="130">
          <cell r="AH130">
            <v>0</v>
          </cell>
        </row>
        <row r="131">
          <cell r="AH131">
            <v>0</v>
          </cell>
        </row>
      </sheetData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  <sheetName val="CtaGeneral-A"/>
      <sheetName val="Cuenta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>
        <row r="2">
          <cell r="A2" t="str">
            <v>E</v>
          </cell>
          <cell r="B2" t="str">
            <v>I</v>
          </cell>
          <cell r="C2" t="str">
            <v>C</v>
          </cell>
          <cell r="D2">
            <v>1</v>
          </cell>
        </row>
        <row r="3">
          <cell r="A3" t="str">
            <v>F</v>
          </cell>
          <cell r="B3" t="str">
            <v>E</v>
          </cell>
          <cell r="C3" t="str">
            <v>P</v>
          </cell>
          <cell r="D3">
            <v>2</v>
          </cell>
        </row>
        <row r="4">
          <cell r="A4" t="str">
            <v>T</v>
          </cell>
          <cell r="C4" t="str">
            <v>E</v>
          </cell>
          <cell r="D4">
            <v>3</v>
          </cell>
        </row>
        <row r="5">
          <cell r="A5" t="str">
            <v>G</v>
          </cell>
        </row>
        <row r="6">
          <cell r="A6" t="str">
            <v>S</v>
          </cell>
        </row>
      </sheetData>
      <sheetData sheetId="1" refreshError="1"/>
      <sheetData sheetId="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VENCIONES"/>
      <sheetName val="AIUI OC"/>
      <sheetName val="AIUI SUM"/>
      <sheetName val="5.Mano obra"/>
      <sheetName val="CAPITULOS"/>
      <sheetName val="LISTADO"/>
      <sheetName val="APU "/>
      <sheetName val="Reingresar"/>
      <sheetName val="APUS INGRESAR"/>
      <sheetName val="COPIA"/>
      <sheetName val="PEAD"/>
      <sheetName val="SANITARIA"/>
      <sheetName val="METACOL"/>
      <sheetName val="PRESIÓN"/>
      <sheetName val="UNION PLATINO"/>
      <sheetName val="BIAXIAL"/>
      <sheetName val="NOVALOC"/>
      <sheetName val="PEAD1"/>
      <sheetName val="PEAD2"/>
      <sheetName val="CPVC"/>
      <sheetName val="CANALES"/>
      <sheetName val="CONDUIT"/>
      <sheetName val="PAVCOMPONENTES"/>
      <sheetName val="W RETEN-ALDO"/>
      <sheetName val="GAS"/>
      <sheetName val="DRENAJE"/>
      <sheetName val="POZOS"/>
      <sheetName val="NOVAFORT"/>
      <sheetName val="PAM"/>
      <sheetName val="AGROACCESORIOS"/>
    </sheetNames>
    <sheetDataSet>
      <sheetData sheetId="0"/>
      <sheetData sheetId="1"/>
      <sheetData sheetId="2"/>
      <sheetData sheetId="3">
        <row r="17">
          <cell r="P17">
            <v>56507.585333333322</v>
          </cell>
        </row>
      </sheetData>
      <sheetData sheetId="4"/>
      <sheetData sheetId="5">
        <row r="3">
          <cell r="A3">
            <v>1</v>
          </cell>
        </row>
      </sheetData>
      <sheetData sheetId="6">
        <row r="102">
          <cell r="D102">
            <v>3255</v>
          </cell>
        </row>
      </sheetData>
      <sheetData sheetId="7"/>
      <sheetData sheetId="8"/>
      <sheetData sheetId="9">
        <row r="5">
          <cell r="M5" t="str">
            <v>1.3</v>
          </cell>
          <cell r="N5" t="str">
            <v>BARRANCO</v>
          </cell>
        </row>
        <row r="6">
          <cell r="M6" t="str">
            <v>3.4</v>
          </cell>
          <cell r="N6" t="str">
            <v>BARRANCO</v>
          </cell>
        </row>
        <row r="7">
          <cell r="M7" t="str">
            <v>3.6</v>
          </cell>
          <cell r="N7" t="str">
            <v>BARRANCO</v>
          </cell>
        </row>
        <row r="8">
          <cell r="M8" t="str">
            <v>7.108</v>
          </cell>
          <cell r="N8" t="str">
            <v>BARRANCO</v>
          </cell>
        </row>
        <row r="9">
          <cell r="M9" t="str">
            <v>7.11</v>
          </cell>
          <cell r="N9" t="str">
            <v>BARRANCO</v>
          </cell>
        </row>
        <row r="10">
          <cell r="M10" t="str">
            <v>7.12</v>
          </cell>
          <cell r="N10" t="str">
            <v>BARRANCO</v>
          </cell>
        </row>
        <row r="11">
          <cell r="M11" t="str">
            <v>7.132</v>
          </cell>
          <cell r="N11" t="str">
            <v>BARRANCO</v>
          </cell>
        </row>
        <row r="12">
          <cell r="M12" t="str">
            <v>7.135</v>
          </cell>
          <cell r="N12" t="str">
            <v>BARRANCO</v>
          </cell>
        </row>
        <row r="13">
          <cell r="M13" t="str">
            <v>7.136</v>
          </cell>
          <cell r="N13" t="str">
            <v>BARRANCO</v>
          </cell>
        </row>
        <row r="14">
          <cell r="M14" t="str">
            <v>7.14</v>
          </cell>
          <cell r="N14" t="str">
            <v>BARRANCO</v>
          </cell>
        </row>
        <row r="15">
          <cell r="M15" t="str">
            <v>7.15</v>
          </cell>
          <cell r="N15" t="str">
            <v>BARRANCO</v>
          </cell>
        </row>
        <row r="16">
          <cell r="M16" t="str">
            <v>7.166</v>
          </cell>
          <cell r="N16" t="str">
            <v>BARRANCO</v>
          </cell>
        </row>
        <row r="17">
          <cell r="M17" t="str">
            <v>7.17</v>
          </cell>
          <cell r="N17" t="str">
            <v>BARRANCO</v>
          </cell>
        </row>
        <row r="18">
          <cell r="M18" t="str">
            <v>7.18</v>
          </cell>
          <cell r="N18" t="str">
            <v>BARRANCO</v>
          </cell>
        </row>
        <row r="19">
          <cell r="M19" t="str">
            <v>7.21</v>
          </cell>
          <cell r="N19" t="str">
            <v>BARRANCO</v>
          </cell>
        </row>
        <row r="20">
          <cell r="M20" t="str">
            <v>7.23</v>
          </cell>
          <cell r="N20" t="str">
            <v>BARRANCO</v>
          </cell>
        </row>
        <row r="21">
          <cell r="M21" t="str">
            <v>7.3</v>
          </cell>
          <cell r="N21" t="str">
            <v>BARRANCO</v>
          </cell>
        </row>
        <row r="22">
          <cell r="M22" t="str">
            <v>7.39</v>
          </cell>
          <cell r="N22" t="str">
            <v>BARRANCO</v>
          </cell>
        </row>
        <row r="23">
          <cell r="M23" t="str">
            <v>7.40</v>
          </cell>
          <cell r="N23" t="str">
            <v>BARRANCO</v>
          </cell>
        </row>
        <row r="24">
          <cell r="M24" t="str">
            <v>7.41</v>
          </cell>
          <cell r="N24" t="str">
            <v>BARRANCO</v>
          </cell>
        </row>
        <row r="25">
          <cell r="M25" t="str">
            <v>7.57</v>
          </cell>
          <cell r="N25" t="str">
            <v>BARRANCO</v>
          </cell>
        </row>
        <row r="26">
          <cell r="M26" t="str">
            <v>7.8</v>
          </cell>
          <cell r="N26" t="str">
            <v>BARRANCO</v>
          </cell>
        </row>
        <row r="27">
          <cell r="M27" t="str">
            <v>7.81</v>
          </cell>
          <cell r="N27" t="str">
            <v>BARRANCO</v>
          </cell>
        </row>
        <row r="28">
          <cell r="M28" t="str">
            <v>8.2</v>
          </cell>
          <cell r="N28" t="str">
            <v>BARRANCO</v>
          </cell>
        </row>
        <row r="29">
          <cell r="M29" t="str">
            <v>8.4</v>
          </cell>
          <cell r="N29" t="str">
            <v>BARRANCO</v>
          </cell>
        </row>
        <row r="30">
          <cell r="M30" t="str">
            <v>11.24</v>
          </cell>
          <cell r="N30" t="str">
            <v>BARRANCO</v>
          </cell>
        </row>
        <row r="31">
          <cell r="M31" t="str">
            <v>11.52</v>
          </cell>
          <cell r="N31" t="str">
            <v>BARRANCO</v>
          </cell>
        </row>
        <row r="32">
          <cell r="M32" t="str">
            <v>11.56</v>
          </cell>
          <cell r="N32" t="str">
            <v>BARRANCO</v>
          </cell>
        </row>
        <row r="33">
          <cell r="M33" t="str">
            <v>12.48</v>
          </cell>
          <cell r="N33" t="str">
            <v>BARRANCO</v>
          </cell>
        </row>
        <row r="34">
          <cell r="M34" t="str">
            <v>12.60</v>
          </cell>
          <cell r="N34" t="str">
            <v>BARRANCO</v>
          </cell>
        </row>
        <row r="35">
          <cell r="M35" t="str">
            <v>12.86</v>
          </cell>
          <cell r="N35" t="str">
            <v>BARRANCO</v>
          </cell>
        </row>
        <row r="36">
          <cell r="M36" t="str">
            <v>12.87</v>
          </cell>
          <cell r="N36" t="str">
            <v>BARRANCO</v>
          </cell>
        </row>
        <row r="37">
          <cell r="M37" t="str">
            <v>13.24</v>
          </cell>
          <cell r="N37" t="str">
            <v>BARRANCO</v>
          </cell>
        </row>
        <row r="38">
          <cell r="M38" t="str">
            <v>13.33</v>
          </cell>
          <cell r="N38" t="str">
            <v>BARRANCO</v>
          </cell>
        </row>
        <row r="39">
          <cell r="M39" t="str">
            <v>16.11</v>
          </cell>
          <cell r="N39" t="str">
            <v>BARRANCO</v>
          </cell>
        </row>
        <row r="40">
          <cell r="M40" t="str">
            <v>16.2</v>
          </cell>
          <cell r="N40" t="str">
            <v>BARRANCO</v>
          </cell>
        </row>
        <row r="41">
          <cell r="M41" t="str">
            <v>16.3</v>
          </cell>
          <cell r="N41" t="str">
            <v>BARRANCO</v>
          </cell>
        </row>
        <row r="42">
          <cell r="M42" t="str">
            <v>16.4</v>
          </cell>
          <cell r="N42" t="str">
            <v>BARRANCO</v>
          </cell>
        </row>
        <row r="43">
          <cell r="M43" t="str">
            <v>17.17</v>
          </cell>
          <cell r="N43" t="str">
            <v>BARRANCO</v>
          </cell>
        </row>
        <row r="44">
          <cell r="M44" t="str">
            <v>17.18</v>
          </cell>
          <cell r="N44" t="str">
            <v>BARRANCO</v>
          </cell>
        </row>
        <row r="45">
          <cell r="M45" t="str">
            <v>17.2</v>
          </cell>
          <cell r="N45" t="str">
            <v>BARRANCO</v>
          </cell>
        </row>
        <row r="46">
          <cell r="M46" t="str">
            <v>18.12</v>
          </cell>
          <cell r="N46" t="str">
            <v>BARRANCO</v>
          </cell>
        </row>
        <row r="47">
          <cell r="M47" t="str">
            <v>18.13</v>
          </cell>
          <cell r="N47" t="str">
            <v>BARRANCO</v>
          </cell>
        </row>
        <row r="48">
          <cell r="M48" t="str">
            <v>18.7</v>
          </cell>
          <cell r="N48" t="str">
            <v>BARRANCO</v>
          </cell>
        </row>
        <row r="49">
          <cell r="M49" t="str">
            <v>20.19</v>
          </cell>
          <cell r="N49" t="str">
            <v>BARRANCO</v>
          </cell>
        </row>
        <row r="50">
          <cell r="M50" t="str">
            <v>20.2</v>
          </cell>
          <cell r="N50" t="str">
            <v>BARRANCO</v>
          </cell>
        </row>
        <row r="51">
          <cell r="M51" t="str">
            <v>20.20</v>
          </cell>
          <cell r="N51" t="str">
            <v>BARRANCO</v>
          </cell>
        </row>
        <row r="52">
          <cell r="M52" t="str">
            <v>20.3</v>
          </cell>
          <cell r="N52" t="str">
            <v>BARRANCO</v>
          </cell>
        </row>
        <row r="53">
          <cell r="M53" t="str">
            <v>21.2</v>
          </cell>
          <cell r="N53" t="str">
            <v>BARRANCO</v>
          </cell>
        </row>
        <row r="54">
          <cell r="M54" t="str">
            <v>21.3</v>
          </cell>
          <cell r="N54" t="str">
            <v>BARRANCO</v>
          </cell>
        </row>
        <row r="55">
          <cell r="M55" t="str">
            <v>21.4</v>
          </cell>
          <cell r="N55" t="str">
            <v>BARRANCO</v>
          </cell>
        </row>
        <row r="56">
          <cell r="M56" t="str">
            <v>21.5</v>
          </cell>
          <cell r="N56" t="str">
            <v>BARRANCO</v>
          </cell>
        </row>
        <row r="57">
          <cell r="M57" t="str">
            <v>21.6</v>
          </cell>
          <cell r="N57" t="str">
            <v>BARRANCO</v>
          </cell>
        </row>
        <row r="58">
          <cell r="M58">
            <v>7131</v>
          </cell>
          <cell r="N58" t="str">
            <v>BARRANCO</v>
          </cell>
        </row>
        <row r="59">
          <cell r="M59" t="str">
            <v>1.4.1</v>
          </cell>
          <cell r="N59" t="str">
            <v>BARRANCO</v>
          </cell>
        </row>
        <row r="60">
          <cell r="M60" t="str">
            <v>1.4.2</v>
          </cell>
          <cell r="N60" t="str">
            <v>BARRANCO</v>
          </cell>
        </row>
        <row r="61">
          <cell r="M61" t="str">
            <v>16.2.1</v>
          </cell>
          <cell r="N61" t="str">
            <v>BARRANCO</v>
          </cell>
        </row>
        <row r="62">
          <cell r="M62" t="str">
            <v>19.30.1</v>
          </cell>
          <cell r="N62" t="str">
            <v>BARRANCO</v>
          </cell>
        </row>
        <row r="63">
          <cell r="M63" t="str">
            <v>19.30.27</v>
          </cell>
          <cell r="N63" t="str">
            <v>BARRANCO</v>
          </cell>
        </row>
        <row r="64">
          <cell r="M64" t="str">
            <v>19.30.51</v>
          </cell>
          <cell r="N64" t="str">
            <v>BARRANCO</v>
          </cell>
        </row>
        <row r="65">
          <cell r="M65" t="str">
            <v>21.2.1</v>
          </cell>
          <cell r="N65" t="str">
            <v>BARRANCO</v>
          </cell>
        </row>
        <row r="66">
          <cell r="M66" t="str">
            <v>21.2.10</v>
          </cell>
          <cell r="N66" t="str">
            <v>BARRANCO</v>
          </cell>
        </row>
        <row r="67">
          <cell r="M67" t="str">
            <v>21.2.17</v>
          </cell>
          <cell r="N67" t="str">
            <v>BARRANCO</v>
          </cell>
        </row>
        <row r="68">
          <cell r="M68" t="str">
            <v>21.2.4</v>
          </cell>
          <cell r="N68" t="str">
            <v>BARRANCO</v>
          </cell>
        </row>
        <row r="69">
          <cell r="M69" t="str">
            <v>21.2.47</v>
          </cell>
          <cell r="N69" t="str">
            <v>BARRANCO</v>
          </cell>
        </row>
        <row r="70">
          <cell r="M70" t="str">
            <v>21.2.7</v>
          </cell>
          <cell r="N70" t="str">
            <v>BARRANCO</v>
          </cell>
        </row>
        <row r="71">
          <cell r="M71" t="str">
            <v>21.2.81</v>
          </cell>
          <cell r="N71" t="str">
            <v>BARRANCO</v>
          </cell>
        </row>
        <row r="72">
          <cell r="M72" t="str">
            <v>21.3.1</v>
          </cell>
          <cell r="N72" t="str">
            <v>BARRANCO</v>
          </cell>
        </row>
        <row r="73">
          <cell r="M73" t="str">
            <v>21.3.29</v>
          </cell>
          <cell r="N73" t="str">
            <v>BARRANCO</v>
          </cell>
        </row>
        <row r="74">
          <cell r="M74" t="str">
            <v>21.3.9</v>
          </cell>
          <cell r="N74" t="str">
            <v>BARRANCO</v>
          </cell>
        </row>
        <row r="75">
          <cell r="M75" t="str">
            <v>21.4.1</v>
          </cell>
          <cell r="N75" t="str">
            <v>BARRANCO</v>
          </cell>
        </row>
        <row r="76">
          <cell r="M76" t="str">
            <v>21.4.2</v>
          </cell>
          <cell r="N76" t="str">
            <v>BARRANCO</v>
          </cell>
        </row>
        <row r="77">
          <cell r="M77" t="str">
            <v>21.4.3</v>
          </cell>
          <cell r="N77" t="str">
            <v>BARRANCO</v>
          </cell>
        </row>
        <row r="78">
          <cell r="M78" t="str">
            <v>21.5.1</v>
          </cell>
          <cell r="N78" t="str">
            <v>BARRANCO</v>
          </cell>
        </row>
        <row r="79">
          <cell r="M79" t="str">
            <v>21.5.10</v>
          </cell>
          <cell r="N79" t="str">
            <v>BARRANCO</v>
          </cell>
        </row>
        <row r="80">
          <cell r="M80" t="str">
            <v>21.5.13</v>
          </cell>
          <cell r="N80" t="str">
            <v>BARRANCO</v>
          </cell>
        </row>
        <row r="81">
          <cell r="M81" t="str">
            <v>21.5.14</v>
          </cell>
          <cell r="N81" t="str">
            <v>BARRANCO</v>
          </cell>
        </row>
        <row r="82">
          <cell r="M82" t="str">
            <v>21.5.2</v>
          </cell>
          <cell r="N82" t="str">
            <v>BARRANCO</v>
          </cell>
        </row>
        <row r="83">
          <cell r="M83" t="str">
            <v>21.5.2.1</v>
          </cell>
          <cell r="N83" t="str">
            <v>BARRANCO</v>
          </cell>
        </row>
        <row r="84">
          <cell r="M84" t="str">
            <v>21.5.2.2</v>
          </cell>
          <cell r="N84" t="str">
            <v>BARRANCO</v>
          </cell>
        </row>
        <row r="85">
          <cell r="M85" t="str">
            <v>21.5.3</v>
          </cell>
          <cell r="N85" t="str">
            <v>BARRANCO</v>
          </cell>
        </row>
        <row r="86">
          <cell r="M86" t="str">
            <v>21.5.5</v>
          </cell>
          <cell r="N86" t="str">
            <v>BARRANCO</v>
          </cell>
        </row>
        <row r="87">
          <cell r="M87" t="str">
            <v>21.5.9</v>
          </cell>
          <cell r="N87" t="str">
            <v>BARRANCO</v>
          </cell>
        </row>
        <row r="88">
          <cell r="M88" t="str">
            <v>21.6.40</v>
          </cell>
          <cell r="N88" t="str">
            <v>BARRANCO</v>
          </cell>
        </row>
        <row r="89">
          <cell r="M89" t="str">
            <v>21.6.45</v>
          </cell>
          <cell r="N89" t="str">
            <v>BARRANCO</v>
          </cell>
        </row>
        <row r="90">
          <cell r="M90" t="str">
            <v>3.1.1</v>
          </cell>
          <cell r="N90" t="str">
            <v>BARRANCO</v>
          </cell>
        </row>
        <row r="91">
          <cell r="M91" t="str">
            <v>3.1.10</v>
          </cell>
          <cell r="N91" t="str">
            <v>BARRANCO</v>
          </cell>
        </row>
        <row r="92">
          <cell r="M92" t="str">
            <v>3.1.2</v>
          </cell>
          <cell r="N92" t="str">
            <v>BARRANCO</v>
          </cell>
        </row>
        <row r="93">
          <cell r="M93" t="str">
            <v>3.1.6</v>
          </cell>
          <cell r="N93" t="str">
            <v>BARRANCO</v>
          </cell>
        </row>
        <row r="94">
          <cell r="M94" t="str">
            <v>3.2.1</v>
          </cell>
          <cell r="N94" t="str">
            <v>BARRANCO</v>
          </cell>
        </row>
        <row r="95">
          <cell r="M95" t="str">
            <v>3.3.1</v>
          </cell>
          <cell r="N95" t="str">
            <v>BARRANCO</v>
          </cell>
        </row>
        <row r="96">
          <cell r="M96" t="str">
            <v>3.3.2</v>
          </cell>
          <cell r="N96" t="str">
            <v>BARRANCO</v>
          </cell>
        </row>
        <row r="97">
          <cell r="M97" t="str">
            <v>3.3.3</v>
          </cell>
          <cell r="N97" t="str">
            <v>BARRANCO</v>
          </cell>
        </row>
        <row r="98">
          <cell r="M98" t="str">
            <v>3.3.4</v>
          </cell>
          <cell r="N98" t="str">
            <v>BARRANCO</v>
          </cell>
        </row>
        <row r="99">
          <cell r="M99" t="str">
            <v>3.3.5</v>
          </cell>
          <cell r="N99" t="str">
            <v>BARRANCO</v>
          </cell>
        </row>
        <row r="100">
          <cell r="M100" t="str">
            <v>5.10.1.3</v>
          </cell>
          <cell r="N100" t="str">
            <v>BARRANCO</v>
          </cell>
        </row>
        <row r="101">
          <cell r="M101" t="str">
            <v>5.14.3</v>
          </cell>
          <cell r="N101" t="str">
            <v>BARRANCO</v>
          </cell>
        </row>
        <row r="102">
          <cell r="M102" t="str">
            <v>5.3.1.2</v>
          </cell>
          <cell r="N102" t="str">
            <v>BARRANCO</v>
          </cell>
        </row>
        <row r="103">
          <cell r="M103" t="str">
            <v>5.3.2.1</v>
          </cell>
          <cell r="N103" t="str">
            <v>BARRANCO</v>
          </cell>
        </row>
        <row r="104">
          <cell r="M104" t="str">
            <v>5.5.1</v>
          </cell>
          <cell r="N104" t="str">
            <v>BARRANCO</v>
          </cell>
        </row>
        <row r="105">
          <cell r="M105" t="str">
            <v>5.5.2</v>
          </cell>
          <cell r="N105" t="str">
            <v>BARRANCO</v>
          </cell>
        </row>
        <row r="106">
          <cell r="M106" t="str">
            <v>5.5.3</v>
          </cell>
          <cell r="N106" t="str">
            <v>BARRANCO</v>
          </cell>
        </row>
        <row r="107">
          <cell r="M107" t="str">
            <v>5.5.5</v>
          </cell>
          <cell r="N107" t="str">
            <v>BARRANCO</v>
          </cell>
        </row>
        <row r="108">
          <cell r="M108" t="str">
            <v>5.6.1</v>
          </cell>
          <cell r="N108" t="str">
            <v>BARRANCO</v>
          </cell>
        </row>
        <row r="109">
          <cell r="M109" t="str">
            <v>5.6.3</v>
          </cell>
          <cell r="N109" t="str">
            <v>BARRANCO</v>
          </cell>
        </row>
        <row r="110">
          <cell r="M110" t="str">
            <v>5.8.1</v>
          </cell>
          <cell r="N110" t="str">
            <v>BARRANCO</v>
          </cell>
        </row>
        <row r="111">
          <cell r="M111" t="str">
            <v>5.8.2</v>
          </cell>
          <cell r="N111" t="str">
            <v>BARRANCO</v>
          </cell>
        </row>
        <row r="112">
          <cell r="M112" t="str">
            <v>5.9.1</v>
          </cell>
          <cell r="N112" t="str">
            <v>BARRANCO</v>
          </cell>
        </row>
        <row r="113">
          <cell r="M113" t="str">
            <v>5.9.3</v>
          </cell>
          <cell r="N113" t="str">
            <v>BARRANCO</v>
          </cell>
        </row>
        <row r="114">
          <cell r="M114" t="str">
            <v>6.1.2.6.3.1</v>
          </cell>
          <cell r="N114" t="str">
            <v>BARRANCO</v>
          </cell>
        </row>
        <row r="115">
          <cell r="M115" t="str">
            <v>6.2.3.20.2</v>
          </cell>
          <cell r="N115" t="str">
            <v>BARRANCO</v>
          </cell>
        </row>
        <row r="116">
          <cell r="M116" t="str">
            <v>6.2.3.23.3</v>
          </cell>
          <cell r="N116" t="str">
            <v>BARRANCO</v>
          </cell>
        </row>
        <row r="117">
          <cell r="M117" t="str">
            <v>6.2.3.25.3</v>
          </cell>
          <cell r="N117" t="str">
            <v>BARRANCO</v>
          </cell>
        </row>
        <row r="118">
          <cell r="M118" t="str">
            <v>6.2.3.3.10</v>
          </cell>
          <cell r="N118" t="str">
            <v>BARRANCO</v>
          </cell>
        </row>
        <row r="119">
          <cell r="M119" t="str">
            <v>6.2.3.31.2</v>
          </cell>
          <cell r="N119" t="str">
            <v>BARRANCO</v>
          </cell>
        </row>
        <row r="120">
          <cell r="M120" t="str">
            <v>6.2.3.39.2</v>
          </cell>
          <cell r="N120" t="str">
            <v>BARRANCO</v>
          </cell>
        </row>
        <row r="121">
          <cell r="M121" t="str">
            <v>6.2.3.7.6</v>
          </cell>
          <cell r="N121" t="str">
            <v>BARRANCO</v>
          </cell>
        </row>
        <row r="122">
          <cell r="M122" t="str">
            <v>6.3.1.1</v>
          </cell>
          <cell r="N122" t="str">
            <v>BARRANCO</v>
          </cell>
        </row>
        <row r="123">
          <cell r="M123" t="str">
            <v>6.3.10.5</v>
          </cell>
          <cell r="N123" t="str">
            <v>BARRANCO</v>
          </cell>
        </row>
        <row r="124">
          <cell r="M124" t="str">
            <v>6.3.11.2</v>
          </cell>
          <cell r="N124" t="str">
            <v>BARRANCO</v>
          </cell>
        </row>
        <row r="125">
          <cell r="M125" t="str">
            <v>6.3.11.9</v>
          </cell>
          <cell r="N125" t="str">
            <v>BARRANCO</v>
          </cell>
        </row>
        <row r="126">
          <cell r="M126" t="str">
            <v>6.3.12.2</v>
          </cell>
          <cell r="N126" t="str">
            <v>BARRANCO</v>
          </cell>
        </row>
        <row r="127">
          <cell r="M127" t="str">
            <v>6.3.14.2</v>
          </cell>
          <cell r="N127" t="str">
            <v>BARRANCO</v>
          </cell>
        </row>
        <row r="128">
          <cell r="M128" t="str">
            <v>6.3.14.4</v>
          </cell>
          <cell r="N128" t="str">
            <v>BARRANCO</v>
          </cell>
        </row>
        <row r="129">
          <cell r="M129" t="str">
            <v>6.3.17.2</v>
          </cell>
          <cell r="N129" t="str">
            <v>BARRANCO</v>
          </cell>
        </row>
        <row r="130">
          <cell r="M130" t="str">
            <v>6.3.20.2.2</v>
          </cell>
          <cell r="N130" t="str">
            <v>BARRANCO</v>
          </cell>
        </row>
        <row r="131">
          <cell r="M131" t="str">
            <v>6.3.20.2.4</v>
          </cell>
          <cell r="N131" t="str">
            <v>BARRANCO</v>
          </cell>
        </row>
        <row r="132">
          <cell r="M132" t="str">
            <v>6.3.21.2</v>
          </cell>
          <cell r="N132" t="str">
            <v>BARRANCO</v>
          </cell>
        </row>
        <row r="133">
          <cell r="M133" t="str">
            <v>6.3.22.3</v>
          </cell>
          <cell r="N133" t="str">
            <v>BARRANCO</v>
          </cell>
        </row>
        <row r="134">
          <cell r="M134" t="str">
            <v>6.3.23.3</v>
          </cell>
          <cell r="N134" t="str">
            <v>BARRANCO</v>
          </cell>
        </row>
        <row r="135">
          <cell r="M135" t="str">
            <v>6.3.23.4</v>
          </cell>
          <cell r="N135" t="str">
            <v>BARRANCO</v>
          </cell>
        </row>
        <row r="136">
          <cell r="M136" t="str">
            <v>6.3.24.5</v>
          </cell>
          <cell r="N136" t="str">
            <v>BARRANCO</v>
          </cell>
        </row>
        <row r="137">
          <cell r="M137" t="str">
            <v>6.3.24.7</v>
          </cell>
          <cell r="N137" t="str">
            <v>BARRANCO</v>
          </cell>
        </row>
        <row r="138">
          <cell r="M138" t="str">
            <v>6.3.35.1</v>
          </cell>
          <cell r="N138" t="str">
            <v>BARRANCO</v>
          </cell>
        </row>
        <row r="139">
          <cell r="M139" t="str">
            <v>6.3.4.2</v>
          </cell>
          <cell r="N139" t="str">
            <v>BARRANCO</v>
          </cell>
        </row>
        <row r="140">
          <cell r="M140" t="str">
            <v>6.3.4.3</v>
          </cell>
          <cell r="N140" t="str">
            <v>BARRANCO</v>
          </cell>
        </row>
        <row r="141">
          <cell r="M141" t="str">
            <v>6.3.4.4</v>
          </cell>
          <cell r="N141" t="str">
            <v>BARRANCO</v>
          </cell>
        </row>
        <row r="142">
          <cell r="M142" t="str">
            <v>6.3.4.5</v>
          </cell>
          <cell r="N142" t="str">
            <v>BARRANCO</v>
          </cell>
        </row>
        <row r="143">
          <cell r="M143" t="str">
            <v>6.3.6.1</v>
          </cell>
          <cell r="N143" t="str">
            <v>BARRANCO</v>
          </cell>
        </row>
        <row r="144">
          <cell r="M144" t="str">
            <v>6.3.6.4</v>
          </cell>
          <cell r="N144" t="str">
            <v>BARRANCO</v>
          </cell>
        </row>
        <row r="145">
          <cell r="M145" t="str">
            <v>6.3.6.5</v>
          </cell>
          <cell r="N145" t="str">
            <v>BARRANCO</v>
          </cell>
        </row>
        <row r="146">
          <cell r="M146" t="str">
            <v>6.3.6.6</v>
          </cell>
          <cell r="N146" t="str">
            <v>BARRANCO</v>
          </cell>
        </row>
        <row r="147">
          <cell r="M147" t="str">
            <v>6.3.8.4</v>
          </cell>
          <cell r="N147" t="str">
            <v>BARRANCO</v>
          </cell>
        </row>
        <row r="148">
          <cell r="M148" t="str">
            <v>6.3.8.6</v>
          </cell>
          <cell r="N148" t="str">
            <v>BARRANCO</v>
          </cell>
        </row>
        <row r="149">
          <cell r="M149" t="str">
            <v>6.3.9.2</v>
          </cell>
          <cell r="N149" t="str">
            <v>BARRANCO</v>
          </cell>
        </row>
        <row r="150">
          <cell r="M150" t="str">
            <v>6.3.9.5</v>
          </cell>
          <cell r="N150" t="str">
            <v>BARRANCO</v>
          </cell>
        </row>
        <row r="151">
          <cell r="M151" t="str">
            <v>6.3.9.6</v>
          </cell>
          <cell r="N151" t="str">
            <v>BARRANCO</v>
          </cell>
        </row>
        <row r="152">
          <cell r="M152" t="str">
            <v>9.1.12.2</v>
          </cell>
          <cell r="N152" t="str">
            <v>BARRANCO</v>
          </cell>
        </row>
        <row r="153">
          <cell r="M153" t="str">
            <v>9.1.13</v>
          </cell>
          <cell r="N153" t="str">
            <v>BARRANCO</v>
          </cell>
        </row>
        <row r="154">
          <cell r="M154" t="str">
            <v>9.1.15</v>
          </cell>
          <cell r="N154" t="str">
            <v>BARRANCO</v>
          </cell>
        </row>
        <row r="155">
          <cell r="M155" t="str">
            <v>9.1.16</v>
          </cell>
          <cell r="N155" t="str">
            <v>BARRANCO</v>
          </cell>
        </row>
        <row r="156">
          <cell r="M156" t="str">
            <v>9.1.27</v>
          </cell>
          <cell r="N156" t="str">
            <v>BARRANCO</v>
          </cell>
        </row>
        <row r="157">
          <cell r="M157" t="str">
            <v>9.1.29</v>
          </cell>
          <cell r="N157" t="str">
            <v>BARRANCO</v>
          </cell>
        </row>
        <row r="158">
          <cell r="M158" t="str">
            <v>9.1.35</v>
          </cell>
          <cell r="N158" t="str">
            <v>BARRANCO</v>
          </cell>
        </row>
        <row r="159">
          <cell r="M159" t="str">
            <v>9.1.55</v>
          </cell>
          <cell r="N159" t="str">
            <v>BARRANCO</v>
          </cell>
        </row>
        <row r="160">
          <cell r="M160" t="str">
            <v>9.2.16</v>
          </cell>
          <cell r="N160" t="str">
            <v>BARRANCO</v>
          </cell>
        </row>
        <row r="161">
          <cell r="M161" t="str">
            <v>9.2.2.1</v>
          </cell>
          <cell r="N161" t="str">
            <v>BARRANCO</v>
          </cell>
        </row>
        <row r="162">
          <cell r="M162" t="str">
            <v>9.2.2.4</v>
          </cell>
          <cell r="N162" t="str">
            <v>BARRANCO</v>
          </cell>
        </row>
        <row r="163">
          <cell r="M163" t="str">
            <v>9.2.2.7</v>
          </cell>
          <cell r="N163" t="str">
            <v>BARRANCO</v>
          </cell>
        </row>
        <row r="164">
          <cell r="M164" t="str">
            <v>9.2.2.8</v>
          </cell>
          <cell r="N164" t="str">
            <v>BARRANCO</v>
          </cell>
        </row>
        <row r="165">
          <cell r="M165" t="str">
            <v>9.2.24</v>
          </cell>
          <cell r="N165" t="str">
            <v>BARRANCO</v>
          </cell>
        </row>
        <row r="166">
          <cell r="M166" t="str">
            <v>9.2.27</v>
          </cell>
          <cell r="N166" t="str">
            <v>BARRANCO</v>
          </cell>
        </row>
        <row r="167">
          <cell r="M167" t="str">
            <v>9.2.28</v>
          </cell>
          <cell r="N167" t="str">
            <v>BARRANCO</v>
          </cell>
        </row>
        <row r="168">
          <cell r="M168" t="str">
            <v>9.2.29</v>
          </cell>
          <cell r="N168" t="str">
            <v>BARRANCO</v>
          </cell>
        </row>
        <row r="169">
          <cell r="M169" t="str">
            <v>9.2.31</v>
          </cell>
          <cell r="N169" t="str">
            <v>BARRANCO</v>
          </cell>
        </row>
        <row r="170">
          <cell r="M170" t="str">
            <v>9.2.4.2</v>
          </cell>
          <cell r="N170" t="str">
            <v>BARRANCO</v>
          </cell>
        </row>
        <row r="171">
          <cell r="M171" t="str">
            <v>9.2.7.9</v>
          </cell>
          <cell r="N171" t="str">
            <v>BARRANCO</v>
          </cell>
        </row>
        <row r="172">
          <cell r="M172" t="str">
            <v>9.3.1</v>
          </cell>
          <cell r="N172" t="str">
            <v>BARRANCO</v>
          </cell>
        </row>
        <row r="173">
          <cell r="M173" t="str">
            <v>9.3.125</v>
          </cell>
          <cell r="N173" t="str">
            <v>BARRANCO</v>
          </cell>
        </row>
        <row r="174">
          <cell r="M174" t="str">
            <v>9.3.126</v>
          </cell>
          <cell r="N174" t="str">
            <v>BARRANCO</v>
          </cell>
        </row>
        <row r="175">
          <cell r="M175" t="str">
            <v>9.3.14</v>
          </cell>
          <cell r="N175" t="str">
            <v>BARRANCO</v>
          </cell>
        </row>
        <row r="176">
          <cell r="M176" t="str">
            <v>9.3.32</v>
          </cell>
          <cell r="N176" t="str">
            <v>BARRANCO</v>
          </cell>
        </row>
        <row r="177">
          <cell r="M177" t="str">
            <v>9.3.33</v>
          </cell>
          <cell r="N177" t="str">
            <v>BARRANCO</v>
          </cell>
        </row>
        <row r="178">
          <cell r="M178" t="str">
            <v>9.3.4</v>
          </cell>
          <cell r="N178" t="str">
            <v>BARRANCO</v>
          </cell>
        </row>
        <row r="179">
          <cell r="M179" t="str">
            <v>9.3.41</v>
          </cell>
          <cell r="N179" t="str">
            <v>BARRANCO</v>
          </cell>
        </row>
        <row r="180">
          <cell r="M180" t="str">
            <v>9.3.47</v>
          </cell>
          <cell r="N180" t="str">
            <v>BARRANCO</v>
          </cell>
        </row>
        <row r="181">
          <cell r="M181" t="str">
            <v>9.3.50</v>
          </cell>
          <cell r="N181" t="str">
            <v>BARRANCO</v>
          </cell>
        </row>
        <row r="182">
          <cell r="M182" t="str">
            <v>9.3.6</v>
          </cell>
          <cell r="N182" t="str">
            <v>BARRANCO</v>
          </cell>
        </row>
        <row r="183">
          <cell r="M183" t="str">
            <v>9.3.62</v>
          </cell>
          <cell r="N183" t="str">
            <v>BARRANCO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\MANTENIMIENTO RUTA 1001_MARZO "/>
      <sheetName val="\I\MANTENIMIENTO RUTA 1001_MARZ"/>
      <sheetName val="\F\MANTENIMIENTO RUTA 1001_MARZ"/>
      <sheetName val="a%20%20aaInformación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>
        <row r="6">
          <cell r="D6">
            <v>0.3</v>
          </cell>
        </row>
        <row r="7">
          <cell r="D7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  <sheetName val="Cover"/>
    </sheetNames>
    <sheetDataSet>
      <sheetData sheetId="0" refreshError="1">
        <row r="2">
          <cell r="K2" t="str">
            <v>1A</v>
          </cell>
          <cell r="L2" t="str">
            <v>(1) Extreme</v>
          </cell>
        </row>
        <row r="3">
          <cell r="K3" t="str">
            <v>1B</v>
          </cell>
          <cell r="L3" t="str">
            <v>(2) Extreme</v>
          </cell>
        </row>
        <row r="4">
          <cell r="K4" t="str">
            <v>1C</v>
          </cell>
          <cell r="L4" t="str">
            <v>(4) Extreme</v>
          </cell>
        </row>
        <row r="5">
          <cell r="K5" t="str">
            <v>1D</v>
          </cell>
          <cell r="L5" t="str">
            <v>(7) Extreme</v>
          </cell>
        </row>
        <row r="6">
          <cell r="K6" t="str">
            <v>1E</v>
          </cell>
          <cell r="L6" t="str">
            <v>(11) High</v>
          </cell>
        </row>
        <row r="7">
          <cell r="K7" t="str">
            <v>2A</v>
          </cell>
          <cell r="L7" t="str">
            <v>(3) Extreme</v>
          </cell>
        </row>
        <row r="8">
          <cell r="K8" t="str">
            <v>2B</v>
          </cell>
          <cell r="L8" t="str">
            <v>(5) Extreme</v>
          </cell>
        </row>
        <row r="9">
          <cell r="K9" t="str">
            <v>2C</v>
          </cell>
          <cell r="L9" t="str">
            <v>(8) Extreme</v>
          </cell>
        </row>
        <row r="10">
          <cell r="K10" t="str">
            <v>2D</v>
          </cell>
          <cell r="L10" t="str">
            <v>(12) High</v>
          </cell>
        </row>
        <row r="11">
          <cell r="K11" t="str">
            <v>2E</v>
          </cell>
          <cell r="L11" t="str">
            <v>(16) High</v>
          </cell>
        </row>
        <row r="12">
          <cell r="K12" t="str">
            <v>3A</v>
          </cell>
          <cell r="L12" t="str">
            <v>(6) Extreme</v>
          </cell>
        </row>
        <row r="13">
          <cell r="K13" t="str">
            <v>3B</v>
          </cell>
          <cell r="L13" t="str">
            <v>(9) High</v>
          </cell>
        </row>
        <row r="14">
          <cell r="K14" t="str">
            <v>3C</v>
          </cell>
          <cell r="L14" t="str">
            <v>(13) High</v>
          </cell>
        </row>
        <row r="15">
          <cell r="K15" t="str">
            <v>3D</v>
          </cell>
          <cell r="L15" t="str">
            <v>(17) Moderate</v>
          </cell>
        </row>
        <row r="16">
          <cell r="K16" t="str">
            <v>3E</v>
          </cell>
          <cell r="L16" t="str">
            <v>(20) Moderate</v>
          </cell>
        </row>
        <row r="17">
          <cell r="K17" t="str">
            <v>4A</v>
          </cell>
          <cell r="L17" t="str">
            <v>(10) High</v>
          </cell>
        </row>
        <row r="18">
          <cell r="K18" t="str">
            <v>4B</v>
          </cell>
          <cell r="L18" t="str">
            <v>(14) High</v>
          </cell>
        </row>
        <row r="19">
          <cell r="K19" t="str">
            <v>4C</v>
          </cell>
          <cell r="L19" t="str">
            <v>(18) Moderate</v>
          </cell>
        </row>
        <row r="20">
          <cell r="K20" t="str">
            <v>4D</v>
          </cell>
          <cell r="L20" t="str">
            <v>(21) Low</v>
          </cell>
        </row>
        <row r="21">
          <cell r="K21" t="str">
            <v>4E</v>
          </cell>
          <cell r="L21" t="str">
            <v>(23) Low</v>
          </cell>
        </row>
        <row r="22">
          <cell r="K22" t="str">
            <v>5A</v>
          </cell>
          <cell r="L22" t="str">
            <v>(15) High</v>
          </cell>
        </row>
        <row r="23">
          <cell r="K23" t="str">
            <v>5B</v>
          </cell>
          <cell r="L23" t="str">
            <v>(19) Moderate</v>
          </cell>
        </row>
        <row r="24">
          <cell r="K24" t="str">
            <v>5C</v>
          </cell>
          <cell r="L24" t="str">
            <v>(22) Low</v>
          </cell>
        </row>
        <row r="25">
          <cell r="K25" t="str">
            <v>5D</v>
          </cell>
          <cell r="L25" t="str">
            <v>(24) Low</v>
          </cell>
        </row>
        <row r="26">
          <cell r="K26" t="str">
            <v>5E</v>
          </cell>
          <cell r="L26" t="str">
            <v>(25) Low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>
        <row r="1">
          <cell r="A1" t="str">
            <v>Luminarias de 70W-220V con brazo Sodio</v>
          </cell>
        </row>
        <row r="2">
          <cell r="A2" t="str">
            <v>Luminarias de 150W-220V con brazo Sodio</v>
          </cell>
        </row>
        <row r="3">
          <cell r="A3" t="str">
            <v>Luminarias de 250W-220V con brazo Sodio</v>
          </cell>
        </row>
        <row r="4">
          <cell r="A4" t="str">
            <v>Luminarias de 400W-220V con brazo Sodio</v>
          </cell>
        </row>
        <row r="5">
          <cell r="A5" t="str">
            <v xml:space="preserve">Reflectores tipo RCG de 1000W-220V </v>
          </cell>
        </row>
        <row r="6">
          <cell r="A6" t="str">
            <v>Luminarias tipo RAP de 70W-220V</v>
          </cell>
        </row>
        <row r="7">
          <cell r="A7" t="str">
            <v>Bombillos de Sodio 70W-220V</v>
          </cell>
        </row>
        <row r="8">
          <cell r="A8" t="str">
            <v>Bombillos de Sodio 150W-220V</v>
          </cell>
        </row>
        <row r="9">
          <cell r="A9" t="str">
            <v>Bombillos de Sodio 250W-220V</v>
          </cell>
        </row>
        <row r="10">
          <cell r="A10" t="str">
            <v>Bombillos de Sodio 400W-220V</v>
          </cell>
        </row>
        <row r="11">
          <cell r="A11" t="str">
            <v>Bombillos de Sodio 1000W-220V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>
        <row r="41">
          <cell r="S4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Gráfica_2_1"/>
      <sheetName val="Tablas_3_1-3_9"/>
      <sheetName val="Tabla_4_1"/>
      <sheetName val="Tabla_4_2"/>
      <sheetName val="Tabla_5_2"/>
      <sheetName val="Tabla_6_7"/>
      <sheetName val="Tabla_1_1"/>
      <sheetName val="Tabla_2_1"/>
      <sheetName val="Tabla_5_1"/>
      <sheetName val="Tabla_6_1"/>
      <sheetName val="Tabla_6_2"/>
      <sheetName val="Tabla_6_3"/>
      <sheetName val="Tabla_6_4"/>
      <sheetName val="Tabla_6_5"/>
      <sheetName val="Tabla_6_6"/>
      <sheetName val="Gráfica_6_1"/>
      <sheetName val="Tabla_7_1"/>
      <sheetName val="Tabla_7_2"/>
      <sheetName val="Tabla_7_3"/>
      <sheetName val="Tabla_8_1"/>
      <sheetName val="Tabla_8_2"/>
      <sheetName val="Tabla_8_3"/>
      <sheetName val="Tabla_8_4"/>
      <sheetName val="Informe de Obra Extra"/>
      <sheetName val="Hoja1"/>
      <sheetName val="CANALETA9"/>
      <sheetName val="Solicitud de Servicios"/>
      <sheetName val="INSUMOS"/>
      <sheetName val="CF y C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Tabla 1.1"/>
      <sheetName val="BASES"/>
      <sheetName val="items"/>
      <sheetName val="Personalizar"/>
      <sheetName val="Hoja1_(2)1"/>
      <sheetName val="Hoja4_(2)1"/>
      <sheetName val="Hoja4_(3)1"/>
      <sheetName val="A__P__U_"/>
      <sheetName val="Hoja1_(2)2"/>
      <sheetName val="Hoja4_(2)2"/>
      <sheetName val="Hoja4_(3)2"/>
      <sheetName val="A__P__U_1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7">
          <cell r="B17">
            <v>9000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  <sheetName val="Hoja1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BS1015</v>
          </cell>
          <cell r="B2" t="str">
            <v>MURRIN MURRIN CHQ ACC</v>
          </cell>
          <cell r="C2">
            <v>-919953.21</v>
          </cell>
          <cell r="D2">
            <v>-408212.97</v>
          </cell>
          <cell r="E2">
            <v>-1328166.18</v>
          </cell>
        </row>
        <row r="3">
          <cell r="A3" t="str">
            <v>BS1018</v>
          </cell>
          <cell r="B3" t="str">
            <v>ANO USD CHQ ACCT</v>
          </cell>
          <cell r="C3">
            <v>5879906</v>
          </cell>
          <cell r="D3">
            <v>-5901378.1799999997</v>
          </cell>
          <cell r="E3">
            <v>-21472.18</v>
          </cell>
        </row>
        <row r="4">
          <cell r="A4" t="str">
            <v>BS1077</v>
          </cell>
          <cell r="B4" t="str">
            <v>PETTY CASH MMO MINING</v>
          </cell>
          <cell r="C4">
            <v>1000</v>
          </cell>
          <cell r="D4">
            <v>0</v>
          </cell>
          <cell r="E4">
            <v>1000</v>
          </cell>
        </row>
        <row r="5">
          <cell r="A5" t="str">
            <v>BS1079</v>
          </cell>
          <cell r="B5" t="str">
            <v>PETTY CASH MMO PERTH</v>
          </cell>
          <cell r="C5">
            <v>1000</v>
          </cell>
          <cell r="D5">
            <v>0</v>
          </cell>
          <cell r="E5">
            <v>1000</v>
          </cell>
        </row>
        <row r="6">
          <cell r="A6" t="str">
            <v>BS1080</v>
          </cell>
          <cell r="B6" t="str">
            <v>PETTY CASH MELBOURNE</v>
          </cell>
          <cell r="C6">
            <v>500</v>
          </cell>
          <cell r="D6">
            <v>1000</v>
          </cell>
          <cell r="E6">
            <v>1500</v>
          </cell>
        </row>
        <row r="7">
          <cell r="A7" t="str">
            <v>BS1140</v>
          </cell>
          <cell r="B7" t="str">
            <v>GUAR TERM DEP OFFSET</v>
          </cell>
          <cell r="C7">
            <v>1430000</v>
          </cell>
          <cell r="D7">
            <v>0</v>
          </cell>
          <cell r="E7">
            <v>1430000</v>
          </cell>
        </row>
        <row r="8">
          <cell r="A8" t="str">
            <v>BS1205</v>
          </cell>
          <cell r="B8" t="str">
            <v>TRADE DBTRS ABACUS</v>
          </cell>
          <cell r="C8">
            <v>134401.92000000001</v>
          </cell>
          <cell r="D8">
            <v>-250</v>
          </cell>
          <cell r="E8">
            <v>134151.92000000001</v>
          </cell>
        </row>
        <row r="9">
          <cell r="A9" t="str">
            <v>BS1207</v>
          </cell>
          <cell r="B9" t="str">
            <v>DEBTOR FD MISC ACC</v>
          </cell>
          <cell r="C9">
            <v>880148.03</v>
          </cell>
          <cell r="D9">
            <v>386685.55</v>
          </cell>
          <cell r="E9">
            <v>1266833.58</v>
          </cell>
        </row>
        <row r="10">
          <cell r="A10" t="str">
            <v>BS1208</v>
          </cell>
          <cell r="B10" t="str">
            <v>DEBTOR - INITCO</v>
          </cell>
          <cell r="C10">
            <v>17645.87</v>
          </cell>
          <cell r="D10">
            <v>-1780.97</v>
          </cell>
          <cell r="E10">
            <v>15864.9</v>
          </cell>
        </row>
        <row r="11">
          <cell r="A11" t="str">
            <v>BS1209</v>
          </cell>
          <cell r="B11" t="str">
            <v>DEBTOR - CSM</v>
          </cell>
          <cell r="C11">
            <v>318214.39</v>
          </cell>
          <cell r="D11">
            <v>-71279.210000000006</v>
          </cell>
          <cell r="E11">
            <v>246935.18</v>
          </cell>
        </row>
        <row r="12">
          <cell r="A12" t="str">
            <v>BS1210</v>
          </cell>
          <cell r="B12" t="str">
            <v>DEBTOR FLUOR DANIEL</v>
          </cell>
          <cell r="C12">
            <v>21283050.050000001</v>
          </cell>
          <cell r="D12">
            <v>455476.19</v>
          </cell>
          <cell r="E12">
            <v>21738526.239999998</v>
          </cell>
        </row>
        <row r="13">
          <cell r="A13" t="str">
            <v>BS1211</v>
          </cell>
          <cell r="B13" t="str">
            <v>DEBTOR - BRAMBLES</v>
          </cell>
          <cell r="C13">
            <v>52711.74</v>
          </cell>
          <cell r="D13">
            <v>-11446.15</v>
          </cell>
          <cell r="E13">
            <v>41265.589999999997</v>
          </cell>
        </row>
        <row r="14">
          <cell r="A14" t="str">
            <v>BS1213</v>
          </cell>
          <cell r="B14" t="str">
            <v>DEBTOR WALLIS DRILL'G</v>
          </cell>
          <cell r="C14">
            <v>17224.98</v>
          </cell>
          <cell r="D14">
            <v>-1266.7</v>
          </cell>
          <cell r="E14">
            <v>15958.28</v>
          </cell>
        </row>
        <row r="15">
          <cell r="A15" t="str">
            <v>BS1214</v>
          </cell>
          <cell r="B15" t="str">
            <v>DEBTOR - BOC</v>
          </cell>
          <cell r="C15">
            <v>14273.32</v>
          </cell>
          <cell r="D15">
            <v>22477.93</v>
          </cell>
          <cell r="E15">
            <v>36751.25</v>
          </cell>
        </row>
        <row r="16">
          <cell r="A16" t="str">
            <v>BS1215</v>
          </cell>
          <cell r="B16" t="str">
            <v>DEBTOR SHRM (BIDARN)</v>
          </cell>
          <cell r="C16">
            <v>82145.98</v>
          </cell>
          <cell r="D16">
            <v>4606.84</v>
          </cell>
          <cell r="E16">
            <v>86752.82</v>
          </cell>
        </row>
        <row r="17">
          <cell r="A17" t="str">
            <v>BS1227</v>
          </cell>
          <cell r="B17" t="str">
            <v>DEBTOR FD OTHER EPC</v>
          </cell>
          <cell r="C17">
            <v>60448850.609999999</v>
          </cell>
          <cell r="D17">
            <v>21156358.390000001</v>
          </cell>
          <cell r="E17">
            <v>81605209</v>
          </cell>
        </row>
        <row r="18">
          <cell r="A18" t="str">
            <v>BS1232</v>
          </cell>
          <cell r="B18" t="str">
            <v>DEBTOR - BRANDRILL</v>
          </cell>
          <cell r="C18">
            <v>7692.28</v>
          </cell>
          <cell r="D18">
            <v>-4506.79</v>
          </cell>
          <cell r="E18">
            <v>3185.49</v>
          </cell>
        </row>
        <row r="19">
          <cell r="A19" t="str">
            <v>BS1234</v>
          </cell>
          <cell r="B19" t="str">
            <v>DEBTOR - EUREST</v>
          </cell>
          <cell r="C19">
            <v>19862.53</v>
          </cell>
          <cell r="D19">
            <v>4378.71</v>
          </cell>
          <cell r="E19">
            <v>24241.24</v>
          </cell>
        </row>
        <row r="20">
          <cell r="A20" t="str">
            <v>BS1235</v>
          </cell>
          <cell r="B20" t="str">
            <v>DEBTOR - US FILTERS</v>
          </cell>
          <cell r="C20">
            <v>80108.02</v>
          </cell>
          <cell r="D20">
            <v>-1100</v>
          </cell>
          <cell r="E20">
            <v>79008.02</v>
          </cell>
        </row>
        <row r="21">
          <cell r="A21" t="str">
            <v>BS1236</v>
          </cell>
          <cell r="B21" t="str">
            <v>DEBTOR - FURNACE TECH</v>
          </cell>
          <cell r="C21">
            <v>700</v>
          </cell>
          <cell r="D21">
            <v>0</v>
          </cell>
          <cell r="E21">
            <v>700</v>
          </cell>
        </row>
        <row r="22">
          <cell r="A22" t="str">
            <v>BS1237</v>
          </cell>
          <cell r="B22" t="str">
            <v>DEBTOR - H2 PLT LINDE</v>
          </cell>
          <cell r="C22">
            <v>9019.5400000000009</v>
          </cell>
          <cell r="D22">
            <v>0</v>
          </cell>
          <cell r="E22">
            <v>9019.5400000000009</v>
          </cell>
        </row>
        <row r="23">
          <cell r="A23" t="str">
            <v>BS1238</v>
          </cell>
          <cell r="B23" t="str">
            <v>DEBTOR - WEIR</v>
          </cell>
          <cell r="C23">
            <v>2524.9899999999998</v>
          </cell>
          <cell r="D23">
            <v>-2525</v>
          </cell>
          <cell r="E23">
            <v>-0.01</v>
          </cell>
        </row>
        <row r="24">
          <cell r="A24" t="str">
            <v>BS1240</v>
          </cell>
          <cell r="B24" t="str">
            <v>DEBTOR - AUSCLAD IND</v>
          </cell>
          <cell r="C24">
            <v>15503.65</v>
          </cell>
          <cell r="D24">
            <v>-15503.65</v>
          </cell>
          <cell r="E24">
            <v>0</v>
          </cell>
        </row>
        <row r="25">
          <cell r="A25" t="str">
            <v>BS1244</v>
          </cell>
          <cell r="B25" t="str">
            <v>DEBTOR - ATKINS</v>
          </cell>
          <cell r="C25">
            <v>865.86</v>
          </cell>
          <cell r="D25">
            <v>-865.86</v>
          </cell>
          <cell r="E25">
            <v>0</v>
          </cell>
        </row>
        <row r="26">
          <cell r="A26" t="str">
            <v>BS1245</v>
          </cell>
          <cell r="B26" t="str">
            <v>DEBTOR - ASC-E</v>
          </cell>
          <cell r="C26">
            <v>62498.2</v>
          </cell>
          <cell r="D26">
            <v>300</v>
          </cell>
          <cell r="E26">
            <v>62798.2</v>
          </cell>
        </row>
        <row r="27">
          <cell r="A27" t="str">
            <v>BS1246</v>
          </cell>
          <cell r="B27" t="str">
            <v>DEBTOR - BORAL BUILD</v>
          </cell>
          <cell r="C27">
            <v>802.51</v>
          </cell>
          <cell r="D27">
            <v>981.97</v>
          </cell>
          <cell r="E27">
            <v>1784.48</v>
          </cell>
        </row>
        <row r="28">
          <cell r="A28" t="str">
            <v>BS1247</v>
          </cell>
          <cell r="B28" t="str">
            <v>DEBTOR - BYAC</v>
          </cell>
          <cell r="C28">
            <v>12514.9</v>
          </cell>
          <cell r="D28">
            <v>25428.95</v>
          </cell>
          <cell r="E28">
            <v>37943.85</v>
          </cell>
        </row>
        <row r="29">
          <cell r="A29" t="str">
            <v>BS1248</v>
          </cell>
          <cell r="B29" t="str">
            <v>DEBTOR - COATES HIRE</v>
          </cell>
          <cell r="C29">
            <v>4246.1499999999996</v>
          </cell>
          <cell r="D29">
            <v>-402.9</v>
          </cell>
          <cell r="E29">
            <v>3843.25</v>
          </cell>
        </row>
        <row r="30">
          <cell r="A30" t="str">
            <v>BS1249</v>
          </cell>
          <cell r="B30" t="str">
            <v>DEBTOR-COCKBURN HIRE</v>
          </cell>
          <cell r="C30">
            <v>4414.3999999999996</v>
          </cell>
          <cell r="D30">
            <v>-471.93</v>
          </cell>
          <cell r="E30">
            <v>3942.47</v>
          </cell>
        </row>
        <row r="31">
          <cell r="A31" t="str">
            <v>BS1250</v>
          </cell>
          <cell r="B31" t="str">
            <v>DEBTOR - CSR</v>
          </cell>
          <cell r="C31">
            <v>-814.72</v>
          </cell>
          <cell r="D31">
            <v>-1017.56</v>
          </cell>
          <cell r="E31">
            <v>-1832.28</v>
          </cell>
        </row>
        <row r="32">
          <cell r="A32" t="str">
            <v>BS1251</v>
          </cell>
          <cell r="B32" t="str">
            <v>DEBTOR - JAMES HARDIE</v>
          </cell>
          <cell r="C32">
            <v>-200.01</v>
          </cell>
          <cell r="D32">
            <v>0</v>
          </cell>
          <cell r="E32">
            <v>-200.01</v>
          </cell>
        </row>
        <row r="33">
          <cell r="A33" t="str">
            <v>BS1255</v>
          </cell>
          <cell r="B33" t="str">
            <v>DEBTOR - NATIONAL JET</v>
          </cell>
          <cell r="C33">
            <v>2426.16</v>
          </cell>
          <cell r="D33">
            <v>111.67</v>
          </cell>
          <cell r="E33">
            <v>2537.83</v>
          </cell>
        </row>
        <row r="34">
          <cell r="A34" t="str">
            <v>BS1256</v>
          </cell>
          <cell r="B34" t="str">
            <v>DEBTOR - SMC VENDING</v>
          </cell>
          <cell r="C34">
            <v>63523.17</v>
          </cell>
          <cell r="D34">
            <v>-1955.2</v>
          </cell>
          <cell r="E34">
            <v>61567.97</v>
          </cell>
        </row>
        <row r="35">
          <cell r="A35" t="str">
            <v>BS1257</v>
          </cell>
          <cell r="B35" t="str">
            <v>DEBTOR - SULLIVANS</v>
          </cell>
          <cell r="C35">
            <v>5292.22</v>
          </cell>
          <cell r="D35">
            <v>-874.06</v>
          </cell>
          <cell r="E35">
            <v>4418.16</v>
          </cell>
        </row>
        <row r="36">
          <cell r="A36" t="str">
            <v>BS1258</v>
          </cell>
          <cell r="B36" t="str">
            <v>DEBTOR - GOODYEAR</v>
          </cell>
          <cell r="C36">
            <v>50</v>
          </cell>
          <cell r="D36">
            <v>-50</v>
          </cell>
          <cell r="E36">
            <v>0</v>
          </cell>
        </row>
        <row r="37">
          <cell r="A37" t="str">
            <v>BS1260</v>
          </cell>
          <cell r="B37" t="str">
            <v>DEBTOR - MONODELPHOUS</v>
          </cell>
          <cell r="C37">
            <v>16081.72</v>
          </cell>
          <cell r="D37">
            <v>-11776.16</v>
          </cell>
          <cell r="E37">
            <v>4305.5600000000004</v>
          </cell>
        </row>
        <row r="38">
          <cell r="A38" t="str">
            <v>BS1261</v>
          </cell>
          <cell r="B38" t="str">
            <v>DEBTOR - ALLJAY</v>
          </cell>
          <cell r="C38">
            <v>13527.47</v>
          </cell>
          <cell r="D38">
            <v>6534.16</v>
          </cell>
          <cell r="E38">
            <v>20061.63</v>
          </cell>
        </row>
        <row r="39">
          <cell r="A39" t="str">
            <v>BS1263</v>
          </cell>
          <cell r="B39" t="str">
            <v>DR GARDENER PERROTT</v>
          </cell>
          <cell r="C39">
            <v>38212.19</v>
          </cell>
          <cell r="D39">
            <v>-6511.38</v>
          </cell>
          <cell r="E39">
            <v>31700.81</v>
          </cell>
        </row>
        <row r="40">
          <cell r="A40" t="str">
            <v>BS1264</v>
          </cell>
          <cell r="B40" t="str">
            <v>DEBTOR - SHELL AUST</v>
          </cell>
          <cell r="C40">
            <v>1882.46</v>
          </cell>
          <cell r="D40">
            <v>240.16</v>
          </cell>
          <cell r="E40">
            <v>2122.62</v>
          </cell>
        </row>
        <row r="41">
          <cell r="A41" t="str">
            <v>BS1265</v>
          </cell>
          <cell r="B41" t="str">
            <v>DEBTOR JR ENGINEERING</v>
          </cell>
          <cell r="C41">
            <v>15173.66</v>
          </cell>
          <cell r="D41">
            <v>-1662.57</v>
          </cell>
          <cell r="E41">
            <v>13511.09</v>
          </cell>
        </row>
        <row r="42">
          <cell r="A42" t="str">
            <v>BS1266</v>
          </cell>
          <cell r="B42" t="str">
            <v>DEBTOR - YORK LINING</v>
          </cell>
          <cell r="C42">
            <v>1950</v>
          </cell>
          <cell r="D42">
            <v>-1950</v>
          </cell>
          <cell r="E42">
            <v>0</v>
          </cell>
        </row>
        <row r="43">
          <cell r="A43" t="str">
            <v>BS1269</v>
          </cell>
          <cell r="B43" t="str">
            <v>DEBTOR-SONS OF GWALIA</v>
          </cell>
          <cell r="C43">
            <v>-200</v>
          </cell>
          <cell r="D43">
            <v>580</v>
          </cell>
          <cell r="E43">
            <v>380</v>
          </cell>
        </row>
        <row r="44">
          <cell r="A44" t="str">
            <v>BS1270</v>
          </cell>
          <cell r="B44" t="str">
            <v>DEBTOR-FD VENDOR REPS</v>
          </cell>
          <cell r="C44">
            <v>117741.89</v>
          </cell>
          <cell r="D44">
            <v>-159954.17000000001</v>
          </cell>
          <cell r="E44">
            <v>-42212.28</v>
          </cell>
        </row>
        <row r="45">
          <cell r="A45" t="str">
            <v>BS1271</v>
          </cell>
          <cell r="B45" t="str">
            <v>DEBTOR-FD ENGINEER'G</v>
          </cell>
          <cell r="C45">
            <v>218895.61</v>
          </cell>
          <cell r="D45">
            <v>-204297.31</v>
          </cell>
          <cell r="E45">
            <v>14598.3</v>
          </cell>
        </row>
        <row r="46">
          <cell r="A46" t="str">
            <v>BS1276</v>
          </cell>
          <cell r="B46" t="str">
            <v>DEBTOR - JSE ELECTRIC</v>
          </cell>
          <cell r="C46">
            <v>-100</v>
          </cell>
          <cell r="D46">
            <v>0</v>
          </cell>
          <cell r="E46">
            <v>-100</v>
          </cell>
        </row>
        <row r="47">
          <cell r="A47" t="str">
            <v>BS1277</v>
          </cell>
          <cell r="B47" t="str">
            <v>DEBTOR - KAMKAL PLUMB</v>
          </cell>
          <cell r="C47">
            <v>1684.23</v>
          </cell>
          <cell r="D47">
            <v>-215.67</v>
          </cell>
          <cell r="E47">
            <v>1468.56</v>
          </cell>
        </row>
        <row r="48">
          <cell r="A48" t="str">
            <v>BS1278</v>
          </cell>
          <cell r="B48" t="str">
            <v>DEBTOR - PROTEC PACIF</v>
          </cell>
          <cell r="C48">
            <v>100</v>
          </cell>
          <cell r="D48">
            <v>-100</v>
          </cell>
          <cell r="E48">
            <v>0</v>
          </cell>
        </row>
        <row r="49">
          <cell r="A49" t="str">
            <v>BS1281</v>
          </cell>
          <cell r="B49" t="str">
            <v>DEBTOR TOTAL CORROSIO</v>
          </cell>
          <cell r="C49">
            <v>23777.75</v>
          </cell>
          <cell r="D49">
            <v>-1449.66</v>
          </cell>
          <cell r="E49">
            <v>22328.09</v>
          </cell>
        </row>
        <row r="50">
          <cell r="A50" t="str">
            <v>BS1282</v>
          </cell>
          <cell r="B50" t="str">
            <v>DEBTOR - WRECKAIR</v>
          </cell>
          <cell r="C50">
            <v>803.5</v>
          </cell>
          <cell r="D50">
            <v>-78.599999999999994</v>
          </cell>
          <cell r="E50">
            <v>724.9</v>
          </cell>
        </row>
        <row r="51">
          <cell r="A51" t="str">
            <v>BS1283</v>
          </cell>
          <cell r="B51" t="str">
            <v>DEBTOR - ARB MECHANIA</v>
          </cell>
          <cell r="C51">
            <v>271242.96999999997</v>
          </cell>
          <cell r="D51">
            <v>33883.22</v>
          </cell>
          <cell r="E51">
            <v>305126.19</v>
          </cell>
        </row>
        <row r="52">
          <cell r="A52" t="str">
            <v>BS1285</v>
          </cell>
          <cell r="B52" t="str">
            <v>MONOS FDPL WORK HLDG</v>
          </cell>
          <cell r="C52">
            <v>12725.5</v>
          </cell>
          <cell r="D52">
            <v>0</v>
          </cell>
          <cell r="E52">
            <v>12725.5</v>
          </cell>
        </row>
        <row r="53">
          <cell r="A53" t="str">
            <v>BS1286</v>
          </cell>
          <cell r="B53" t="str">
            <v>MONOS AOPL WORK HLDG</v>
          </cell>
          <cell r="C53">
            <v>25574.98</v>
          </cell>
          <cell r="D53">
            <v>0</v>
          </cell>
          <cell r="E53">
            <v>25574.98</v>
          </cell>
        </row>
        <row r="54">
          <cell r="A54" t="str">
            <v>BS1287</v>
          </cell>
          <cell r="B54" t="str">
            <v>DEBTOR - EUREST SECUR</v>
          </cell>
          <cell r="C54">
            <v>8020.49</v>
          </cell>
          <cell r="D54">
            <v>-4150</v>
          </cell>
          <cell r="E54">
            <v>3870.49</v>
          </cell>
        </row>
        <row r="55">
          <cell r="A55" t="str">
            <v>BS1290</v>
          </cell>
          <cell r="B55" t="str">
            <v>PROV DOUBTFUL DEBTS</v>
          </cell>
          <cell r="C55">
            <v>-146091.13</v>
          </cell>
          <cell r="D55">
            <v>-33688.839999999997</v>
          </cell>
          <cell r="E55">
            <v>-179779.97</v>
          </cell>
        </row>
        <row r="56">
          <cell r="A56" t="str">
            <v>BS1292</v>
          </cell>
          <cell r="B56" t="str">
            <v>DEBTOR - CUMMINS</v>
          </cell>
          <cell r="C56">
            <v>100</v>
          </cell>
          <cell r="D56">
            <v>-100</v>
          </cell>
          <cell r="E56">
            <v>0</v>
          </cell>
        </row>
        <row r="57">
          <cell r="A57" t="str">
            <v>BS1298</v>
          </cell>
          <cell r="B57" t="str">
            <v>CENTAUR - SUND DEBTOR</v>
          </cell>
          <cell r="C57">
            <v>174834.62</v>
          </cell>
          <cell r="D57">
            <v>24</v>
          </cell>
          <cell r="E57">
            <v>174858.62</v>
          </cell>
        </row>
        <row r="58">
          <cell r="A58" t="str">
            <v>BS1325</v>
          </cell>
          <cell r="B58" t="str">
            <v>INSURANCE CLAIMS CTRL</v>
          </cell>
          <cell r="C58">
            <v>-378.39</v>
          </cell>
          <cell r="D58">
            <v>0</v>
          </cell>
          <cell r="E58">
            <v>-378.39</v>
          </cell>
        </row>
        <row r="59">
          <cell r="A59" t="str">
            <v>BS1330</v>
          </cell>
          <cell r="B59" t="str">
            <v>SECURITY RENTAL BOND</v>
          </cell>
          <cell r="C59">
            <v>10952.26</v>
          </cell>
          <cell r="D59">
            <v>0</v>
          </cell>
          <cell r="E59">
            <v>10952.26</v>
          </cell>
        </row>
        <row r="60">
          <cell r="A60" t="str">
            <v>BS1340</v>
          </cell>
          <cell r="B60" t="str">
            <v>GST REMIT CONTROL</v>
          </cell>
          <cell r="C60">
            <v>-0.16</v>
          </cell>
          <cell r="D60">
            <v>0</v>
          </cell>
          <cell r="E60">
            <v>-0.16</v>
          </cell>
        </row>
        <row r="61">
          <cell r="A61" t="str">
            <v>BS1345</v>
          </cell>
          <cell r="B61" t="str">
            <v>WITHHOLDING TAX PAID</v>
          </cell>
          <cell r="C61">
            <v>2175.1999999999998</v>
          </cell>
          <cell r="D61">
            <v>0</v>
          </cell>
          <cell r="E61">
            <v>2175.1999999999998</v>
          </cell>
        </row>
        <row r="62">
          <cell r="A62" t="str">
            <v>BS1350</v>
          </cell>
          <cell r="B62" t="str">
            <v>WORKERS COMP CONTROL</v>
          </cell>
          <cell r="C62">
            <v>-2179.81</v>
          </cell>
          <cell r="D62">
            <v>6532.26</v>
          </cell>
          <cell r="E62">
            <v>4352.45</v>
          </cell>
        </row>
        <row r="63">
          <cell r="A63" t="str">
            <v>BS1360</v>
          </cell>
          <cell r="B63" t="str">
            <v>GENERAL SUSPENSE</v>
          </cell>
          <cell r="C63">
            <v>439990.71</v>
          </cell>
          <cell r="D63">
            <v>-366150.23</v>
          </cell>
          <cell r="E63">
            <v>73840.479999999996</v>
          </cell>
        </row>
        <row r="64">
          <cell r="A64" t="str">
            <v>BS1370</v>
          </cell>
          <cell r="B64" t="str">
            <v>INSURANCE PMTS HOLDNG</v>
          </cell>
          <cell r="C64">
            <v>173433.45</v>
          </cell>
          <cell r="D64">
            <v>-173433.45</v>
          </cell>
          <cell r="E64">
            <v>0</v>
          </cell>
        </row>
        <row r="65">
          <cell r="A65" t="str">
            <v>BS1371</v>
          </cell>
          <cell r="B65" t="str">
            <v>G10 CAPITAL ACQN'S</v>
          </cell>
          <cell r="C65">
            <v>194606.17</v>
          </cell>
          <cell r="D65">
            <v>-45374.57</v>
          </cell>
          <cell r="E65">
            <v>149231.6</v>
          </cell>
        </row>
        <row r="66">
          <cell r="A66" t="str">
            <v>BS1372</v>
          </cell>
          <cell r="B66" t="str">
            <v>G11 OTHER ACQN'S</v>
          </cell>
          <cell r="C66">
            <v>2138060.9900000002</v>
          </cell>
          <cell r="D66">
            <v>214235.63</v>
          </cell>
          <cell r="E66">
            <v>2352296.62</v>
          </cell>
        </row>
        <row r="67">
          <cell r="A67" t="str">
            <v>BS1379</v>
          </cell>
          <cell r="B67" t="str">
            <v>W4 GST UNREG SUPPLIER</v>
          </cell>
          <cell r="C67">
            <v>-1305.6199999999999</v>
          </cell>
          <cell r="D67">
            <v>0</v>
          </cell>
          <cell r="E67">
            <v>-1305.6199999999999</v>
          </cell>
        </row>
        <row r="68">
          <cell r="A68" t="str">
            <v>BS1405</v>
          </cell>
          <cell r="B68" t="str">
            <v>INTERCO - ANL - CNTRL</v>
          </cell>
          <cell r="C68">
            <v>2060357.58</v>
          </cell>
          <cell r="D68">
            <v>-4576177.01</v>
          </cell>
          <cell r="E68">
            <v>-2515819.4300000002</v>
          </cell>
        </row>
        <row r="69">
          <cell r="A69" t="str">
            <v>BS1415</v>
          </cell>
          <cell r="B69" t="str">
            <v>INTERCO - MMH - CNTRL</v>
          </cell>
          <cell r="C69">
            <v>35731.17</v>
          </cell>
          <cell r="D69">
            <v>-1054447</v>
          </cell>
          <cell r="E69">
            <v>-1018715.83</v>
          </cell>
        </row>
        <row r="70">
          <cell r="A70" t="str">
            <v>BS1425</v>
          </cell>
          <cell r="B70" t="str">
            <v>INTERCO - APH - CNTRL</v>
          </cell>
          <cell r="C70">
            <v>1968809.59</v>
          </cell>
          <cell r="D70">
            <v>65042.22</v>
          </cell>
          <cell r="E70">
            <v>2033851.81</v>
          </cell>
        </row>
        <row r="71">
          <cell r="A71" t="str">
            <v>BS1435</v>
          </cell>
          <cell r="B71" t="str">
            <v>INTERCO - MTM - CNTL</v>
          </cell>
          <cell r="C71">
            <v>74773.97</v>
          </cell>
          <cell r="D71">
            <v>-49474.720000000001</v>
          </cell>
          <cell r="E71">
            <v>25299.25</v>
          </cell>
        </row>
        <row r="72">
          <cell r="A72" t="str">
            <v>BS1440</v>
          </cell>
          <cell r="B72" t="str">
            <v>INTERCO - ANE - CNTRL</v>
          </cell>
          <cell r="C72">
            <v>-9466.86</v>
          </cell>
          <cell r="D72">
            <v>502.26</v>
          </cell>
          <cell r="E72">
            <v>-8964.6</v>
          </cell>
        </row>
        <row r="73">
          <cell r="A73" t="str">
            <v>BS1445</v>
          </cell>
          <cell r="B73" t="str">
            <v>INTERCO - MMI</v>
          </cell>
          <cell r="C73">
            <v>-1200</v>
          </cell>
          <cell r="D73">
            <v>0</v>
          </cell>
          <cell r="E73">
            <v>-1200</v>
          </cell>
        </row>
        <row r="74">
          <cell r="A74" t="str">
            <v>BS1460</v>
          </cell>
          <cell r="B74" t="str">
            <v>ANL RECOVERY FROM MMO</v>
          </cell>
          <cell r="C74">
            <v>-1351100</v>
          </cell>
          <cell r="D74">
            <v>729475</v>
          </cell>
          <cell r="E74">
            <v>-621625</v>
          </cell>
        </row>
        <row r="75">
          <cell r="A75" t="str">
            <v>BS1463</v>
          </cell>
          <cell r="B75" t="str">
            <v>MMO RECOVERY FROM ANL</v>
          </cell>
          <cell r="C75">
            <v>219413.7</v>
          </cell>
          <cell r="D75">
            <v>-16941.7</v>
          </cell>
          <cell r="E75">
            <v>202472</v>
          </cell>
        </row>
        <row r="76">
          <cell r="A76" t="str">
            <v>BS1464</v>
          </cell>
          <cell r="B76" t="str">
            <v>MMO RECOVERY FROM MMH</v>
          </cell>
          <cell r="C76">
            <v>12611.5</v>
          </cell>
          <cell r="D76">
            <v>11465</v>
          </cell>
          <cell r="E76">
            <v>24076.5</v>
          </cell>
        </row>
        <row r="77">
          <cell r="A77" t="str">
            <v>BS1466</v>
          </cell>
          <cell r="B77" t="str">
            <v>MMO B/CHARGE TO ANL</v>
          </cell>
          <cell r="C77">
            <v>101258.51</v>
          </cell>
          <cell r="D77">
            <v>-61461.21</v>
          </cell>
          <cell r="E77">
            <v>39797.300000000003</v>
          </cell>
        </row>
        <row r="78">
          <cell r="A78" t="str">
            <v>BS1467</v>
          </cell>
          <cell r="B78" t="str">
            <v>MMO B/CHARGE TO MTM</v>
          </cell>
          <cell r="C78">
            <v>25636.03</v>
          </cell>
          <cell r="D78">
            <v>-420</v>
          </cell>
          <cell r="E78">
            <v>25216.03</v>
          </cell>
        </row>
        <row r="79">
          <cell r="A79" t="str">
            <v>BS1469</v>
          </cell>
          <cell r="B79" t="str">
            <v>MMO B/CHARGE TO ANE</v>
          </cell>
          <cell r="C79">
            <v>1430</v>
          </cell>
          <cell r="D79">
            <v>0</v>
          </cell>
          <cell r="E79">
            <v>1430</v>
          </cell>
        </row>
        <row r="80">
          <cell r="A80" t="str">
            <v>BS1476</v>
          </cell>
          <cell r="B80" t="str">
            <v>PARTICIP'TS REV HOLDG</v>
          </cell>
          <cell r="C80">
            <v>-151084.4</v>
          </cell>
          <cell r="D80">
            <v>-708800.89</v>
          </cell>
          <cell r="E80">
            <v>-859885.29</v>
          </cell>
        </row>
        <row r="81">
          <cell r="A81" t="str">
            <v>BS1491</v>
          </cell>
          <cell r="B81" t="str">
            <v>INTERCO DEBT PROVIS'N</v>
          </cell>
          <cell r="C81">
            <v>0</v>
          </cell>
          <cell r="D81">
            <v>-2033851.81</v>
          </cell>
          <cell r="E81">
            <v>-2033851.81</v>
          </cell>
        </row>
        <row r="82">
          <cell r="A82" t="str">
            <v>BS1505</v>
          </cell>
          <cell r="B82" t="str">
            <v>HG ORE STOCKS</v>
          </cell>
          <cell r="C82">
            <v>3792439.84</v>
          </cell>
          <cell r="D82">
            <v>-830756.07</v>
          </cell>
          <cell r="E82">
            <v>2961683.77</v>
          </cell>
        </row>
        <row r="83">
          <cell r="A83" t="str">
            <v>BS1510</v>
          </cell>
          <cell r="B83" t="str">
            <v>CALCRETE ORE STOCKS</v>
          </cell>
          <cell r="C83">
            <v>2535511.14</v>
          </cell>
          <cell r="D83">
            <v>-701740.95</v>
          </cell>
          <cell r="E83">
            <v>1833770.19</v>
          </cell>
        </row>
        <row r="84">
          <cell r="A84" t="str">
            <v>BS1520</v>
          </cell>
          <cell r="B84" t="str">
            <v>WIP STOCKS</v>
          </cell>
          <cell r="C84">
            <v>11793899</v>
          </cell>
          <cell r="D84">
            <v>486661.16</v>
          </cell>
          <cell r="E84">
            <v>12280560.16</v>
          </cell>
        </row>
        <row r="85">
          <cell r="A85" t="str">
            <v>BS1570</v>
          </cell>
          <cell r="B85" t="str">
            <v>FINISHED STOCKS SITE</v>
          </cell>
          <cell r="C85">
            <v>0</v>
          </cell>
          <cell r="D85">
            <v>1526525.58</v>
          </cell>
          <cell r="E85">
            <v>1526525.58</v>
          </cell>
        </row>
        <row r="86">
          <cell r="A86" t="str">
            <v>BS1575</v>
          </cell>
          <cell r="B86" t="str">
            <v>FINISHED STOCKS KWIN</v>
          </cell>
          <cell r="C86">
            <v>0</v>
          </cell>
          <cell r="D86">
            <v>16090850</v>
          </cell>
          <cell r="E86">
            <v>16090850</v>
          </cell>
        </row>
        <row r="87">
          <cell r="A87" t="str">
            <v>BS1579</v>
          </cell>
          <cell r="B87" t="str">
            <v>FIN ST NRV WRITE DOWN</v>
          </cell>
          <cell r="C87">
            <v>0</v>
          </cell>
          <cell r="D87">
            <v>-164688</v>
          </cell>
          <cell r="E87">
            <v>-164688</v>
          </cell>
        </row>
        <row r="88">
          <cell r="A88" t="str">
            <v>BS1600</v>
          </cell>
          <cell r="B88" t="str">
            <v>INVENTORY CONTROL ACC</v>
          </cell>
          <cell r="C88">
            <v>46147815.93</v>
          </cell>
          <cell r="D88">
            <v>655385.26</v>
          </cell>
          <cell r="E88">
            <v>46803201.189999998</v>
          </cell>
        </row>
        <row r="89">
          <cell r="A89" t="str">
            <v>BS1601</v>
          </cell>
          <cell r="B89" t="str">
            <v>PROVN STOCK OBSELENCE</v>
          </cell>
          <cell r="C89">
            <v>-1101361.1499999999</v>
          </cell>
          <cell r="D89">
            <v>-251065.26</v>
          </cell>
          <cell r="E89">
            <v>-1352426.41</v>
          </cell>
        </row>
        <row r="90">
          <cell r="A90" t="str">
            <v>BS1603</v>
          </cell>
          <cell r="B90" t="str">
            <v>INVENTORY SUSPENSE</v>
          </cell>
          <cell r="C90">
            <v>78202.75</v>
          </cell>
          <cell r="D90">
            <v>92320.47</v>
          </cell>
          <cell r="E90">
            <v>170523.22</v>
          </cell>
        </row>
        <row r="91">
          <cell r="A91" t="str">
            <v>BS1605</v>
          </cell>
          <cell r="B91" t="str">
            <v>UNALLOC'D ISSUES CTRL</v>
          </cell>
          <cell r="C91">
            <v>603.54</v>
          </cell>
          <cell r="D91">
            <v>241.92</v>
          </cell>
          <cell r="E91">
            <v>845.46</v>
          </cell>
        </row>
        <row r="92">
          <cell r="A92" t="str">
            <v>BS1610</v>
          </cell>
          <cell r="B92" t="str">
            <v>MAT IN TRANSIT DIRECT</v>
          </cell>
          <cell r="C92">
            <v>269047.34999999998</v>
          </cell>
          <cell r="D92">
            <v>-4587</v>
          </cell>
          <cell r="E92">
            <v>264460.34999999998</v>
          </cell>
        </row>
        <row r="93">
          <cell r="A93" t="str">
            <v>BS1615</v>
          </cell>
          <cell r="B93" t="str">
            <v>REPAIRS CONTROL</v>
          </cell>
          <cell r="C93">
            <v>5710518.0700000003</v>
          </cell>
          <cell r="D93">
            <v>-2252236.7200000002</v>
          </cell>
          <cell r="E93">
            <v>3458281.35</v>
          </cell>
        </row>
        <row r="94">
          <cell r="A94" t="str">
            <v>BS1622</v>
          </cell>
          <cell r="B94" t="str">
            <v>INV RETURNS HLD'G</v>
          </cell>
          <cell r="C94">
            <v>71996.23</v>
          </cell>
          <cell r="D94">
            <v>0</v>
          </cell>
          <cell r="E94">
            <v>71996.23</v>
          </cell>
        </row>
        <row r="95">
          <cell r="A95" t="str">
            <v>BS1640</v>
          </cell>
          <cell r="B95" t="str">
            <v>PART PAID INVENTY ADV</v>
          </cell>
          <cell r="C95">
            <v>611160</v>
          </cell>
          <cell r="D95">
            <v>-470326.35</v>
          </cell>
          <cell r="E95">
            <v>140833.65</v>
          </cell>
        </row>
        <row r="96">
          <cell r="A96" t="str">
            <v>BS1641</v>
          </cell>
          <cell r="B96" t="str">
            <v>PFP INVENT'Y PAYMT</v>
          </cell>
          <cell r="C96">
            <v>-522178.39</v>
          </cell>
          <cell r="D96">
            <v>0</v>
          </cell>
          <cell r="E96">
            <v>-522178.39</v>
          </cell>
        </row>
        <row r="97">
          <cell r="A97" t="str">
            <v>BS1650</v>
          </cell>
          <cell r="B97" t="str">
            <v>SULPHUR FRGHT RAIL</v>
          </cell>
          <cell r="C97">
            <v>15690876.75</v>
          </cell>
          <cell r="D97">
            <v>-15690876.75</v>
          </cell>
          <cell r="E97">
            <v>0</v>
          </cell>
        </row>
        <row r="98">
          <cell r="A98" t="str">
            <v>BS1651</v>
          </cell>
          <cell r="B98" t="str">
            <v>SULPHUR STD PRICE ADJ</v>
          </cell>
          <cell r="C98">
            <v>-16451368.4</v>
          </cell>
          <cell r="D98">
            <v>15762036.15</v>
          </cell>
          <cell r="E98">
            <v>-689332.25</v>
          </cell>
        </row>
        <row r="99">
          <cell r="A99" t="str">
            <v>BS1655</v>
          </cell>
          <cell r="B99" t="str">
            <v>STORES STD PRICE ADJ</v>
          </cell>
          <cell r="C99">
            <v>-3679399.96</v>
          </cell>
          <cell r="D99">
            <v>4507323.78</v>
          </cell>
          <cell r="E99">
            <v>827923.82</v>
          </cell>
        </row>
        <row r="100">
          <cell r="A100" t="str">
            <v>BS1656</v>
          </cell>
          <cell r="B100" t="str">
            <v>INVENT'Y ISSUES ACC'L</v>
          </cell>
          <cell r="C100">
            <v>-680193.44</v>
          </cell>
          <cell r="D100">
            <v>-1051173.27</v>
          </cell>
          <cell r="E100">
            <v>-1731366.71</v>
          </cell>
        </row>
        <row r="101">
          <cell r="A101" t="str">
            <v>BS1660</v>
          </cell>
          <cell r="B101" t="str">
            <v>AMMONIA FRGHT &amp; INCID</v>
          </cell>
          <cell r="C101">
            <v>233050.57</v>
          </cell>
          <cell r="D101">
            <v>-233050.57</v>
          </cell>
          <cell r="E101">
            <v>0</v>
          </cell>
        </row>
        <row r="102">
          <cell r="A102" t="str">
            <v>BS1670</v>
          </cell>
          <cell r="B102" t="str">
            <v>DIESEL FUEL HLDG</v>
          </cell>
          <cell r="C102">
            <v>-550291.41</v>
          </cell>
          <cell r="D102">
            <v>-376571.16</v>
          </cell>
          <cell r="E102">
            <v>-926862.57</v>
          </cell>
        </row>
        <row r="103">
          <cell r="A103" t="str">
            <v>BS1671</v>
          </cell>
          <cell r="B103" t="str">
            <v>DIESEL FUEL CLAIMS</v>
          </cell>
          <cell r="C103">
            <v>65437.56</v>
          </cell>
          <cell r="D103">
            <v>161103.34</v>
          </cell>
          <cell r="E103">
            <v>226540.9</v>
          </cell>
        </row>
        <row r="104">
          <cell r="A104" t="str">
            <v>BS1675</v>
          </cell>
          <cell r="B104" t="str">
            <v>LT VEH DIESEL HLDG</v>
          </cell>
          <cell r="C104">
            <v>-285343.90999999997</v>
          </cell>
          <cell r="D104">
            <v>-111252.9</v>
          </cell>
          <cell r="E104">
            <v>-396596.81</v>
          </cell>
        </row>
        <row r="105">
          <cell r="A105" t="str">
            <v>BS1690</v>
          </cell>
          <cell r="B105" t="str">
            <v>FRGT - INVENTORY HLDG</v>
          </cell>
          <cell r="C105">
            <v>591614.59</v>
          </cell>
          <cell r="D105">
            <v>952365.51</v>
          </cell>
          <cell r="E105">
            <v>1543980.1</v>
          </cell>
        </row>
        <row r="106">
          <cell r="A106" t="str">
            <v>BS1691</v>
          </cell>
          <cell r="B106" t="str">
            <v>SULPHURIC ACID INVENT</v>
          </cell>
          <cell r="C106">
            <v>0</v>
          </cell>
          <cell r="D106">
            <v>1046240</v>
          </cell>
          <cell r="E106">
            <v>1046240</v>
          </cell>
        </row>
        <row r="107">
          <cell r="A107" t="str">
            <v>BS1805</v>
          </cell>
          <cell r="B107" t="str">
            <v>OTHER PREPAYMENTS</v>
          </cell>
          <cell r="C107">
            <v>0</v>
          </cell>
          <cell r="D107">
            <v>808480.06</v>
          </cell>
          <cell r="E107">
            <v>808480.06</v>
          </cell>
        </row>
        <row r="108">
          <cell r="A108" t="str">
            <v>BS1810</v>
          </cell>
          <cell r="B108" t="str">
            <v>EMPLOYEE PREPAY</v>
          </cell>
          <cell r="C108">
            <v>-6875.95</v>
          </cell>
          <cell r="D108">
            <v>6875.95</v>
          </cell>
          <cell r="E108">
            <v>0</v>
          </cell>
        </row>
        <row r="109">
          <cell r="A109" t="str">
            <v>BS1811</v>
          </cell>
          <cell r="B109" t="str">
            <v>PAYROLL ADV RECOVERY</v>
          </cell>
          <cell r="C109">
            <v>7368.88</v>
          </cell>
          <cell r="D109">
            <v>-6875.95</v>
          </cell>
          <cell r="E109">
            <v>492.93</v>
          </cell>
        </row>
        <row r="110">
          <cell r="A110" t="str">
            <v>BS1820</v>
          </cell>
          <cell r="B110" t="str">
            <v>UNALLOC'D PAYL DR ACC</v>
          </cell>
          <cell r="C110">
            <v>496.03</v>
          </cell>
          <cell r="D110">
            <v>0</v>
          </cell>
          <cell r="E110">
            <v>496.03</v>
          </cell>
        </row>
        <row r="111">
          <cell r="A111" t="str">
            <v>BS1825</v>
          </cell>
          <cell r="B111" t="str">
            <v>UNALLOC'D PAYL CR ACC</v>
          </cell>
          <cell r="C111">
            <v>-1096.01</v>
          </cell>
          <cell r="D111">
            <v>0</v>
          </cell>
          <cell r="E111">
            <v>-1096.01</v>
          </cell>
        </row>
        <row r="112">
          <cell r="A112" t="str">
            <v>BS1901</v>
          </cell>
          <cell r="B112" t="str">
            <v>DEBTOR - PIHA</v>
          </cell>
          <cell r="C112">
            <v>0</v>
          </cell>
          <cell r="D112">
            <v>1200</v>
          </cell>
          <cell r="E112">
            <v>1200</v>
          </cell>
        </row>
        <row r="113">
          <cell r="A113" t="str">
            <v>BS1903</v>
          </cell>
          <cell r="B113" t="str">
            <v>DEBTOR - AJ MAYOR</v>
          </cell>
          <cell r="C113">
            <v>12745</v>
          </cell>
          <cell r="D113">
            <v>-2070</v>
          </cell>
          <cell r="E113">
            <v>10675</v>
          </cell>
        </row>
        <row r="114">
          <cell r="A114" t="str">
            <v>BS1904</v>
          </cell>
          <cell r="B114" t="str">
            <v>DEBTOR - AIRSIDE MTCE</v>
          </cell>
          <cell r="C114">
            <v>0</v>
          </cell>
          <cell r="D114">
            <v>154.38</v>
          </cell>
          <cell r="E114">
            <v>154.38</v>
          </cell>
        </row>
        <row r="115">
          <cell r="A115" t="str">
            <v>BS1905</v>
          </cell>
          <cell r="B115" t="str">
            <v>DEBTOR - CBI CONST'N</v>
          </cell>
          <cell r="C115">
            <v>8834.5300000000007</v>
          </cell>
          <cell r="D115">
            <v>2168.73</v>
          </cell>
          <cell r="E115">
            <v>11003.26</v>
          </cell>
        </row>
        <row r="116">
          <cell r="A116" t="str">
            <v>BS1909</v>
          </cell>
          <cell r="B116" t="str">
            <v>DEBTOR - HITACHI</v>
          </cell>
          <cell r="C116">
            <v>1025</v>
          </cell>
          <cell r="D116">
            <v>-2050</v>
          </cell>
          <cell r="E116">
            <v>-1025</v>
          </cell>
        </row>
        <row r="117">
          <cell r="A117" t="str">
            <v>BS1913</v>
          </cell>
          <cell r="B117" t="str">
            <v>DEBTOR - KOMATSU</v>
          </cell>
          <cell r="C117">
            <v>11731.56</v>
          </cell>
          <cell r="D117">
            <v>-1887.46</v>
          </cell>
          <cell r="E117">
            <v>9844.1</v>
          </cell>
        </row>
        <row r="118">
          <cell r="A118" t="str">
            <v>BS1916</v>
          </cell>
          <cell r="B118" t="str">
            <v>DEBTOR - DYNATEC</v>
          </cell>
          <cell r="C118">
            <v>2750</v>
          </cell>
          <cell r="D118">
            <v>0</v>
          </cell>
          <cell r="E118">
            <v>2750</v>
          </cell>
        </row>
        <row r="119">
          <cell r="A119" t="str">
            <v>BS1920</v>
          </cell>
          <cell r="B119" t="str">
            <v>DEBTOR - MONA TOP ENT</v>
          </cell>
          <cell r="C119">
            <v>27657.49</v>
          </cell>
          <cell r="D119">
            <v>-3663.51</v>
          </cell>
          <cell r="E119">
            <v>23993.98</v>
          </cell>
        </row>
        <row r="120">
          <cell r="A120" t="str">
            <v>BS1923</v>
          </cell>
          <cell r="B120" t="str">
            <v>DEBTOR - MOWATT REF</v>
          </cell>
          <cell r="C120">
            <v>45100</v>
          </cell>
          <cell r="D120">
            <v>0</v>
          </cell>
          <cell r="E120">
            <v>45100</v>
          </cell>
        </row>
        <row r="121">
          <cell r="A121" t="str">
            <v>BS1925</v>
          </cell>
          <cell r="B121" t="str">
            <v>DEBTOR - JENDA CONT</v>
          </cell>
          <cell r="C121">
            <v>3700.01</v>
          </cell>
          <cell r="D121">
            <v>-3700</v>
          </cell>
          <cell r="E121">
            <v>0.01</v>
          </cell>
        </row>
        <row r="122">
          <cell r="A122" t="str">
            <v>BS1928</v>
          </cell>
          <cell r="B122" t="str">
            <v>DEBTOR - FINN INT</v>
          </cell>
          <cell r="C122">
            <v>9073.52</v>
          </cell>
          <cell r="D122">
            <v>11463.59</v>
          </cell>
          <cell r="E122">
            <v>20537.11</v>
          </cell>
        </row>
        <row r="123">
          <cell r="A123" t="str">
            <v>BS1930</v>
          </cell>
          <cell r="B123" t="str">
            <v>DEBTOR - WESTERN CONS</v>
          </cell>
          <cell r="C123">
            <v>14784.38</v>
          </cell>
          <cell r="D123">
            <v>-4241.93</v>
          </cell>
          <cell r="E123">
            <v>10542.45</v>
          </cell>
        </row>
        <row r="124">
          <cell r="A124" t="str">
            <v>BS1933</v>
          </cell>
          <cell r="B124" t="str">
            <v>INTICO HOLDG ACCOUNT</v>
          </cell>
          <cell r="C124">
            <v>235028.96</v>
          </cell>
          <cell r="D124">
            <v>7713.51</v>
          </cell>
          <cell r="E124">
            <v>242742.47</v>
          </cell>
        </row>
        <row r="125">
          <cell r="A125" t="str">
            <v>BS1934</v>
          </cell>
          <cell r="B125" t="str">
            <v>DEBTOR HOMESTAKE GOLD</v>
          </cell>
          <cell r="C125">
            <v>-4600</v>
          </cell>
          <cell r="D125">
            <v>0</v>
          </cell>
          <cell r="E125">
            <v>-4600</v>
          </cell>
        </row>
        <row r="126">
          <cell r="A126" t="str">
            <v>BS1935</v>
          </cell>
          <cell r="B126" t="str">
            <v>DEBTOR - LINOTEX PTY</v>
          </cell>
          <cell r="C126">
            <v>35686.239999999998</v>
          </cell>
          <cell r="D126">
            <v>-4754.41</v>
          </cell>
          <cell r="E126">
            <v>30931.83</v>
          </cell>
        </row>
        <row r="127">
          <cell r="A127" t="str">
            <v>BS1939</v>
          </cell>
          <cell r="B127" t="str">
            <v>DEBTOR IND ISSUES MGT</v>
          </cell>
          <cell r="C127">
            <v>6260</v>
          </cell>
          <cell r="D127">
            <v>-660</v>
          </cell>
          <cell r="E127">
            <v>5600</v>
          </cell>
        </row>
        <row r="128">
          <cell r="A128" t="str">
            <v>BS1943</v>
          </cell>
          <cell r="B128" t="str">
            <v>DEBTOR - BSPC</v>
          </cell>
          <cell r="C128">
            <v>3100.73</v>
          </cell>
          <cell r="D128">
            <v>1483.17</v>
          </cell>
          <cell r="E128">
            <v>4583.8999999999996</v>
          </cell>
        </row>
        <row r="129">
          <cell r="A129" t="str">
            <v>BS1951</v>
          </cell>
          <cell r="B129" t="str">
            <v>DEBTOR - AUST TANK IN</v>
          </cell>
          <cell r="C129">
            <v>0.01</v>
          </cell>
          <cell r="D129">
            <v>0</v>
          </cell>
          <cell r="E129">
            <v>0.01</v>
          </cell>
        </row>
        <row r="130">
          <cell r="A130" t="str">
            <v>BS1954</v>
          </cell>
          <cell r="B130" t="str">
            <v>DEBTOR - GLENMURRIN</v>
          </cell>
          <cell r="C130">
            <v>0</v>
          </cell>
          <cell r="D130">
            <v>2000</v>
          </cell>
          <cell r="E130">
            <v>2000</v>
          </cell>
        </row>
        <row r="131">
          <cell r="A131" t="str">
            <v>BS1955</v>
          </cell>
          <cell r="B131" t="str">
            <v>DEBTOR -SCORE PACIFIC</v>
          </cell>
          <cell r="C131">
            <v>1006.53</v>
          </cell>
          <cell r="D131">
            <v>477.49</v>
          </cell>
          <cell r="E131">
            <v>1484.02</v>
          </cell>
        </row>
        <row r="132">
          <cell r="A132" t="str">
            <v>BS1958</v>
          </cell>
          <cell r="B132" t="str">
            <v>DEBTOR-STEBBINS CONTR</v>
          </cell>
          <cell r="C132">
            <v>7700</v>
          </cell>
          <cell r="D132">
            <v>0</v>
          </cell>
          <cell r="E132">
            <v>7700</v>
          </cell>
        </row>
        <row r="133">
          <cell r="A133" t="str">
            <v>BS1959</v>
          </cell>
          <cell r="B133" t="str">
            <v>DEBTORS-GLOBAL REFACT</v>
          </cell>
          <cell r="C133">
            <v>15375</v>
          </cell>
          <cell r="D133">
            <v>0</v>
          </cell>
          <cell r="E133">
            <v>15375</v>
          </cell>
        </row>
        <row r="134">
          <cell r="A134" t="str">
            <v>BS1960</v>
          </cell>
          <cell r="B134" t="str">
            <v>DEBTORS - ATLAS COPCO</v>
          </cell>
          <cell r="C134">
            <v>675</v>
          </cell>
          <cell r="D134">
            <v>-675</v>
          </cell>
          <cell r="E134">
            <v>0</v>
          </cell>
        </row>
        <row r="135">
          <cell r="A135" t="str">
            <v>BS1962</v>
          </cell>
          <cell r="B135" t="str">
            <v>DEBTOR - SPEC WELDING</v>
          </cell>
          <cell r="C135">
            <v>9652.5</v>
          </cell>
          <cell r="D135">
            <v>0</v>
          </cell>
          <cell r="E135">
            <v>9652.5</v>
          </cell>
        </row>
        <row r="136">
          <cell r="A136" t="str">
            <v>BS1968</v>
          </cell>
          <cell r="B136" t="str">
            <v>DEBTOR - BORAL ENERGY</v>
          </cell>
          <cell r="C136">
            <v>365.2</v>
          </cell>
          <cell r="D136">
            <v>14.27</v>
          </cell>
          <cell r="E136">
            <v>379.47</v>
          </cell>
        </row>
        <row r="137">
          <cell r="A137" t="str">
            <v>BS1969</v>
          </cell>
          <cell r="B137" t="str">
            <v>DEBTOR - BULONG</v>
          </cell>
          <cell r="C137">
            <v>-167.3</v>
          </cell>
          <cell r="D137">
            <v>167.3</v>
          </cell>
          <cell r="E137">
            <v>0</v>
          </cell>
        </row>
        <row r="138">
          <cell r="A138" t="str">
            <v>BS1973</v>
          </cell>
          <cell r="B138" t="str">
            <v>Western Process Cont</v>
          </cell>
          <cell r="C138">
            <v>100</v>
          </cell>
          <cell r="D138">
            <v>-100</v>
          </cell>
          <cell r="E138">
            <v>0</v>
          </cell>
        </row>
        <row r="139">
          <cell r="A139" t="str">
            <v>BS1981</v>
          </cell>
          <cell r="B139" t="str">
            <v>DEBTOR - DTMT CONSTRU</v>
          </cell>
          <cell r="C139">
            <v>10747.08</v>
          </cell>
          <cell r="D139">
            <v>-10447.08</v>
          </cell>
          <cell r="E139">
            <v>300</v>
          </cell>
        </row>
        <row r="140">
          <cell r="A140" t="str">
            <v>BS1990</v>
          </cell>
          <cell r="B140" t="str">
            <v>DEBTOR - ER BUNGEY</v>
          </cell>
          <cell r="C140">
            <v>38055.11</v>
          </cell>
          <cell r="D140">
            <v>-12369.11</v>
          </cell>
          <cell r="E140">
            <v>25686</v>
          </cell>
        </row>
        <row r="141">
          <cell r="A141" t="str">
            <v>BS1991</v>
          </cell>
          <cell r="B141" t="str">
            <v>DEBTOR- INTER RAW MAT</v>
          </cell>
          <cell r="C141">
            <v>27347.32</v>
          </cell>
          <cell r="D141">
            <v>0</v>
          </cell>
          <cell r="E141">
            <v>27347.32</v>
          </cell>
        </row>
        <row r="142">
          <cell r="A142" t="str">
            <v>BS1992</v>
          </cell>
          <cell r="B142" t="str">
            <v>DEBTOR - TENNANT LTD</v>
          </cell>
          <cell r="C142">
            <v>-2160.02</v>
          </cell>
          <cell r="D142">
            <v>2160.02</v>
          </cell>
          <cell r="E142">
            <v>0</v>
          </cell>
        </row>
        <row r="143">
          <cell r="A143" t="str">
            <v>BS1994</v>
          </cell>
          <cell r="B143" t="str">
            <v>DEBTOR - CBI ROLL EXP</v>
          </cell>
          <cell r="C143">
            <v>2700</v>
          </cell>
          <cell r="D143">
            <v>-2000</v>
          </cell>
          <cell r="E143">
            <v>700</v>
          </cell>
        </row>
        <row r="144">
          <cell r="A144" t="str">
            <v>BS1995</v>
          </cell>
          <cell r="B144" t="str">
            <v>DEBTOR REDOX CHEMICAL</v>
          </cell>
          <cell r="C144">
            <v>2100</v>
          </cell>
          <cell r="D144">
            <v>-2100</v>
          </cell>
          <cell r="E144">
            <v>0</v>
          </cell>
        </row>
        <row r="145">
          <cell r="A145" t="str">
            <v>BS1996</v>
          </cell>
          <cell r="B145" t="str">
            <v>DEBTOR - PLAS-TECH</v>
          </cell>
          <cell r="C145">
            <v>8600.27</v>
          </cell>
          <cell r="D145">
            <v>-6267.08</v>
          </cell>
          <cell r="E145">
            <v>2333.19</v>
          </cell>
        </row>
        <row r="146">
          <cell r="A146" t="str">
            <v>BS1997</v>
          </cell>
          <cell r="B146" t="str">
            <v>FD/ASCE AC INT DEFECT</v>
          </cell>
          <cell r="C146">
            <v>926148.64</v>
          </cell>
          <cell r="D146">
            <v>32710.29</v>
          </cell>
          <cell r="E146">
            <v>958858.93</v>
          </cell>
        </row>
        <row r="147">
          <cell r="A147" t="str">
            <v>BS1999</v>
          </cell>
          <cell r="B147" t="str">
            <v>DEBTOR MISC ADHOC VAR</v>
          </cell>
          <cell r="C147">
            <v>145820.85</v>
          </cell>
          <cell r="D147">
            <v>-143181.75</v>
          </cell>
          <cell r="E147">
            <v>2639.1</v>
          </cell>
        </row>
        <row r="148">
          <cell r="A148" t="str">
            <v>BS2210</v>
          </cell>
          <cell r="B148" t="str">
            <v>LG ORE STOCKS</v>
          </cell>
          <cell r="C148">
            <v>17308940.25</v>
          </cell>
          <cell r="D148">
            <v>-6279255.9500000002</v>
          </cell>
          <cell r="E148">
            <v>11029684.300000001</v>
          </cell>
        </row>
        <row r="149">
          <cell r="A149" t="str">
            <v>BS2215</v>
          </cell>
          <cell r="B149" t="str">
            <v>MG ORE STOCKS</v>
          </cell>
          <cell r="C149">
            <v>28450795.780000001</v>
          </cell>
          <cell r="D149">
            <v>-4545837.82</v>
          </cell>
          <cell r="E149">
            <v>23904957.960000001</v>
          </cell>
        </row>
        <row r="150">
          <cell r="A150" t="str">
            <v>BS2504</v>
          </cell>
          <cell r="B150" t="str">
            <v>MMH PP INV'N &amp; EVALN</v>
          </cell>
          <cell r="C150">
            <v>27075329</v>
          </cell>
          <cell r="D150">
            <v>0</v>
          </cell>
          <cell r="E150">
            <v>27075329</v>
          </cell>
        </row>
        <row r="151">
          <cell r="A151" t="str">
            <v>BS2505</v>
          </cell>
          <cell r="B151" t="str">
            <v>PRE-PRJ INV'N &amp; EVALN</v>
          </cell>
          <cell r="C151">
            <v>2455929</v>
          </cell>
          <cell r="D151">
            <v>0</v>
          </cell>
          <cell r="E151">
            <v>2455929</v>
          </cell>
        </row>
        <row r="152">
          <cell r="A152" t="str">
            <v>BS2510</v>
          </cell>
          <cell r="B152" t="str">
            <v>ADDITIONAL EXPLORATN</v>
          </cell>
          <cell r="C152">
            <v>3398402</v>
          </cell>
          <cell r="D152">
            <v>5500</v>
          </cell>
          <cell r="E152">
            <v>3403902</v>
          </cell>
        </row>
        <row r="153">
          <cell r="A153" t="str">
            <v>BS2550</v>
          </cell>
          <cell r="B153" t="str">
            <v>VALUE ADDED TAX</v>
          </cell>
          <cell r="C153">
            <v>4790.6499999999996</v>
          </cell>
          <cell r="D153">
            <v>95.28</v>
          </cell>
          <cell r="E153">
            <v>4885.93</v>
          </cell>
        </row>
        <row r="154">
          <cell r="A154" t="str">
            <v>BS2612</v>
          </cell>
          <cell r="B154" t="str">
            <v>MPD PRJ DEV AREA 2000</v>
          </cell>
          <cell r="C154">
            <v>2717349.6</v>
          </cell>
          <cell r="D154">
            <v>0</v>
          </cell>
          <cell r="E154">
            <v>2717349.6</v>
          </cell>
        </row>
        <row r="155">
          <cell r="A155" t="str">
            <v>BS2614</v>
          </cell>
          <cell r="B155" t="str">
            <v>MPD PRJ DEV AREA 7000</v>
          </cell>
          <cell r="C155">
            <v>24640106.170000002</v>
          </cell>
          <cell r="D155">
            <v>0</v>
          </cell>
          <cell r="E155">
            <v>24640106.170000002</v>
          </cell>
        </row>
        <row r="156">
          <cell r="A156" t="str">
            <v>BS2615</v>
          </cell>
          <cell r="B156" t="str">
            <v>MPD PRJ DEV AREA 8000</v>
          </cell>
          <cell r="C156">
            <v>5102819.67</v>
          </cell>
          <cell r="D156">
            <v>0</v>
          </cell>
          <cell r="E156">
            <v>5102819.67</v>
          </cell>
        </row>
        <row r="157">
          <cell r="A157" t="str">
            <v>BS2620</v>
          </cell>
          <cell r="B157" t="str">
            <v>MPD PRJ DEV AREA 9100</v>
          </cell>
          <cell r="C157">
            <v>61528486.5</v>
          </cell>
          <cell r="D157">
            <v>5939987</v>
          </cell>
          <cell r="E157">
            <v>67468473.5</v>
          </cell>
        </row>
        <row r="158">
          <cell r="A158" t="str">
            <v>BS2625</v>
          </cell>
          <cell r="B158" t="str">
            <v>MPD PRJ DEV AREA 9200</v>
          </cell>
          <cell r="C158">
            <v>17631057.649999999</v>
          </cell>
          <cell r="D158">
            <v>0</v>
          </cell>
          <cell r="E158">
            <v>17631057.649999999</v>
          </cell>
        </row>
        <row r="159">
          <cell r="A159" t="str">
            <v>BS2630</v>
          </cell>
          <cell r="B159" t="str">
            <v>MPD PRJ DEV FINANCE</v>
          </cell>
          <cell r="C159">
            <v>21264642.75</v>
          </cell>
          <cell r="D159">
            <v>0</v>
          </cell>
          <cell r="E159">
            <v>21264642.75</v>
          </cell>
        </row>
        <row r="160">
          <cell r="A160" t="str">
            <v>BS2639</v>
          </cell>
          <cell r="B160" t="str">
            <v>MPD-PPE ADJUSMTENTS</v>
          </cell>
          <cell r="C160">
            <v>-42080789</v>
          </cell>
          <cell r="D160">
            <v>-2774822</v>
          </cell>
          <cell r="E160">
            <v>-44855611</v>
          </cell>
        </row>
        <row r="161">
          <cell r="A161" t="str">
            <v>BS2648</v>
          </cell>
          <cell r="B161" t="str">
            <v>PRE PRD - CARUA ADJ</v>
          </cell>
          <cell r="C161">
            <v>0</v>
          </cell>
          <cell r="D161">
            <v>-23719774</v>
          </cell>
          <cell r="E161">
            <v>-23719774</v>
          </cell>
        </row>
        <row r="162">
          <cell r="A162" t="str">
            <v>BS2650</v>
          </cell>
          <cell r="B162" t="str">
            <v>PRE PRD FIN ROY &amp; OTH</v>
          </cell>
          <cell r="C162">
            <v>42514555.289999999</v>
          </cell>
          <cell r="D162">
            <v>6470097</v>
          </cell>
          <cell r="E162">
            <v>48984652.289999999</v>
          </cell>
        </row>
        <row r="163">
          <cell r="A163" t="str">
            <v>BS2651</v>
          </cell>
          <cell r="B163" t="str">
            <v>PRE PROD'N TOTAL OPEX</v>
          </cell>
          <cell r="C163">
            <v>425925156</v>
          </cell>
          <cell r="D163">
            <v>24081948</v>
          </cell>
          <cell r="E163">
            <v>450007104</v>
          </cell>
        </row>
        <row r="164">
          <cell r="A164" t="str">
            <v>BS2654</v>
          </cell>
          <cell r="B164" t="str">
            <v>REAL'N MINING COSTS</v>
          </cell>
          <cell r="C164">
            <v>-49065461.700000003</v>
          </cell>
          <cell r="D164">
            <v>91184.2</v>
          </cell>
          <cell r="E164">
            <v>-48974277.5</v>
          </cell>
        </row>
        <row r="165">
          <cell r="A165" t="str">
            <v>BS2665</v>
          </cell>
          <cell r="B165" t="str">
            <v>ALLN PP COSTS TO STKS</v>
          </cell>
          <cell r="C165">
            <v>-298652917.38</v>
          </cell>
          <cell r="D165">
            <v>-24182402.120000001</v>
          </cell>
          <cell r="E165">
            <v>-322835319.5</v>
          </cell>
        </row>
        <row r="166">
          <cell r="A166" t="str">
            <v>BS2666</v>
          </cell>
          <cell r="B166" t="str">
            <v>PP FINISHED PROD SHIP</v>
          </cell>
          <cell r="C166">
            <v>286859019.19</v>
          </cell>
          <cell r="D166">
            <v>22169216.32</v>
          </cell>
          <cell r="E166">
            <v>309028235.50999999</v>
          </cell>
        </row>
        <row r="167">
          <cell r="A167" t="str">
            <v>BS2668</v>
          </cell>
          <cell r="B167" t="str">
            <v>ALLN FINISH STKS KWIN</v>
          </cell>
          <cell r="C167">
            <v>0</v>
          </cell>
          <cell r="D167">
            <v>-16090850</v>
          </cell>
          <cell r="E167">
            <v>-16090850</v>
          </cell>
        </row>
        <row r="168">
          <cell r="A168" t="str">
            <v>BS2669</v>
          </cell>
          <cell r="B168" t="str">
            <v>PP WIP NRV WRITE DOWN</v>
          </cell>
          <cell r="C168">
            <v>0</v>
          </cell>
          <cell r="D168">
            <v>1104567</v>
          </cell>
          <cell r="E168">
            <v>1104567</v>
          </cell>
        </row>
        <row r="169">
          <cell r="A169" t="str">
            <v>BS2670</v>
          </cell>
          <cell r="B169" t="str">
            <v>PRE PRD P&amp;L CHGS/OTH</v>
          </cell>
          <cell r="C169">
            <v>-267375</v>
          </cell>
          <cell r="D169">
            <v>1375958.03</v>
          </cell>
          <cell r="E169">
            <v>1108583.03</v>
          </cell>
        </row>
        <row r="170">
          <cell r="A170" t="str">
            <v>BS2689</v>
          </cell>
          <cell r="B170" t="str">
            <v>PRE PRD UNALL'D COSTS</v>
          </cell>
          <cell r="C170">
            <v>-32262.05</v>
          </cell>
          <cell r="D170">
            <v>0</v>
          </cell>
          <cell r="E170">
            <v>-32262.05</v>
          </cell>
        </row>
        <row r="171">
          <cell r="A171" t="str">
            <v>BS2699</v>
          </cell>
          <cell r="B171" t="str">
            <v>DEF'D MINING (WASTE)</v>
          </cell>
          <cell r="C171">
            <v>-486714.98</v>
          </cell>
          <cell r="D171">
            <v>11564664.699999999</v>
          </cell>
          <cell r="E171">
            <v>11077949.720000001</v>
          </cell>
        </row>
        <row r="172">
          <cell r="A172" t="str">
            <v>BS2703</v>
          </cell>
          <cell r="B172" t="str">
            <v>PPE-MPD ADJUSTMENTS</v>
          </cell>
          <cell r="C172">
            <v>42080789</v>
          </cell>
          <cell r="D172">
            <v>2774822</v>
          </cell>
          <cell r="E172">
            <v>44855611</v>
          </cell>
        </row>
        <row r="173">
          <cell r="A173" t="str">
            <v>BS2704</v>
          </cell>
          <cell r="B173" t="str">
            <v>EPC PPE ADJUSTMENTS</v>
          </cell>
          <cell r="C173">
            <v>-36831730.609999999</v>
          </cell>
          <cell r="D173">
            <v>2662941.61</v>
          </cell>
          <cell r="E173">
            <v>-34168789</v>
          </cell>
        </row>
        <row r="174">
          <cell r="A174" t="str">
            <v>BS2705</v>
          </cell>
          <cell r="B174" t="str">
            <v>CONST'N IN PROG (P&amp;E)</v>
          </cell>
          <cell r="C174">
            <v>762395254.64999998</v>
          </cell>
          <cell r="D174">
            <v>-4812521.45</v>
          </cell>
          <cell r="E174">
            <v>757582733.20000005</v>
          </cell>
        </row>
        <row r="175">
          <cell r="A175" t="str">
            <v>BS2707</v>
          </cell>
          <cell r="B175" t="str">
            <v>OPERAT'G LSE PROCEEDS</v>
          </cell>
          <cell r="C175">
            <v>-74030456.030000001</v>
          </cell>
          <cell r="D175">
            <v>0</v>
          </cell>
          <cell r="E175">
            <v>-74030456.030000001</v>
          </cell>
        </row>
        <row r="176">
          <cell r="A176" t="str">
            <v>BS2708</v>
          </cell>
          <cell r="B176" t="str">
            <v>PRE PRD OPS CIP</v>
          </cell>
          <cell r="C176">
            <v>24309289</v>
          </cell>
          <cell r="D176">
            <v>2454557</v>
          </cell>
          <cell r="E176">
            <v>26763846</v>
          </cell>
        </row>
        <row r="177">
          <cell r="A177" t="str">
            <v>BS2709</v>
          </cell>
          <cell r="B177" t="str">
            <v>GLM 100% P&amp;E</v>
          </cell>
          <cell r="C177">
            <v>234549893</v>
          </cell>
          <cell r="D177">
            <v>0</v>
          </cell>
          <cell r="E177">
            <v>234549893</v>
          </cell>
        </row>
        <row r="178">
          <cell r="A178" t="str">
            <v>BS2714</v>
          </cell>
          <cell r="B178" t="str">
            <v>DEV - COBALT EXPN</v>
          </cell>
          <cell r="C178">
            <v>11820279</v>
          </cell>
          <cell r="D178">
            <v>0</v>
          </cell>
          <cell r="E178">
            <v>11820279</v>
          </cell>
        </row>
        <row r="179">
          <cell r="A179" t="str">
            <v>BS2716</v>
          </cell>
          <cell r="B179" t="str">
            <v>DEV - ANO ROLL'G EXP</v>
          </cell>
          <cell r="C179">
            <v>7410265</v>
          </cell>
          <cell r="D179">
            <v>1388980</v>
          </cell>
          <cell r="E179">
            <v>8799245</v>
          </cell>
        </row>
        <row r="180">
          <cell r="A180" t="str">
            <v>BS2733</v>
          </cell>
          <cell r="B180" t="str">
            <v>LEASEHOLD MOTOR VEH</v>
          </cell>
          <cell r="C180">
            <v>351296.75</v>
          </cell>
          <cell r="D180">
            <v>0</v>
          </cell>
          <cell r="E180">
            <v>351296.75</v>
          </cell>
        </row>
        <row r="181">
          <cell r="A181" t="str">
            <v>BS2735</v>
          </cell>
          <cell r="B181" t="str">
            <v>LSEHLD OFF/COMP EQUIP</v>
          </cell>
          <cell r="C181">
            <v>562119.26</v>
          </cell>
          <cell r="D181">
            <v>0</v>
          </cell>
          <cell r="E181">
            <v>562119.26</v>
          </cell>
        </row>
        <row r="182">
          <cell r="A182" t="str">
            <v>BS2738</v>
          </cell>
          <cell r="B182" t="str">
            <v>LEASED MPD COST</v>
          </cell>
          <cell r="C182">
            <v>1927000</v>
          </cell>
          <cell r="D182">
            <v>0</v>
          </cell>
          <cell r="E182">
            <v>1927000</v>
          </cell>
        </row>
        <row r="183">
          <cell r="A183" t="str">
            <v>BS2740</v>
          </cell>
          <cell r="B183" t="str">
            <v>LSEHLD OFF EQ ACC DEP</v>
          </cell>
          <cell r="C183">
            <v>14936</v>
          </cell>
          <cell r="D183">
            <v>0</v>
          </cell>
          <cell r="E183">
            <v>14936</v>
          </cell>
        </row>
        <row r="184">
          <cell r="A184" t="str">
            <v>BS2795</v>
          </cell>
          <cell r="B184" t="str">
            <v>HP COST MOTOR VEHICLE</v>
          </cell>
          <cell r="C184">
            <v>286000</v>
          </cell>
          <cell r="D184">
            <v>0</v>
          </cell>
          <cell r="E184">
            <v>286000</v>
          </cell>
        </row>
        <row r="185">
          <cell r="A185" t="str">
            <v>BS3106</v>
          </cell>
          <cell r="B185" t="str">
            <v>CREDITORS MIMS CNTRL</v>
          </cell>
          <cell r="C185">
            <v>-27701470.960000001</v>
          </cell>
          <cell r="D185">
            <v>-2622033.1</v>
          </cell>
          <cell r="E185">
            <v>-30323504.059999999</v>
          </cell>
        </row>
        <row r="186">
          <cell r="A186" t="str">
            <v>BS3121</v>
          </cell>
          <cell r="B186" t="str">
            <v>GST INV PENDING HOLD</v>
          </cell>
          <cell r="C186">
            <v>-103316.21</v>
          </cell>
          <cell r="D186">
            <v>27558.29</v>
          </cell>
          <cell r="E186">
            <v>-75757.919999999998</v>
          </cell>
        </row>
        <row r="187">
          <cell r="A187" t="str">
            <v>BS3124</v>
          </cell>
          <cell r="B187" t="str">
            <v>GST-Sales &amp; Other G1</v>
          </cell>
          <cell r="C187">
            <v>-72133.509999999995</v>
          </cell>
          <cell r="D187">
            <v>60431.13</v>
          </cell>
          <cell r="E187">
            <v>-11702.38</v>
          </cell>
        </row>
        <row r="188">
          <cell r="A188" t="str">
            <v>BS3130</v>
          </cell>
          <cell r="B188" t="str">
            <v>CREDITORS - OTHER EPC</v>
          </cell>
          <cell r="C188">
            <v>-23617120</v>
          </cell>
          <cell r="D188">
            <v>-99526</v>
          </cell>
          <cell r="E188">
            <v>-23716646</v>
          </cell>
        </row>
        <row r="189">
          <cell r="A189" t="str">
            <v>BS3135</v>
          </cell>
          <cell r="B189" t="str">
            <v>CREDITORS - ACCRUALS</v>
          </cell>
          <cell r="C189">
            <v>-8749509.5899999999</v>
          </cell>
          <cell r="D189">
            <v>-2286680.7599999998</v>
          </cell>
          <cell r="E189">
            <v>-11036190.35</v>
          </cell>
        </row>
        <row r="190">
          <cell r="A190" t="str">
            <v>BS3136</v>
          </cell>
          <cell r="B190" t="str">
            <v>ACC MINING CONT COSTS</v>
          </cell>
          <cell r="C190">
            <v>-2240358.86</v>
          </cell>
          <cell r="D190">
            <v>92237.37</v>
          </cell>
          <cell r="E190">
            <v>-2148121.4900000002</v>
          </cell>
        </row>
        <row r="191">
          <cell r="A191" t="str">
            <v>BS3137</v>
          </cell>
          <cell r="B191" t="str">
            <v>OP'G LEASE PAYMT ACCL</v>
          </cell>
          <cell r="C191">
            <v>-2784741.47</v>
          </cell>
          <cell r="D191">
            <v>395764.97</v>
          </cell>
          <cell r="E191">
            <v>-2388976.5</v>
          </cell>
        </row>
        <row r="192">
          <cell r="A192" t="str">
            <v>BS3138</v>
          </cell>
          <cell r="B192" t="str">
            <v>E&amp;M ACCURALS</v>
          </cell>
          <cell r="C192">
            <v>-6497693.1699999999</v>
          </cell>
          <cell r="D192">
            <v>1477205.23</v>
          </cell>
          <cell r="E192">
            <v>-5020487.9400000004</v>
          </cell>
        </row>
        <row r="193">
          <cell r="A193" t="str">
            <v>BS3139</v>
          </cell>
          <cell r="B193" t="str">
            <v>E&amp;M LAB COST ACCRUALS</v>
          </cell>
          <cell r="C193">
            <v>-139663.26</v>
          </cell>
          <cell r="D193">
            <v>35775.18</v>
          </cell>
          <cell r="E193">
            <v>-103888.08</v>
          </cell>
        </row>
        <row r="194">
          <cell r="A194" t="str">
            <v>BS3141</v>
          </cell>
          <cell r="B194" t="str">
            <v>ROYALTY ACCURALS</v>
          </cell>
          <cell r="C194">
            <v>-2933705</v>
          </cell>
          <cell r="D194">
            <v>-743553</v>
          </cell>
          <cell r="E194">
            <v>-3677258</v>
          </cell>
        </row>
        <row r="195">
          <cell r="A195" t="str">
            <v>BS3144</v>
          </cell>
          <cell r="B195" t="str">
            <v>CONTRACT RETENTIONS</v>
          </cell>
          <cell r="C195">
            <v>-48452.6</v>
          </cell>
          <cell r="D195">
            <v>0</v>
          </cell>
          <cell r="E195">
            <v>-48452.6</v>
          </cell>
        </row>
        <row r="196">
          <cell r="A196" t="str">
            <v>BS3150</v>
          </cell>
          <cell r="B196" t="str">
            <v>INV PND NON GDS MIMS</v>
          </cell>
          <cell r="C196">
            <v>-8124.59</v>
          </cell>
          <cell r="D196">
            <v>433.8</v>
          </cell>
          <cell r="E196">
            <v>-7690.79</v>
          </cell>
        </row>
        <row r="197">
          <cell r="A197" t="str">
            <v>BS3155</v>
          </cell>
          <cell r="B197" t="str">
            <v>SALES TAX LIAB - MIMS</v>
          </cell>
          <cell r="C197">
            <v>-18315.28</v>
          </cell>
          <cell r="D197">
            <v>0</v>
          </cell>
          <cell r="E197">
            <v>-18315.28</v>
          </cell>
        </row>
        <row r="198">
          <cell r="A198" t="str">
            <v>BS3165</v>
          </cell>
          <cell r="B198" t="str">
            <v>CNSGNMNT STCK MIMS</v>
          </cell>
          <cell r="C198">
            <v>-2539380.81</v>
          </cell>
          <cell r="D198">
            <v>64088.29</v>
          </cell>
          <cell r="E198">
            <v>-2475292.52</v>
          </cell>
        </row>
        <row r="199">
          <cell r="A199" t="str">
            <v>BS3170</v>
          </cell>
          <cell r="B199" t="str">
            <v>INV PEND - GOODS MIMS</v>
          </cell>
          <cell r="C199">
            <v>-25981689.07</v>
          </cell>
          <cell r="D199">
            <v>8785478.5899999999</v>
          </cell>
          <cell r="E199">
            <v>-17196210.48</v>
          </cell>
        </row>
        <row r="200">
          <cell r="A200" t="str">
            <v>BS3172</v>
          </cell>
          <cell r="B200" t="str">
            <v>INVOICE PENDING ADJMT</v>
          </cell>
          <cell r="C200">
            <v>4814803.87</v>
          </cell>
          <cell r="D200">
            <v>-1036667.32</v>
          </cell>
          <cell r="E200">
            <v>3778136.55</v>
          </cell>
        </row>
        <row r="201">
          <cell r="A201" t="str">
            <v>BS3175</v>
          </cell>
          <cell r="B201" t="str">
            <v>MATERIAL TRANSIT MIMS</v>
          </cell>
          <cell r="C201">
            <v>-635</v>
          </cell>
          <cell r="D201">
            <v>0</v>
          </cell>
          <cell r="E201">
            <v>-635</v>
          </cell>
        </row>
        <row r="202">
          <cell r="A202" t="str">
            <v>BS3180</v>
          </cell>
          <cell r="B202" t="str">
            <v>CNCLD CHQ MIMS CNTRL</v>
          </cell>
          <cell r="C202">
            <v>-8807.7199999999993</v>
          </cell>
          <cell r="D202">
            <v>9483.91</v>
          </cell>
          <cell r="E202">
            <v>676.19</v>
          </cell>
        </row>
        <row r="203">
          <cell r="A203" t="str">
            <v>BS3305</v>
          </cell>
          <cell r="B203" t="str">
            <v>PROV FOR ANNUAL LEAVE</v>
          </cell>
          <cell r="C203">
            <v>-2299798.42</v>
          </cell>
          <cell r="D203">
            <v>38877.21</v>
          </cell>
          <cell r="E203">
            <v>-2260921.21</v>
          </cell>
        </row>
        <row r="204">
          <cell r="A204" t="str">
            <v>BS3420</v>
          </cell>
          <cell r="B204" t="str">
            <v>PROV FOR FBT</v>
          </cell>
          <cell r="C204">
            <v>-83726.5</v>
          </cell>
          <cell r="D204">
            <v>44103.38</v>
          </cell>
          <cell r="E204">
            <v>-39623.120000000003</v>
          </cell>
        </row>
        <row r="205">
          <cell r="A205" t="str">
            <v>BS3421</v>
          </cell>
          <cell r="B205" t="str">
            <v>FBT PAID</v>
          </cell>
          <cell r="C205">
            <v>201644.63</v>
          </cell>
          <cell r="D205">
            <v>-103553.8</v>
          </cell>
          <cell r="E205">
            <v>98090.83</v>
          </cell>
        </row>
        <row r="206">
          <cell r="A206" t="str">
            <v>BS3435</v>
          </cell>
          <cell r="B206" t="str">
            <v>WORKERS COMP PREMIUM</v>
          </cell>
          <cell r="C206">
            <v>-136041.39000000001</v>
          </cell>
          <cell r="D206">
            <v>-5436.68</v>
          </cell>
          <cell r="E206">
            <v>-141478.07</v>
          </cell>
        </row>
        <row r="207">
          <cell r="A207" t="str">
            <v>BS3500</v>
          </cell>
          <cell r="B207" t="str">
            <v>PAY CLG LEND LEASE</v>
          </cell>
          <cell r="C207">
            <v>-6594.54</v>
          </cell>
          <cell r="D207">
            <v>0</v>
          </cell>
          <cell r="E207">
            <v>-6594.54</v>
          </cell>
        </row>
        <row r="208">
          <cell r="A208" t="str">
            <v>BS3501</v>
          </cell>
          <cell r="B208" t="str">
            <v>PAY CLG MIMS CNTRL</v>
          </cell>
          <cell r="C208">
            <v>640.33000000000004</v>
          </cell>
          <cell r="D208">
            <v>0</v>
          </cell>
          <cell r="E208">
            <v>640.33000000000004</v>
          </cell>
        </row>
        <row r="209">
          <cell r="A209" t="str">
            <v>BS3502</v>
          </cell>
          <cell r="B209" t="str">
            <v>PROVISION FOR CHEQUE</v>
          </cell>
          <cell r="C209">
            <v>-2171.5300000000002</v>
          </cell>
          <cell r="D209">
            <v>0</v>
          </cell>
          <cell r="E209">
            <v>-2171.5300000000002</v>
          </cell>
        </row>
        <row r="210">
          <cell r="A210" t="str">
            <v>BS3505</v>
          </cell>
          <cell r="B210" t="str">
            <v>PAYE TAX CONTROL ACCT</v>
          </cell>
          <cell r="C210">
            <v>882715.65</v>
          </cell>
          <cell r="D210">
            <v>0</v>
          </cell>
          <cell r="E210">
            <v>882715.65</v>
          </cell>
        </row>
        <row r="211">
          <cell r="A211" t="str">
            <v>BS3510</v>
          </cell>
          <cell r="B211" t="str">
            <v>SUPER'N CONTROL ACCT</v>
          </cell>
          <cell r="C211">
            <v>281633.09999999998</v>
          </cell>
          <cell r="D211">
            <v>0</v>
          </cell>
          <cell r="E211">
            <v>281633.09999999998</v>
          </cell>
        </row>
        <row r="212">
          <cell r="A212" t="str">
            <v>BS3515</v>
          </cell>
          <cell r="B212" t="str">
            <v>S&amp;W DEDN MANUAL CNTRL</v>
          </cell>
          <cell r="C212">
            <v>-29966.73</v>
          </cell>
          <cell r="D212">
            <v>-8526.76</v>
          </cell>
          <cell r="E212">
            <v>-38493.49</v>
          </cell>
        </row>
        <row r="213">
          <cell r="A213" t="str">
            <v>BS3520</v>
          </cell>
          <cell r="B213" t="str">
            <v>SALARY SACRIFICE CTRL</v>
          </cell>
          <cell r="C213">
            <v>-12624.73</v>
          </cell>
          <cell r="D213">
            <v>0</v>
          </cell>
          <cell r="E213">
            <v>-12624.73</v>
          </cell>
        </row>
        <row r="214">
          <cell r="A214" t="str">
            <v>BS3530</v>
          </cell>
          <cell r="B214" t="str">
            <v>STATE PAYROLL TAX CTL</v>
          </cell>
          <cell r="C214">
            <v>-132199.26999999999</v>
          </cell>
          <cell r="D214">
            <v>-171287.19</v>
          </cell>
          <cell r="E214">
            <v>-303486.46000000002</v>
          </cell>
        </row>
        <row r="215">
          <cell r="A215" t="str">
            <v>BS3536</v>
          </cell>
          <cell r="B215" t="str">
            <v>PP TAX HLDG MIMS CNTL</v>
          </cell>
          <cell r="C215">
            <v>-437.31</v>
          </cell>
          <cell r="D215">
            <v>0</v>
          </cell>
          <cell r="E215">
            <v>-437.31</v>
          </cell>
        </row>
        <row r="216">
          <cell r="A216" t="str">
            <v>BS3550</v>
          </cell>
          <cell r="B216" t="str">
            <v>LEASED MOTOR VEHICLES</v>
          </cell>
          <cell r="C216">
            <v>-51016.44</v>
          </cell>
          <cell r="D216">
            <v>23729.09</v>
          </cell>
          <cell r="E216">
            <v>-27287.35</v>
          </cell>
        </row>
        <row r="217">
          <cell r="A217" t="str">
            <v>BS3555</v>
          </cell>
          <cell r="B217" t="str">
            <v>LEASED -OFF/COM EQUIP</v>
          </cell>
          <cell r="C217">
            <v>-124860.51</v>
          </cell>
          <cell r="D217">
            <v>7491.68</v>
          </cell>
          <cell r="E217">
            <v>-117368.83</v>
          </cell>
        </row>
        <row r="218">
          <cell r="A218" t="str">
            <v>BS3570</v>
          </cell>
          <cell r="B218" t="str">
            <v>LEASED MPD</v>
          </cell>
          <cell r="C218">
            <v>-1059849.9099999999</v>
          </cell>
          <cell r="D218">
            <v>32116.67</v>
          </cell>
          <cell r="E218">
            <v>-1027733.24</v>
          </cell>
        </row>
        <row r="219">
          <cell r="A219" t="str">
            <v>BS3575</v>
          </cell>
          <cell r="B219" t="str">
            <v>HP LIAB MOTOR VEHICLE</v>
          </cell>
          <cell r="C219">
            <v>-159699.39000000001</v>
          </cell>
          <cell r="D219">
            <v>6057.57</v>
          </cell>
          <cell r="E219">
            <v>-153641.82</v>
          </cell>
        </row>
        <row r="220">
          <cell r="A220" t="str">
            <v>BS4205</v>
          </cell>
          <cell r="B220" t="str">
            <v>PROV FOR LSL</v>
          </cell>
          <cell r="C220">
            <v>-280362.7</v>
          </cell>
          <cell r="D220">
            <v>-18041.23</v>
          </cell>
          <cell r="E220">
            <v>-298403.93</v>
          </cell>
        </row>
        <row r="221">
          <cell r="A221" t="str">
            <v>BS4310</v>
          </cell>
          <cell r="B221" t="str">
            <v>PROV FOR REHABILIT'N</v>
          </cell>
          <cell r="C221">
            <v>0</v>
          </cell>
          <cell r="D221">
            <v>-714118</v>
          </cell>
          <cell r="E221">
            <v>-714118</v>
          </cell>
        </row>
        <row r="222">
          <cell r="A222" t="str">
            <v>BS5005</v>
          </cell>
          <cell r="B222" t="str">
            <v>ISS CAP - FULLY PAID</v>
          </cell>
          <cell r="C222">
            <v>-100</v>
          </cell>
          <cell r="D222">
            <v>0</v>
          </cell>
          <cell r="E222">
            <v>-100</v>
          </cell>
        </row>
        <row r="223">
          <cell r="A223" t="str">
            <v>BS5805</v>
          </cell>
          <cell r="B223" t="str">
            <v>CONTRIB FROM ANL-MMH</v>
          </cell>
          <cell r="C223">
            <v>-27075329</v>
          </cell>
          <cell r="D223">
            <v>0</v>
          </cell>
          <cell r="E223">
            <v>-27075329</v>
          </cell>
        </row>
        <row r="224">
          <cell r="A224" t="str">
            <v>BS5810</v>
          </cell>
          <cell r="B224" t="str">
            <v>INT LOAN G/C USD73.3M</v>
          </cell>
          <cell r="C224">
            <v>-94911258.769999996</v>
          </cell>
          <cell r="D224">
            <v>0</v>
          </cell>
          <cell r="E224">
            <v>-94911258.769999996</v>
          </cell>
        </row>
        <row r="225">
          <cell r="A225" t="str">
            <v>BS5811</v>
          </cell>
          <cell r="B225" t="str">
            <v>CONTRA BS5810 SPON'S</v>
          </cell>
          <cell r="C225">
            <v>94911259.379999995</v>
          </cell>
          <cell r="D225">
            <v>0</v>
          </cell>
          <cell r="E225">
            <v>94911259.379999995</v>
          </cell>
        </row>
        <row r="226">
          <cell r="A226" t="str">
            <v>BS5815</v>
          </cell>
          <cell r="B226" t="str">
            <v>GLM INTERIM LOAN MMH</v>
          </cell>
          <cell r="C226">
            <v>-47574834.229999997</v>
          </cell>
          <cell r="D226">
            <v>0</v>
          </cell>
          <cell r="E226">
            <v>-47574834.229999997</v>
          </cell>
        </row>
        <row r="227">
          <cell r="A227" t="str">
            <v>BS5825</v>
          </cell>
          <cell r="B227" t="str">
            <v>MMH SPON CONT 60% PLT</v>
          </cell>
          <cell r="C227">
            <v>-759177979</v>
          </cell>
          <cell r="D227">
            <v>-16754717</v>
          </cell>
          <cell r="E227">
            <v>-775932696</v>
          </cell>
        </row>
        <row r="228">
          <cell r="A228" t="str">
            <v>BS5828</v>
          </cell>
          <cell r="B228" t="str">
            <v>MMH USD CONT 60% PLT</v>
          </cell>
          <cell r="C228">
            <v>-3527944</v>
          </cell>
          <cell r="D228">
            <v>-1228593</v>
          </cell>
          <cell r="E228">
            <v>-4756537</v>
          </cell>
        </row>
        <row r="229">
          <cell r="A229" t="str">
            <v>BS5850</v>
          </cell>
          <cell r="B229" t="str">
            <v>GLM INTLN GLM 40% PL</v>
          </cell>
          <cell r="C229">
            <v>-31716556.149999999</v>
          </cell>
          <cell r="D229">
            <v>0</v>
          </cell>
          <cell r="E229">
            <v>-31716556.149999999</v>
          </cell>
        </row>
        <row r="230">
          <cell r="A230" t="str">
            <v>BS5855</v>
          </cell>
          <cell r="B230" t="str">
            <v>GLM INTLN GLM 100% PL</v>
          </cell>
          <cell r="C230">
            <v>-15619869</v>
          </cell>
          <cell r="D230">
            <v>0</v>
          </cell>
          <cell r="E230">
            <v>-15619869</v>
          </cell>
        </row>
        <row r="231">
          <cell r="A231" t="str">
            <v>BS5860</v>
          </cell>
          <cell r="B231" t="str">
            <v>MMH CONT GLM 40% PLT</v>
          </cell>
          <cell r="C231">
            <v>-15494503</v>
          </cell>
          <cell r="D231">
            <v>0</v>
          </cell>
          <cell r="E231">
            <v>-15494503</v>
          </cell>
        </row>
        <row r="232">
          <cell r="A232" t="str">
            <v>BS5861</v>
          </cell>
          <cell r="B232" t="str">
            <v>MMH CONT GLM 100% PLT</v>
          </cell>
          <cell r="C232">
            <v>-32080331</v>
          </cell>
          <cell r="D232">
            <v>0</v>
          </cell>
          <cell r="E232">
            <v>-32080331</v>
          </cell>
        </row>
        <row r="233">
          <cell r="A233" t="str">
            <v>BS5864</v>
          </cell>
          <cell r="B233" t="str">
            <v>GLM SPON CONT 40% PLT</v>
          </cell>
          <cell r="C233">
            <v>-490624152</v>
          </cell>
          <cell r="D233">
            <v>-11169811</v>
          </cell>
          <cell r="E233">
            <v>-501793963</v>
          </cell>
        </row>
        <row r="234">
          <cell r="A234" t="str">
            <v>BS5865</v>
          </cell>
          <cell r="B234" t="str">
            <v>GLM SPON CONT 100% PL</v>
          </cell>
          <cell r="C234">
            <v>-186849693</v>
          </cell>
          <cell r="D234">
            <v>0</v>
          </cell>
          <cell r="E234">
            <v>-186849693</v>
          </cell>
        </row>
        <row r="235">
          <cell r="A235" t="str">
            <v>BS5871</v>
          </cell>
          <cell r="B235" t="str">
            <v>GLM USD CONT 40% PLT</v>
          </cell>
          <cell r="C235">
            <v>-2351962</v>
          </cell>
          <cell r="D235">
            <v>-819062</v>
          </cell>
          <cell r="E235">
            <v>-3171024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 ELECTRICO"/>
      <sheetName val="1. A. PRELIMINAR"/>
      <sheetName val="APU-1."/>
      <sheetName val="2. VIASYURBANISMO"/>
      <sheetName val="APU-2."/>
      <sheetName val="3. ESTRUC Y ARQ"/>
      <sheetName val="APU-3."/>
      <sheetName val="4. FRI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  <sheetName val="Sheet4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 ELECTRICO"/>
      <sheetName val="1. A. PRELIMINAR"/>
      <sheetName val="APU-1."/>
      <sheetName val="2. VIASYURBANISMO"/>
      <sheetName val="APU-2."/>
      <sheetName val="3. ESTRUC Y ARQ"/>
      <sheetName val="APU-3."/>
      <sheetName val="6.REDES ALCANTARILLADO"/>
      <sheetName val="7.RED DE ABASTO"/>
      <sheetName val="APU-6-7"/>
      <sheetName val="8. REDGAS"/>
      <sheetName val="APU-8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5. ELECTRICO"/>
      <sheetName val="A.P.U"/>
      <sheetName val="ESTADO VÍA-CRIT.TECNICO"/>
      <sheetName val="SUB APU"/>
      <sheetName val="PRECIOS"/>
      <sheetName val="PREACTA 6"/>
      <sheetName val="TABLA 2008"/>
      <sheetName val="CLASIFICACION"/>
      <sheetName val="PRESUPUESTO"/>
      <sheetName val="Listas"/>
      <sheetName val="LISTA DE PRECIOS"/>
      <sheetName val="Equipo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OCTUBRE"/>
      <sheetName val="CODCONST"/>
      <sheetName val="PREACTA Y CONTRATISTAS"/>
      <sheetName val="062"/>
      <sheetName val="Listado"/>
      <sheetName val=" Liquidacion de Obra por Tramos"/>
      <sheetName val="Bajadas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A_P_U"/>
      <sheetName val="2,2,6,1 Pilotes 0,30"/>
      <sheetName val="REC-COD,"/>
      <sheetName val="Cuadr.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NARIÑO"/>
      <sheetName val="Lp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OBRAS SES"/>
      <sheetName val="Summary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UNITARIOS"/>
      <sheetName val="THE"/>
      <sheetName val="ATHE"/>
      <sheetName val="APU NO PREVISTO"/>
      <sheetName val="PPTA (3)"/>
      <sheetName val="PPTA (2)"/>
      <sheetName val="PPTA"/>
      <sheetName val="7.1.8.1.1"/>
      <sheetName val="SALARIOS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Hoja2"/>
      <sheetName val="inst"/>
      <sheetName val="A_P_U1"/>
      <sheetName val="Proveedores y acreedores"/>
      <sheetName val="CONT_ADI"/>
      <sheetName val="BALANCE"/>
      <sheetName val="ITEMS NO REVISTOS"/>
      <sheetName val="APU ELECTRICOS"/>
      <sheetName val="otros"/>
      <sheetName val="CHINCHINA FINAL . A CEROS"/>
      <sheetName val="Memoria de calculo"/>
      <sheetName val="ESTADO_VÍA-CRIT_TECNICO1"/>
      <sheetName val="Excavación_Mat__Común_Estacion1"/>
      <sheetName val="Demolición_Pavimento1"/>
      <sheetName val="SUB_APU1"/>
      <sheetName val="A__P__U_1"/>
      <sheetName val="RELACION_MES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_Liquidacion_de_Obra_por_Tramos"/>
      <sheetName val="7_1_8_1_1"/>
      <sheetName val="2,2,6,1_Pilotes_0,30"/>
      <sheetName val="LISTA_DE_PRECIOS"/>
      <sheetName val="5__ELECTRICO"/>
      <sheetName val="APU_NO_PREVISTO"/>
      <sheetName val="PPTA_(3)"/>
      <sheetName val="PPTA_(2)"/>
      <sheetName val="Cuadr_"/>
      <sheetName val="PUNITARIOS_PARA_241201_2S_xls"/>
      <sheetName val="OBRAS_SES"/>
      <sheetName val="gpi_526"/>
      <sheetName val="vea_374"/>
      <sheetName val="Tarifa_MT"/>
      <sheetName val="PREACTA_Y_CONTRATISTAS"/>
      <sheetName val="Proveedores_y_acreedores"/>
      <sheetName val="BASE"/>
      <sheetName val="costos oficina"/>
      <sheetName val="costos campamento"/>
      <sheetName val="días habiles 2015"/>
      <sheetName val="mdo"/>
      <sheetName val="equip"/>
      <sheetName val="mat"/>
      <sheetName val="CIRCUITOS CODENSA"/>
      <sheetName val="APU"/>
      <sheetName val="materiales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TABL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>
        <row r="48">
          <cell r="E48">
            <v>0</v>
          </cell>
        </row>
      </sheetData>
      <sheetData sheetId="171"/>
      <sheetData sheetId="172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>
        <row r="48">
          <cell r="E48">
            <v>0</v>
          </cell>
        </row>
      </sheetData>
      <sheetData sheetId="196"/>
      <sheetData sheetId="197" refreshError="1"/>
      <sheetData sheetId="198" refreshError="1"/>
      <sheetData sheetId="199"/>
      <sheetData sheetId="200" refreshError="1"/>
      <sheetData sheetId="201" refreshError="1"/>
      <sheetData sheetId="202">
        <row r="48">
          <cell r="E48">
            <v>0</v>
          </cell>
        </row>
      </sheetData>
      <sheetData sheetId="203"/>
      <sheetData sheetId="204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>
        <row r="48">
          <cell r="E48">
            <v>0</v>
          </cell>
        </row>
      </sheetData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ntratacion"/>
      <sheetName val="Cuadro p. Capital Vs estimado"/>
      <sheetName val="Alcance inst. bascula"/>
      <sheetName val="Alcance inst. bascula (blanco)"/>
      <sheetName val="Alcance contenedores CON PRECIO"/>
      <sheetName val="Alcance O. Civil CON PRECIO (2)"/>
      <sheetName val="Alcance puente ejercicio)"/>
      <sheetName val="Alcance O. Civil sin puente EJe"/>
      <sheetName val="Alcance O. Civil CON PRECIOS"/>
      <sheetName val="contenedor bascula"/>
      <sheetName val="contenedor Garita 2"/>
      <sheetName val="contenedor Garita 1"/>
      <sheetName val="Materiales"/>
      <sheetName val="Hoja2"/>
    </sheetNames>
    <sheetDataSet>
      <sheetData sheetId="0"/>
      <sheetData sheetId="1" refreshError="1">
        <row r="1">
          <cell r="G1">
            <v>2226.87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devdics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PROGR_2"/>
      <sheetName val="PROGR_3"/>
      <sheetName val="UNIT."/>
      <sheetName val="glvc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>
        <row r="6">
          <cell r="A6" t="str">
            <v>UNIDAD ADMINISTRATIVA ESPECIAL DE LA AERONAUTICA CIVIL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Y V "/>
      <sheetName val="AMBIENTES"/>
      <sheetName val="REVOQUE Y PISOS"/>
      <sheetName val="MAMPOSTERIA"/>
      <sheetName val="VIGAS FUNDACION"/>
      <sheetName val="REFUERZO"/>
      <sheetName val="VIGAS AEREAS"/>
    </sheetNames>
    <sheetDataSet>
      <sheetData sheetId="0"/>
      <sheetData sheetId="1"/>
      <sheetData sheetId="2"/>
      <sheetData sheetId="3"/>
      <sheetData sheetId="4"/>
      <sheetData sheetId="5"/>
      <sheetData sheetId="6">
        <row r="27">
          <cell r="B27" t="str">
            <v>VI2</v>
          </cell>
          <cell r="C27">
            <v>0.15</v>
          </cell>
          <cell r="D27">
            <v>0.2</v>
          </cell>
          <cell r="E27">
            <v>8.6</v>
          </cell>
          <cell r="F27">
            <v>0.25800000000000001</v>
          </cell>
        </row>
        <row r="28">
          <cell r="B28" t="str">
            <v>V2´</v>
          </cell>
          <cell r="C28">
            <v>0.15</v>
          </cell>
          <cell r="D28">
            <v>0.2</v>
          </cell>
          <cell r="E28">
            <v>3</v>
          </cell>
          <cell r="F28">
            <v>0.09</v>
          </cell>
        </row>
        <row r="29">
          <cell r="B29" t="str">
            <v>2´´ Y 2 ´´´</v>
          </cell>
          <cell r="C29">
            <v>0.15</v>
          </cell>
          <cell r="D29">
            <v>0.2</v>
          </cell>
          <cell r="E29">
            <v>1.2</v>
          </cell>
          <cell r="F29">
            <v>7.1999999999999995E-2</v>
          </cell>
        </row>
        <row r="30">
          <cell r="B30" t="str">
            <v>V2 ´´´´</v>
          </cell>
          <cell r="C30">
            <v>0.15</v>
          </cell>
          <cell r="D30">
            <v>0.2</v>
          </cell>
          <cell r="E30">
            <v>3.75</v>
          </cell>
          <cell r="F30">
            <v>0.11249999999999999</v>
          </cell>
        </row>
        <row r="31">
          <cell r="B31" t="str">
            <v>V3-BE</v>
          </cell>
          <cell r="C31">
            <v>0.15</v>
          </cell>
          <cell r="D31">
            <v>0.3</v>
          </cell>
          <cell r="E31">
            <v>8.6</v>
          </cell>
          <cell r="F31">
            <v>0.38699999999999996</v>
          </cell>
        </row>
        <row r="32">
          <cell r="B32" t="str">
            <v>VI3-BE</v>
          </cell>
          <cell r="C32">
            <v>0.15</v>
          </cell>
          <cell r="D32">
            <v>0.2</v>
          </cell>
          <cell r="E32">
            <v>8.6</v>
          </cell>
          <cell r="F32">
            <v>0.25800000000000001</v>
          </cell>
        </row>
        <row r="33">
          <cell r="B33" t="str">
            <v>V3-AB</v>
          </cell>
          <cell r="C33">
            <v>0.15</v>
          </cell>
          <cell r="D33">
            <v>0.2</v>
          </cell>
          <cell r="E33">
            <v>5.8</v>
          </cell>
          <cell r="F33">
            <v>0.17399999999999999</v>
          </cell>
        </row>
      </sheetData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  <sheetName val="Cuadro p. Capital Vs estim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CLAJES PENDIENTE"/>
      <sheetName val="TABLA"/>
      <sheetName val="Base de Diseño"/>
      <sheetName val="Diseño"/>
      <sheetName val="Impresion diseño"/>
      <sheetName val="Cant Obra"/>
      <sheetName val="PTTO Y CANTIDADES SEPA"/>
      <sheetName val="Informacion Plano"/>
      <sheetName val="Resumen tubería"/>
      <sheetName val="BALANCE DE TRAMOS"/>
      <sheetName val="Hoja1"/>
      <sheetName val="Hoja2"/>
    </sheetNames>
    <sheetDataSet>
      <sheetData sheetId="0"/>
      <sheetData sheetId="1">
        <row r="88">
          <cell r="A88">
            <v>1</v>
          </cell>
          <cell r="B88" t="str">
            <v>Piso deprimido</v>
          </cell>
          <cell r="C88">
            <v>1</v>
          </cell>
          <cell r="D88">
            <v>1</v>
          </cell>
        </row>
        <row r="89">
          <cell r="A89">
            <v>2</v>
          </cell>
          <cell r="B89" t="str">
            <v>Media banca</v>
          </cell>
          <cell r="C89">
            <v>0.95</v>
          </cell>
          <cell r="D89">
            <v>0.15</v>
          </cell>
        </row>
        <row r="90">
          <cell r="A90">
            <v>3</v>
          </cell>
          <cell r="B90" t="str">
            <v>Banca llena</v>
          </cell>
          <cell r="C90">
            <v>0.75</v>
          </cell>
          <cell r="D90">
            <v>7.0000000000000007E-2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BA3FE-4435-49E8-A757-EE36A6E80ED3}">
  <sheetPr codeName="Hoja2">
    <tabColor rgb="FF00B050"/>
    <pageSetUpPr fitToPage="1"/>
  </sheetPr>
  <dimension ref="A1:R52"/>
  <sheetViews>
    <sheetView tabSelected="1" workbookViewId="0">
      <selection activeCell="H10" sqref="H10"/>
    </sheetView>
    <sheetView tabSelected="1" zoomScale="62" workbookViewId="1">
      <selection sqref="A1:L2"/>
    </sheetView>
  </sheetViews>
  <sheetFormatPr baseColWidth="10" defaultRowHeight="13.2" x14ac:dyDescent="0.25"/>
  <cols>
    <col min="1" max="1" width="6.5546875" customWidth="1"/>
    <col min="2" max="2" width="52.44140625" customWidth="1"/>
    <col min="3" max="3" width="10.6640625" customWidth="1"/>
    <col min="4" max="10" width="19.6640625" customWidth="1"/>
    <col min="11" max="11" width="14.44140625" customWidth="1"/>
    <col min="12" max="12" width="22.33203125" customWidth="1"/>
    <col min="13" max="13" width="17.5546875" bestFit="1" customWidth="1"/>
    <col min="14" max="14" width="28.33203125" customWidth="1"/>
    <col min="15" max="15" width="19.33203125" bestFit="1" customWidth="1"/>
    <col min="16" max="16" width="17.5546875" bestFit="1" customWidth="1"/>
    <col min="17" max="17" width="15.6640625" customWidth="1"/>
    <col min="18" max="18" width="12.6640625" bestFit="1" customWidth="1"/>
  </cols>
  <sheetData>
    <row r="1" spans="1:16" ht="21" customHeight="1" x14ac:dyDescent="0.25">
      <c r="A1" s="194" t="s">
        <v>144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6"/>
    </row>
    <row r="2" spans="1:16" ht="124.2" customHeight="1" thickBot="1" x14ac:dyDescent="0.3">
      <c r="A2" s="197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9"/>
    </row>
    <row r="3" spans="1:16" ht="14.4" thickBot="1" x14ac:dyDescent="0.3">
      <c r="A3" s="153"/>
      <c r="B3" s="183" t="s">
        <v>145</v>
      </c>
      <c r="C3" s="200" t="s">
        <v>146</v>
      </c>
      <c r="D3" s="200"/>
      <c r="E3" s="200"/>
      <c r="F3" s="200"/>
      <c r="G3" s="200"/>
      <c r="H3" s="200"/>
      <c r="I3" s="200"/>
      <c r="J3" s="200"/>
      <c r="K3" s="200"/>
      <c r="L3" s="201"/>
    </row>
    <row r="4" spans="1:16" ht="32.25" customHeight="1" thickBot="1" x14ac:dyDescent="0.3">
      <c r="A4" s="93" t="s">
        <v>0</v>
      </c>
      <c r="B4" s="94" t="s">
        <v>1</v>
      </c>
      <c r="C4" s="95" t="s">
        <v>2</v>
      </c>
      <c r="D4" s="154" t="s">
        <v>4</v>
      </c>
      <c r="E4" s="169" t="s">
        <v>136</v>
      </c>
      <c r="F4" s="161" t="s">
        <v>137</v>
      </c>
      <c r="G4" s="179" t="s">
        <v>139</v>
      </c>
      <c r="H4" s="167" t="s">
        <v>138</v>
      </c>
      <c r="I4" s="180" t="s">
        <v>140</v>
      </c>
      <c r="J4" s="168" t="s">
        <v>141</v>
      </c>
      <c r="K4" s="156" t="s">
        <v>142</v>
      </c>
      <c r="L4" s="97" t="s">
        <v>5</v>
      </c>
    </row>
    <row r="5" spans="1:16" ht="15.6" x14ac:dyDescent="0.25">
      <c r="A5" s="98">
        <v>1</v>
      </c>
      <c r="B5" s="99" t="s">
        <v>6</v>
      </c>
      <c r="C5" s="100"/>
      <c r="D5" s="143"/>
      <c r="E5" s="170"/>
      <c r="F5" s="178">
        <f>SUM(F6:F12)</f>
        <v>0</v>
      </c>
      <c r="G5" s="170"/>
      <c r="H5" s="178">
        <f>SUM(H6:H12)</f>
        <v>0</v>
      </c>
      <c r="I5" s="170"/>
      <c r="J5" s="178">
        <f>SUM(J6:J12)</f>
        <v>0</v>
      </c>
      <c r="K5" s="143"/>
      <c r="L5" s="103">
        <f t="shared" ref="L5:L34" si="0">+J5+H5+F5</f>
        <v>0</v>
      </c>
      <c r="M5" s="2"/>
      <c r="N5" s="2"/>
      <c r="P5" s="2"/>
    </row>
    <row r="6" spans="1:16" ht="14.4" x14ac:dyDescent="0.3">
      <c r="A6" s="11" t="s">
        <v>42</v>
      </c>
      <c r="B6" s="12" t="s">
        <v>84</v>
      </c>
      <c r="C6" s="13" t="s">
        <v>7</v>
      </c>
      <c r="D6" s="155">
        <f>+'LOTE 1'!E6</f>
        <v>0</v>
      </c>
      <c r="E6" s="177">
        <f>+'LOTE 1'!D6</f>
        <v>16005.272010486698</v>
      </c>
      <c r="F6" s="162">
        <f t="shared" ref="F6:F12" si="1">+E6*+D6</f>
        <v>0</v>
      </c>
      <c r="G6" s="171">
        <f>+'LOTE 2'!D6</f>
        <v>18480.000000000004</v>
      </c>
      <c r="H6" s="162">
        <f t="shared" ref="H6:H12" si="2">+G6*D6</f>
        <v>0</v>
      </c>
      <c r="I6" s="171">
        <f>+'LOTE 3'!D6</f>
        <v>17536.794105047291</v>
      </c>
      <c r="J6" s="162">
        <f t="shared" ref="J6:J12" si="3">+I6*D6</f>
        <v>0</v>
      </c>
      <c r="K6" s="157">
        <f t="shared" ref="K6:K12" si="4">+I6+G6+E6</f>
        <v>52022.066115533991</v>
      </c>
      <c r="L6" s="15">
        <f t="shared" si="0"/>
        <v>0</v>
      </c>
      <c r="M6" s="9"/>
      <c r="N6" s="10">
        <f>L6*(1+SUM($K$38:$K$40))</f>
        <v>0</v>
      </c>
      <c r="O6" s="1"/>
      <c r="P6" s="2"/>
    </row>
    <row r="7" spans="1:16" ht="27.6" x14ac:dyDescent="0.25">
      <c r="A7" s="11" t="s">
        <v>81</v>
      </c>
      <c r="B7" s="12" t="s">
        <v>115</v>
      </c>
      <c r="C7" s="13" t="s">
        <v>8</v>
      </c>
      <c r="D7" s="155">
        <f>+'LOTE 1'!E7</f>
        <v>0</v>
      </c>
      <c r="E7" s="177">
        <f>+'LOTE 1'!D7</f>
        <v>6482.0130461002809</v>
      </c>
      <c r="F7" s="162">
        <f t="shared" si="1"/>
        <v>0</v>
      </c>
      <c r="G7" s="171">
        <f>+'LOTE 2'!D7</f>
        <v>7484.2590000000018</v>
      </c>
      <c r="H7" s="162">
        <f t="shared" si="2"/>
        <v>0</v>
      </c>
      <c r="I7" s="171">
        <f>+'LOTE 3'!D7</f>
        <v>7102.2678090826375</v>
      </c>
      <c r="J7" s="162">
        <f t="shared" si="3"/>
        <v>0</v>
      </c>
      <c r="K7" s="157">
        <f t="shared" si="4"/>
        <v>21068.53985518292</v>
      </c>
      <c r="L7" s="15">
        <f t="shared" si="0"/>
        <v>0</v>
      </c>
      <c r="M7" s="78"/>
      <c r="N7" s="10">
        <f>L7*(1+SUM($K$38:$K$40))</f>
        <v>0</v>
      </c>
      <c r="O7" s="1"/>
      <c r="P7" s="2"/>
    </row>
    <row r="8" spans="1:16" ht="14.4" x14ac:dyDescent="0.3">
      <c r="A8" s="11" t="s">
        <v>82</v>
      </c>
      <c r="B8" s="12" t="s">
        <v>116</v>
      </c>
      <c r="C8" s="13" t="s">
        <v>8</v>
      </c>
      <c r="D8" s="155">
        <f>+'LOTE 1'!E8</f>
        <v>0</v>
      </c>
      <c r="E8" s="177">
        <f>+'LOTE 1'!D8</f>
        <v>1496.596863318237</v>
      </c>
      <c r="F8" s="162">
        <f t="shared" si="1"/>
        <v>0</v>
      </c>
      <c r="G8" s="171">
        <f>+'LOTE 2'!D8</f>
        <v>1728.0000000000005</v>
      </c>
      <c r="H8" s="162">
        <f t="shared" si="2"/>
        <v>0</v>
      </c>
      <c r="I8" s="171">
        <f>+'LOTE 3'!D8</f>
        <v>1639.8041241083183</v>
      </c>
      <c r="J8" s="162">
        <f t="shared" si="3"/>
        <v>0</v>
      </c>
      <c r="K8" s="157">
        <f t="shared" si="4"/>
        <v>4864.4009874265557</v>
      </c>
      <c r="L8" s="15">
        <f t="shared" si="0"/>
        <v>0</v>
      </c>
      <c r="M8" s="9"/>
      <c r="N8" s="10">
        <f>L8*(1+SUM($K$38:$K$40))</f>
        <v>0</v>
      </c>
      <c r="O8" s="1"/>
      <c r="P8" s="2"/>
    </row>
    <row r="9" spans="1:16" ht="14.4" x14ac:dyDescent="0.3">
      <c r="A9" s="11" t="s">
        <v>83</v>
      </c>
      <c r="B9" s="12" t="s">
        <v>85</v>
      </c>
      <c r="C9" s="13" t="s">
        <v>8</v>
      </c>
      <c r="D9" s="155">
        <f>+'LOTE 1'!E9</f>
        <v>0</v>
      </c>
      <c r="E9" s="177">
        <f>+'LOTE 1'!D9</f>
        <v>997.73124221215778</v>
      </c>
      <c r="F9" s="162">
        <f t="shared" si="1"/>
        <v>0</v>
      </c>
      <c r="G9" s="171">
        <f>+'LOTE 2'!D9</f>
        <v>1152</v>
      </c>
      <c r="H9" s="162">
        <f t="shared" si="2"/>
        <v>0</v>
      </c>
      <c r="I9" s="171">
        <f>+'LOTE 3'!D9</f>
        <v>1093.2027494055453</v>
      </c>
      <c r="J9" s="162">
        <f t="shared" si="3"/>
        <v>0</v>
      </c>
      <c r="K9" s="157">
        <f t="shared" si="4"/>
        <v>3242.9339916177032</v>
      </c>
      <c r="L9" s="15">
        <f t="shared" si="0"/>
        <v>0</v>
      </c>
      <c r="M9" s="9"/>
      <c r="N9" s="10">
        <f>L9*(1+SUM($K$38:$K$40))</f>
        <v>0</v>
      </c>
      <c r="O9" s="1"/>
      <c r="P9" s="2"/>
    </row>
    <row r="10" spans="1:16" ht="14.4" x14ac:dyDescent="0.3">
      <c r="A10" s="123" t="s">
        <v>105</v>
      </c>
      <c r="B10" s="16" t="s">
        <v>106</v>
      </c>
      <c r="C10" s="13" t="s">
        <v>8</v>
      </c>
      <c r="D10" s="155">
        <f>+'LOTE 1'!E10</f>
        <v>0</v>
      </c>
      <c r="E10" s="177">
        <f>+'LOTE 1'!D10</f>
        <v>436.50741846781909</v>
      </c>
      <c r="F10" s="162">
        <f t="shared" si="1"/>
        <v>0</v>
      </c>
      <c r="G10" s="171">
        <f>+'LOTE 2'!D10</f>
        <v>504.00000000000011</v>
      </c>
      <c r="H10" s="162">
        <f t="shared" si="2"/>
        <v>0</v>
      </c>
      <c r="I10" s="171">
        <f>+'LOTE 3'!D10</f>
        <v>478.27620286492612</v>
      </c>
      <c r="J10" s="162">
        <f t="shared" si="3"/>
        <v>0</v>
      </c>
      <c r="K10" s="157">
        <f t="shared" si="4"/>
        <v>1418.7836213327455</v>
      </c>
      <c r="L10" s="15">
        <f t="shared" si="0"/>
        <v>0</v>
      </c>
      <c r="M10" s="9"/>
      <c r="N10" s="10">
        <f>L10*(1+SUM($K$38:$K$40))</f>
        <v>0</v>
      </c>
      <c r="O10" s="1"/>
      <c r="P10" s="2"/>
    </row>
    <row r="11" spans="1:16" ht="14.4" x14ac:dyDescent="0.3">
      <c r="A11" s="126" t="s">
        <v>118</v>
      </c>
      <c r="B11" s="127" t="s">
        <v>119</v>
      </c>
      <c r="C11" s="130" t="s">
        <v>61</v>
      </c>
      <c r="D11" s="155">
        <f>+'LOTE 1'!E11</f>
        <v>0</v>
      </c>
      <c r="E11" s="177">
        <f>+'LOTE 1'!D11</f>
        <v>415.72135092173249</v>
      </c>
      <c r="F11" s="162">
        <f t="shared" si="1"/>
        <v>0</v>
      </c>
      <c r="G11" s="171">
        <f>+'LOTE 2'!D11</f>
        <v>480.00000000000011</v>
      </c>
      <c r="H11" s="162">
        <f t="shared" si="2"/>
        <v>0</v>
      </c>
      <c r="I11" s="171">
        <f>+'LOTE 3'!D11</f>
        <v>455.50114558564394</v>
      </c>
      <c r="J11" s="162">
        <f t="shared" si="3"/>
        <v>0</v>
      </c>
      <c r="K11" s="157">
        <f t="shared" si="4"/>
        <v>1351.2224965073765</v>
      </c>
      <c r="L11" s="15">
        <f t="shared" si="0"/>
        <v>0</v>
      </c>
      <c r="M11" s="9"/>
      <c r="N11" s="10"/>
      <c r="O11" s="1"/>
      <c r="P11" s="2"/>
    </row>
    <row r="12" spans="1:16" ht="14.4" x14ac:dyDescent="0.3">
      <c r="A12" s="126" t="s">
        <v>121</v>
      </c>
      <c r="B12" s="127" t="s">
        <v>120</v>
      </c>
      <c r="C12" s="130" t="s">
        <v>7</v>
      </c>
      <c r="D12" s="155">
        <f>+'LOTE 1'!E12</f>
        <v>0</v>
      </c>
      <c r="E12" s="177">
        <f>+'LOTE 1'!D12</f>
        <v>415.72135092173249</v>
      </c>
      <c r="F12" s="162">
        <f t="shared" si="1"/>
        <v>0</v>
      </c>
      <c r="G12" s="171">
        <f>+'LOTE 2'!D12</f>
        <v>480.00000000000011</v>
      </c>
      <c r="H12" s="162">
        <f t="shared" si="2"/>
        <v>0</v>
      </c>
      <c r="I12" s="171">
        <f>+'LOTE 3'!D12</f>
        <v>455.50114558564394</v>
      </c>
      <c r="J12" s="162">
        <f t="shared" si="3"/>
        <v>0</v>
      </c>
      <c r="K12" s="157">
        <f t="shared" si="4"/>
        <v>1351.2224965073765</v>
      </c>
      <c r="L12" s="15">
        <f t="shared" si="0"/>
        <v>0</v>
      </c>
      <c r="M12" s="9"/>
      <c r="N12" s="10"/>
      <c r="O12" s="1"/>
      <c r="P12" s="2"/>
    </row>
    <row r="13" spans="1:16" ht="15.6" x14ac:dyDescent="0.25">
      <c r="A13" s="98">
        <v>2</v>
      </c>
      <c r="B13" s="99" t="s">
        <v>86</v>
      </c>
      <c r="C13" s="100"/>
      <c r="D13" s="143"/>
      <c r="E13" s="170"/>
      <c r="F13" s="178">
        <f>SUM(F14:F18)</f>
        <v>0</v>
      </c>
      <c r="G13" s="170"/>
      <c r="H13" s="178">
        <f>SUM(H14:H18)</f>
        <v>0</v>
      </c>
      <c r="I13" s="170"/>
      <c r="J13" s="178">
        <f>SUM(J14:J18)</f>
        <v>0</v>
      </c>
      <c r="K13" s="158"/>
      <c r="L13" s="103">
        <f t="shared" si="0"/>
        <v>0</v>
      </c>
      <c r="M13" s="2"/>
      <c r="N13" s="10"/>
      <c r="O13" s="1"/>
      <c r="P13" s="2"/>
    </row>
    <row r="14" spans="1:16" ht="14.4" x14ac:dyDescent="0.25">
      <c r="A14" s="11" t="s">
        <v>43</v>
      </c>
      <c r="B14" s="119" t="s">
        <v>89</v>
      </c>
      <c r="C14" s="120" t="s">
        <v>8</v>
      </c>
      <c r="D14" s="155">
        <f>+'LOTE 1'!E14</f>
        <v>0</v>
      </c>
      <c r="E14" s="177">
        <f>+'LOTE 1'!D14</f>
        <v>2203.3231598851817</v>
      </c>
      <c r="F14" s="162">
        <f>+E14*+D14</f>
        <v>0</v>
      </c>
      <c r="G14" s="171">
        <f>+'LOTE 2'!D14</f>
        <v>2544</v>
      </c>
      <c r="H14" s="162">
        <f>+G14*D14</f>
        <v>0</v>
      </c>
      <c r="I14" s="171">
        <f>+'LOTE 3'!D14</f>
        <v>2414.1560716039126</v>
      </c>
      <c r="J14" s="162">
        <f>+I14*D14</f>
        <v>0</v>
      </c>
      <c r="K14" s="157">
        <f>+I14+G14+E14</f>
        <v>7161.4792314890947</v>
      </c>
      <c r="L14" s="15">
        <f t="shared" si="0"/>
        <v>0</v>
      </c>
      <c r="M14" s="78"/>
      <c r="N14" s="10">
        <f>L14*(1+SUM($K$38:$K$40))</f>
        <v>0</v>
      </c>
      <c r="O14" s="1"/>
      <c r="P14" s="2"/>
    </row>
    <row r="15" spans="1:16" ht="14.4" x14ac:dyDescent="0.25">
      <c r="A15" s="11" t="s">
        <v>66</v>
      </c>
      <c r="B15" s="119" t="s">
        <v>122</v>
      </c>
      <c r="C15" s="120" t="s">
        <v>8</v>
      </c>
      <c r="D15" s="155">
        <f>+'LOTE 1'!E15</f>
        <v>0</v>
      </c>
      <c r="E15" s="177">
        <f>+'LOTE 1'!D15</f>
        <v>2203.3231598851817</v>
      </c>
      <c r="F15" s="162">
        <f>+E15*+D15</f>
        <v>0</v>
      </c>
      <c r="G15" s="171">
        <f>+'LOTE 2'!D15</f>
        <v>2544</v>
      </c>
      <c r="H15" s="162">
        <f>+G15*D15</f>
        <v>0</v>
      </c>
      <c r="I15" s="171">
        <f>+'LOTE 3'!D15</f>
        <v>2414.1560716039126</v>
      </c>
      <c r="J15" s="162">
        <f>+I15*D15</f>
        <v>0</v>
      </c>
      <c r="K15" s="157">
        <f>+I15+G15+E15</f>
        <v>7161.4792314890947</v>
      </c>
      <c r="L15" s="15">
        <f t="shared" si="0"/>
        <v>0</v>
      </c>
      <c r="M15" s="78"/>
      <c r="N15" s="10">
        <f>L15*(1+SUM($K$38:$K$40))</f>
        <v>0</v>
      </c>
      <c r="O15" s="1"/>
      <c r="P15" s="2"/>
    </row>
    <row r="16" spans="1:16" ht="14.4" x14ac:dyDescent="0.3">
      <c r="A16" s="11" t="s">
        <v>87</v>
      </c>
      <c r="B16" s="12" t="s">
        <v>90</v>
      </c>
      <c r="C16" s="13" t="s">
        <v>91</v>
      </c>
      <c r="D16" s="155">
        <f>+'LOTE 1'!E16</f>
        <v>0</v>
      </c>
      <c r="E16" s="177">
        <f>+'LOTE 1'!D16</f>
        <v>18817.626949472222</v>
      </c>
      <c r="F16" s="162">
        <f>+E16*+D16</f>
        <v>0</v>
      </c>
      <c r="G16" s="171">
        <f>+'LOTE 2'!D16</f>
        <v>21727.200000000008</v>
      </c>
      <c r="H16" s="162">
        <f>+G16*D16</f>
        <v>0</v>
      </c>
      <c r="I16" s="171">
        <f>+'LOTE 3'!D16</f>
        <v>20618.259354934173</v>
      </c>
      <c r="J16" s="162">
        <f>+I16*D16</f>
        <v>0</v>
      </c>
      <c r="K16" s="157">
        <f>+I16+G16+E16</f>
        <v>61163.086304406403</v>
      </c>
      <c r="L16" s="15">
        <f t="shared" si="0"/>
        <v>0</v>
      </c>
      <c r="M16" s="9"/>
      <c r="N16" s="10">
        <f>L16*(1+SUM($K$38:$K$40))</f>
        <v>0</v>
      </c>
      <c r="O16" s="1"/>
      <c r="P16" s="2"/>
    </row>
    <row r="17" spans="1:16" ht="14.4" x14ac:dyDescent="0.3">
      <c r="A17" s="11" t="s">
        <v>88</v>
      </c>
      <c r="B17" s="133" t="s">
        <v>132</v>
      </c>
      <c r="C17" s="134" t="s">
        <v>94</v>
      </c>
      <c r="D17" s="155">
        <f>+'LOTE 1'!E17</f>
        <v>0</v>
      </c>
      <c r="E17" s="177">
        <f>+'LOTE 1'!D17</f>
        <v>6928.6891820288729</v>
      </c>
      <c r="F17" s="162">
        <f>+E17*+D17</f>
        <v>0</v>
      </c>
      <c r="G17" s="171">
        <f>+'LOTE 2'!D17</f>
        <v>7999.9999999999991</v>
      </c>
      <c r="H17" s="162">
        <f>+G17*D17</f>
        <v>0</v>
      </c>
      <c r="I17" s="171">
        <f>+'LOTE 3'!D17</f>
        <v>7591.6857597607295</v>
      </c>
      <c r="J17" s="162">
        <f>+I17*D17</f>
        <v>0</v>
      </c>
      <c r="K17" s="157">
        <f>+I17+G17+E17</f>
        <v>22520.374941789603</v>
      </c>
      <c r="L17" s="15">
        <f t="shared" si="0"/>
        <v>0</v>
      </c>
      <c r="M17" s="9"/>
      <c r="N17" s="10"/>
      <c r="O17" s="1"/>
      <c r="P17" s="2"/>
    </row>
    <row r="18" spans="1:16" ht="27.6" x14ac:dyDescent="0.3">
      <c r="A18" s="11" t="s">
        <v>95</v>
      </c>
      <c r="B18" s="12" t="s">
        <v>96</v>
      </c>
      <c r="C18" s="13" t="s">
        <v>97</v>
      </c>
      <c r="D18" s="155">
        <f>+'LOTE 1'!E18</f>
        <v>0</v>
      </c>
      <c r="E18" s="177">
        <f>+'LOTE 1'!D18</f>
        <v>10</v>
      </c>
      <c r="F18" s="162">
        <f>+E18*+D18</f>
        <v>0</v>
      </c>
      <c r="G18" s="171">
        <f>+'LOTE 2'!D18</f>
        <v>11.546195521008237</v>
      </c>
      <c r="H18" s="162">
        <f>+G18*D18</f>
        <v>0</v>
      </c>
      <c r="I18" s="171">
        <f>+'LOTE 3'!D18</f>
        <v>10.95688601453142</v>
      </c>
      <c r="J18" s="162">
        <f>+I18*D18</f>
        <v>0</v>
      </c>
      <c r="K18" s="157">
        <f>+I18+G18+E18</f>
        <v>32.503081535539657</v>
      </c>
      <c r="L18" s="15">
        <f t="shared" si="0"/>
        <v>0</v>
      </c>
      <c r="M18" s="9"/>
      <c r="N18" s="10">
        <f>L18*(1+SUM($K$38:$K$40))</f>
        <v>0</v>
      </c>
      <c r="O18" s="1"/>
      <c r="P18" s="2"/>
    </row>
    <row r="19" spans="1:16" ht="15.6" x14ac:dyDescent="0.25">
      <c r="A19" s="98">
        <v>3</v>
      </c>
      <c r="B19" s="99" t="s">
        <v>92</v>
      </c>
      <c r="C19" s="100"/>
      <c r="D19" s="143"/>
      <c r="E19" s="170"/>
      <c r="F19" s="178">
        <f>SUM(F20:F24)</f>
        <v>0</v>
      </c>
      <c r="G19" s="170"/>
      <c r="H19" s="178">
        <f>SUM(H20:H24)</f>
        <v>0</v>
      </c>
      <c r="I19" s="170"/>
      <c r="J19" s="178">
        <f>SUM(J20:J24)</f>
        <v>0</v>
      </c>
      <c r="K19" s="143"/>
      <c r="L19" s="103">
        <f t="shared" si="0"/>
        <v>0</v>
      </c>
      <c r="M19" s="2"/>
      <c r="N19" s="10"/>
      <c r="P19" s="2"/>
    </row>
    <row r="20" spans="1:16" ht="27.6" x14ac:dyDescent="0.25">
      <c r="A20" s="11" t="s">
        <v>62</v>
      </c>
      <c r="B20" s="16" t="s">
        <v>123</v>
      </c>
      <c r="C20" s="13" t="s">
        <v>94</v>
      </c>
      <c r="D20" s="155">
        <f>+'LOTE 1'!E20</f>
        <v>0</v>
      </c>
      <c r="E20" s="177">
        <f>+'LOTE 1'!D20</f>
        <v>4157.2135092173248</v>
      </c>
      <c r="F20" s="162">
        <f>+E20*+D20</f>
        <v>0</v>
      </c>
      <c r="G20" s="171">
        <f>+'LOTE 2'!D20</f>
        <v>4800.0000000000009</v>
      </c>
      <c r="H20" s="162">
        <f>+G20*D20</f>
        <v>0</v>
      </c>
      <c r="I20" s="171">
        <f>+'LOTE 3'!D20</f>
        <v>4555.0114558564392</v>
      </c>
      <c r="J20" s="162">
        <f>+I20*D20</f>
        <v>0</v>
      </c>
      <c r="K20" s="157">
        <f>+I20+G20+E20</f>
        <v>13512.224965073765</v>
      </c>
      <c r="L20" s="15">
        <f t="shared" si="0"/>
        <v>0</v>
      </c>
      <c r="M20" s="2"/>
      <c r="N20" s="10">
        <f>L20*(1+SUM($K$38:$K$40))</f>
        <v>0</v>
      </c>
      <c r="P20" s="2"/>
    </row>
    <row r="21" spans="1:16" ht="13.8" x14ac:dyDescent="0.25">
      <c r="A21" s="11" t="s">
        <v>63</v>
      </c>
      <c r="B21" s="16" t="s">
        <v>124</v>
      </c>
      <c r="C21" s="13" t="s">
        <v>7</v>
      </c>
      <c r="D21" s="155">
        <f>+'LOTE 1'!E21</f>
        <v>0</v>
      </c>
      <c r="E21" s="177">
        <f>+'LOTE 1'!D21</f>
        <v>4489.7905899547104</v>
      </c>
      <c r="F21" s="162">
        <f>+E21*+D21</f>
        <v>0</v>
      </c>
      <c r="G21" s="171">
        <f>+'LOTE 2'!D21</f>
        <v>5184</v>
      </c>
      <c r="H21" s="162">
        <f>+G21*D21</f>
        <v>0</v>
      </c>
      <c r="I21" s="171">
        <f>+'LOTE 3'!D21</f>
        <v>4919.412372324954</v>
      </c>
      <c r="J21" s="162">
        <f>+I21*D21</f>
        <v>0</v>
      </c>
      <c r="K21" s="157">
        <f>+I21+G21+E21</f>
        <v>14593.202962279665</v>
      </c>
      <c r="L21" s="15">
        <f t="shared" si="0"/>
        <v>0</v>
      </c>
      <c r="M21" s="2"/>
      <c r="N21" s="10">
        <f>L21*(1+SUM($K$38:$K$40))</f>
        <v>0</v>
      </c>
      <c r="P21" s="2"/>
    </row>
    <row r="22" spans="1:16" ht="27.6" x14ac:dyDescent="0.25">
      <c r="A22" s="11" t="s">
        <v>64</v>
      </c>
      <c r="B22" s="16" t="s">
        <v>93</v>
      </c>
      <c r="C22" s="13" t="s">
        <v>7</v>
      </c>
      <c r="D22" s="155">
        <f>+'LOTE 1'!E22</f>
        <v>0</v>
      </c>
      <c r="E22" s="177">
        <f>+'LOTE 1'!D22</f>
        <v>498.865621106079</v>
      </c>
      <c r="F22" s="162">
        <f>+E22*+D22</f>
        <v>0</v>
      </c>
      <c r="G22" s="171">
        <f>+'LOTE 2'!D22</f>
        <v>576.00000000000023</v>
      </c>
      <c r="H22" s="162">
        <f>+G22*D22</f>
        <v>0</v>
      </c>
      <c r="I22" s="171">
        <f>+'LOTE 3'!D22</f>
        <v>546.60137470277277</v>
      </c>
      <c r="J22" s="162">
        <f>+I22*D22</f>
        <v>0</v>
      </c>
      <c r="K22" s="157">
        <f>+I22+G22+E22</f>
        <v>1621.4669958088521</v>
      </c>
      <c r="L22" s="15">
        <f t="shared" si="0"/>
        <v>0</v>
      </c>
      <c r="N22" s="10">
        <f>L22*(1+SUM($K$38:$K$40))</f>
        <v>0</v>
      </c>
      <c r="P22" s="2"/>
    </row>
    <row r="23" spans="1:16" ht="13.8" x14ac:dyDescent="0.25">
      <c r="A23" s="11" t="s">
        <v>65</v>
      </c>
      <c r="B23" s="12" t="s">
        <v>90</v>
      </c>
      <c r="C23" s="13" t="s">
        <v>91</v>
      </c>
      <c r="D23" s="155">
        <f>+'LOTE 1'!E23</f>
        <v>0</v>
      </c>
      <c r="E23" s="177">
        <f>+'LOTE 1'!D23</f>
        <v>14528.629772012708</v>
      </c>
      <c r="F23" s="162">
        <f>+E23*+D23</f>
        <v>0</v>
      </c>
      <c r="G23" s="171">
        <f>+'LOTE 2'!D23</f>
        <v>16775.040000000005</v>
      </c>
      <c r="H23" s="162">
        <f>+G23*D23</f>
        <v>0</v>
      </c>
      <c r="I23" s="171">
        <f>+'LOTE 3'!D23</f>
        <v>15918.854035927085</v>
      </c>
      <c r="J23" s="162">
        <f>+I23*D23</f>
        <v>0</v>
      </c>
      <c r="K23" s="157">
        <f>+I23+G23+E23</f>
        <v>47222.523807939797</v>
      </c>
      <c r="L23" s="15">
        <f t="shared" si="0"/>
        <v>0</v>
      </c>
      <c r="N23" s="10">
        <f>L23*(1+SUM($K$38:$K$40))</f>
        <v>0</v>
      </c>
      <c r="P23" s="2"/>
    </row>
    <row r="24" spans="1:16" ht="27.6" x14ac:dyDescent="0.25">
      <c r="A24" s="11" t="s">
        <v>131</v>
      </c>
      <c r="B24" s="16" t="s">
        <v>130</v>
      </c>
      <c r="C24" s="13" t="s">
        <v>94</v>
      </c>
      <c r="D24" s="155">
        <f>+'LOTE 1'!E24</f>
        <v>0</v>
      </c>
      <c r="E24" s="177">
        <f>+'LOTE 1'!D24</f>
        <v>57.739076516907289</v>
      </c>
      <c r="F24" s="162">
        <f>+E24*+D24</f>
        <v>0</v>
      </c>
      <c r="G24" s="171">
        <f>+'LOTE 2'!D24</f>
        <v>66.666666666666686</v>
      </c>
      <c r="H24" s="162">
        <f>+G24*D24</f>
        <v>0</v>
      </c>
      <c r="I24" s="171">
        <f>+'LOTE 3'!D24</f>
        <v>63.264047998006099</v>
      </c>
      <c r="J24" s="162">
        <f>+I24*D24</f>
        <v>0</v>
      </c>
      <c r="K24" s="157">
        <f>+I24+G24+E24</f>
        <v>187.66979118158008</v>
      </c>
      <c r="L24" s="15">
        <f t="shared" si="0"/>
        <v>0</v>
      </c>
      <c r="M24" s="2"/>
      <c r="N24" s="10">
        <f>L24*(1+SUM($K$38:$K$40))</f>
        <v>0</v>
      </c>
      <c r="P24" s="2"/>
    </row>
    <row r="25" spans="1:16" ht="15.6" x14ac:dyDescent="0.25">
      <c r="A25" s="98">
        <v>4</v>
      </c>
      <c r="B25" s="99" t="s">
        <v>104</v>
      </c>
      <c r="C25" s="100"/>
      <c r="D25" s="143"/>
      <c r="E25" s="170"/>
      <c r="F25" s="178">
        <f>SUM(F26:F33)</f>
        <v>0</v>
      </c>
      <c r="G25" s="170"/>
      <c r="H25" s="178">
        <f>SUM(H26:H33)</f>
        <v>0</v>
      </c>
      <c r="I25" s="170"/>
      <c r="J25" s="178">
        <f>SUM(J26:J33)</f>
        <v>0</v>
      </c>
      <c r="K25" s="143"/>
      <c r="L25" s="103">
        <f t="shared" si="0"/>
        <v>0</v>
      </c>
      <c r="M25" s="2"/>
      <c r="N25" s="10"/>
      <c r="P25" s="2"/>
    </row>
    <row r="26" spans="1:16" ht="41.4" x14ac:dyDescent="0.25">
      <c r="A26" s="11" t="s">
        <v>98</v>
      </c>
      <c r="B26" s="16" t="s">
        <v>117</v>
      </c>
      <c r="C26" s="13" t="s">
        <v>97</v>
      </c>
      <c r="D26" s="155">
        <f>+'LOTE 1'!E26</f>
        <v>0</v>
      </c>
      <c r="E26" s="177">
        <f>+'LOTE 1'!D26</f>
        <v>437</v>
      </c>
      <c r="F26" s="162">
        <f t="shared" ref="F26:F33" si="5">+E26*+D26</f>
        <v>0</v>
      </c>
      <c r="G26" s="171">
        <f>+'LOTE 2'!D26</f>
        <v>398</v>
      </c>
      <c r="H26" s="162">
        <f t="shared" ref="H26:H33" si="6">+G26*D26</f>
        <v>0</v>
      </c>
      <c r="I26" s="171">
        <f>+'LOTE 3'!D26</f>
        <v>393</v>
      </c>
      <c r="J26" s="162">
        <f t="shared" ref="J26:J33" si="7">+I26*D26</f>
        <v>0</v>
      </c>
      <c r="K26" s="157">
        <f t="shared" ref="K26:K33" si="8">+I26+G26+E26</f>
        <v>1228</v>
      </c>
      <c r="L26" s="15">
        <f t="shared" si="0"/>
        <v>0</v>
      </c>
      <c r="M26" s="2"/>
      <c r="N26" s="10">
        <f>L26*(1+SUM($K$38:$K$40))</f>
        <v>0</v>
      </c>
      <c r="P26" s="2"/>
    </row>
    <row r="27" spans="1:16" ht="41.4" x14ac:dyDescent="0.25">
      <c r="A27" s="11" t="s">
        <v>99</v>
      </c>
      <c r="B27" s="119" t="s">
        <v>125</v>
      </c>
      <c r="C27" s="120" t="s">
        <v>97</v>
      </c>
      <c r="D27" s="155">
        <f>+'LOTE 1'!E27</f>
        <v>0</v>
      </c>
      <c r="E27" s="177">
        <f>+'LOTE 1'!D27</f>
        <v>437</v>
      </c>
      <c r="F27" s="162">
        <f t="shared" si="5"/>
        <v>0</v>
      </c>
      <c r="G27" s="171">
        <f>+'LOTE 2'!D27</f>
        <v>398</v>
      </c>
      <c r="H27" s="162">
        <f t="shared" si="6"/>
        <v>0</v>
      </c>
      <c r="I27" s="171">
        <f>+'LOTE 3'!D27</f>
        <v>393</v>
      </c>
      <c r="J27" s="162">
        <f t="shared" si="7"/>
        <v>0</v>
      </c>
      <c r="K27" s="157">
        <f t="shared" si="8"/>
        <v>1228</v>
      </c>
      <c r="L27" s="15">
        <f t="shared" si="0"/>
        <v>0</v>
      </c>
      <c r="N27" s="10">
        <f>L27*(1+SUM($K$38:$K$40))</f>
        <v>0</v>
      </c>
      <c r="P27" s="2"/>
    </row>
    <row r="28" spans="1:16" ht="13.8" x14ac:dyDescent="0.25">
      <c r="A28" s="11" t="s">
        <v>107</v>
      </c>
      <c r="B28" s="119" t="s">
        <v>108</v>
      </c>
      <c r="C28" s="120" t="s">
        <v>61</v>
      </c>
      <c r="D28" s="155">
        <f>+'LOTE 1'!E28</f>
        <v>0</v>
      </c>
      <c r="E28" s="177">
        <f>+'LOTE 1'!D28</f>
        <v>414.02705841847859</v>
      </c>
      <c r="F28" s="162">
        <f t="shared" si="5"/>
        <v>0</v>
      </c>
      <c r="G28" s="171">
        <f>+'LOTE 2'!D28</f>
        <v>478.0437367487653</v>
      </c>
      <c r="H28" s="162">
        <f t="shared" si="6"/>
        <v>0</v>
      </c>
      <c r="I28" s="171">
        <f>+'LOTE 3'!D28</f>
        <v>453.64472860230114</v>
      </c>
      <c r="J28" s="162">
        <f t="shared" si="7"/>
        <v>0</v>
      </c>
      <c r="K28" s="157">
        <f t="shared" si="8"/>
        <v>1345.7155237695451</v>
      </c>
      <c r="L28" s="15">
        <f t="shared" si="0"/>
        <v>0</v>
      </c>
      <c r="N28" s="10">
        <f>L28*(1+SUM($K$38:$K$40))</f>
        <v>0</v>
      </c>
      <c r="P28" s="2"/>
    </row>
    <row r="29" spans="1:16" ht="13.8" x14ac:dyDescent="0.25">
      <c r="A29" s="11" t="s">
        <v>109</v>
      </c>
      <c r="B29" s="119" t="s">
        <v>127</v>
      </c>
      <c r="C29" s="134" t="s">
        <v>61</v>
      </c>
      <c r="D29" s="155">
        <f>+'LOTE 1'!E29</f>
        <v>0</v>
      </c>
      <c r="E29" s="177">
        <f>+'LOTE 1'!D29</f>
        <v>414.02705841847859</v>
      </c>
      <c r="F29" s="162">
        <f t="shared" si="5"/>
        <v>0</v>
      </c>
      <c r="G29" s="171">
        <f>+'LOTE 2'!D29</f>
        <v>478.0437367487653</v>
      </c>
      <c r="H29" s="162">
        <f t="shared" si="6"/>
        <v>0</v>
      </c>
      <c r="I29" s="171">
        <f>+'LOTE 3'!D29</f>
        <v>453.64472860230114</v>
      </c>
      <c r="J29" s="162">
        <f t="shared" si="7"/>
        <v>0</v>
      </c>
      <c r="K29" s="157">
        <f t="shared" si="8"/>
        <v>1345.7155237695451</v>
      </c>
      <c r="L29" s="15">
        <f t="shared" si="0"/>
        <v>0</v>
      </c>
      <c r="N29" s="10"/>
      <c r="P29" s="2"/>
    </row>
    <row r="30" spans="1:16" ht="13.8" x14ac:dyDescent="0.25">
      <c r="A30" s="11" t="s">
        <v>110</v>
      </c>
      <c r="B30" s="119" t="s">
        <v>129</v>
      </c>
      <c r="C30" s="134" t="s">
        <v>97</v>
      </c>
      <c r="D30" s="155">
        <f>+'LOTE 1'!E30</f>
        <v>0</v>
      </c>
      <c r="E30" s="177">
        <f>+'LOTE 1'!D30</f>
        <v>3</v>
      </c>
      <c r="F30" s="162">
        <f t="shared" si="5"/>
        <v>0</v>
      </c>
      <c r="G30" s="171">
        <f>+'LOTE 2'!D30</f>
        <v>3</v>
      </c>
      <c r="H30" s="162">
        <f t="shared" si="6"/>
        <v>0</v>
      </c>
      <c r="I30" s="171">
        <f>+'LOTE 3'!D30</f>
        <v>3.2870658043594259</v>
      </c>
      <c r="J30" s="162">
        <f t="shared" si="7"/>
        <v>0</v>
      </c>
      <c r="K30" s="157">
        <f t="shared" si="8"/>
        <v>9.2870658043594254</v>
      </c>
      <c r="L30" s="15">
        <f t="shared" si="0"/>
        <v>0</v>
      </c>
      <c r="N30" s="10"/>
      <c r="P30" s="2"/>
    </row>
    <row r="31" spans="1:16" ht="69" x14ac:dyDescent="0.25">
      <c r="A31" s="11" t="s">
        <v>112</v>
      </c>
      <c r="B31" s="124" t="s">
        <v>126</v>
      </c>
      <c r="C31" s="120" t="s">
        <v>97</v>
      </c>
      <c r="D31" s="155">
        <f>+'LOTE 1'!E31</f>
        <v>0</v>
      </c>
      <c r="E31" s="177">
        <f>+'LOTE 1'!D31</f>
        <v>28</v>
      </c>
      <c r="F31" s="162">
        <f t="shared" si="5"/>
        <v>0</v>
      </c>
      <c r="G31" s="171">
        <f>+'LOTE 2'!D31</f>
        <v>27</v>
      </c>
      <c r="H31" s="162">
        <f t="shared" si="6"/>
        <v>0</v>
      </c>
      <c r="I31" s="171">
        <f>+'LOTE 3'!D31</f>
        <v>30.679280840687976</v>
      </c>
      <c r="J31" s="162">
        <f t="shared" si="7"/>
        <v>0</v>
      </c>
      <c r="K31" s="157">
        <f t="shared" si="8"/>
        <v>85.67928084068798</v>
      </c>
      <c r="L31" s="15">
        <f t="shared" si="0"/>
        <v>0</v>
      </c>
      <c r="N31" s="10">
        <f>L31*(1+SUM($K$38:$K$40))</f>
        <v>0</v>
      </c>
      <c r="P31" s="2"/>
    </row>
    <row r="32" spans="1:16" ht="13.8" x14ac:dyDescent="0.25">
      <c r="A32" s="11" t="s">
        <v>113</v>
      </c>
      <c r="B32" s="124" t="s">
        <v>111</v>
      </c>
      <c r="C32" s="120" t="s">
        <v>7</v>
      </c>
      <c r="D32" s="155">
        <f>+'LOTE 1'!E32</f>
        <v>0</v>
      </c>
      <c r="E32" s="177">
        <f>+'LOTE 1'!D32</f>
        <v>0</v>
      </c>
      <c r="F32" s="162">
        <f t="shared" si="5"/>
        <v>0</v>
      </c>
      <c r="G32" s="171">
        <f>+'LOTE 2'!D32</f>
        <v>0</v>
      </c>
      <c r="H32" s="162">
        <f t="shared" si="6"/>
        <v>0</v>
      </c>
      <c r="I32" s="171">
        <f>+'LOTE 3'!D32</f>
        <v>0</v>
      </c>
      <c r="J32" s="162">
        <f t="shared" si="7"/>
        <v>0</v>
      </c>
      <c r="K32" s="157">
        <f t="shared" si="8"/>
        <v>0</v>
      </c>
      <c r="L32" s="15">
        <f t="shared" si="0"/>
        <v>0</v>
      </c>
      <c r="N32" s="10">
        <f>L32*(1+SUM($K$38:$K$40))</f>
        <v>0</v>
      </c>
      <c r="P32" s="2"/>
    </row>
    <row r="33" spans="1:18" ht="13.8" x14ac:dyDescent="0.25">
      <c r="A33" s="11" t="s">
        <v>128</v>
      </c>
      <c r="B33" s="124" t="s">
        <v>114</v>
      </c>
      <c r="C33" s="120" t="s">
        <v>94</v>
      </c>
      <c r="D33" s="155">
        <f>+'LOTE 1'!E33</f>
        <v>0</v>
      </c>
      <c r="E33" s="177">
        <f>+'LOTE 1'!D33</f>
        <v>2078.6067546086624</v>
      </c>
      <c r="F33" s="162">
        <f t="shared" si="5"/>
        <v>0</v>
      </c>
      <c r="G33" s="171">
        <f>+'LOTE 2'!D33</f>
        <v>2400.0000000000005</v>
      </c>
      <c r="H33" s="162">
        <f t="shared" si="6"/>
        <v>0</v>
      </c>
      <c r="I33" s="171">
        <f>+'LOTE 3'!D33</f>
        <v>2277.5057279282196</v>
      </c>
      <c r="J33" s="162">
        <f t="shared" si="7"/>
        <v>0</v>
      </c>
      <c r="K33" s="157">
        <f t="shared" si="8"/>
        <v>6756.1124825368825</v>
      </c>
      <c r="L33" s="15">
        <f t="shared" si="0"/>
        <v>0</v>
      </c>
      <c r="N33" s="10">
        <f>L33*(1+SUM($K$38:$K$40))</f>
        <v>0</v>
      </c>
      <c r="P33" s="2"/>
    </row>
    <row r="34" spans="1:18" ht="15.6" x14ac:dyDescent="0.25">
      <c r="A34" s="98">
        <v>5</v>
      </c>
      <c r="B34" s="99" t="s">
        <v>100</v>
      </c>
      <c r="C34" s="100"/>
      <c r="D34" s="143"/>
      <c r="E34" s="170"/>
      <c r="F34" s="178">
        <f>SUM(F35)</f>
        <v>0</v>
      </c>
      <c r="G34" s="170"/>
      <c r="H34" s="178">
        <f>SUM(H35)</f>
        <v>0</v>
      </c>
      <c r="I34" s="170"/>
      <c r="J34" s="178">
        <f>SUM(J35)</f>
        <v>0</v>
      </c>
      <c r="K34" s="143"/>
      <c r="L34" s="103">
        <f t="shared" si="0"/>
        <v>0</v>
      </c>
      <c r="M34" s="2"/>
      <c r="N34" s="10"/>
      <c r="P34" s="2"/>
    </row>
    <row r="35" spans="1:18" ht="14.4" thickBot="1" x14ac:dyDescent="0.3">
      <c r="A35" s="11" t="s">
        <v>101</v>
      </c>
      <c r="B35" s="16" t="s">
        <v>102</v>
      </c>
      <c r="C35" s="13" t="s">
        <v>97</v>
      </c>
      <c r="D35" s="155">
        <f>+'LOTE 1'!E35</f>
        <v>0</v>
      </c>
      <c r="E35" s="177">
        <f>+'LOTE 1'!D35</f>
        <v>58</v>
      </c>
      <c r="F35" s="162">
        <f>+E35*+D35</f>
        <v>0</v>
      </c>
      <c r="G35" s="171">
        <f>+'LOTE 2'!D35</f>
        <v>56</v>
      </c>
      <c r="H35" s="162">
        <f>+G35*D35</f>
        <v>0</v>
      </c>
      <c r="I35" s="171">
        <f>+'LOTE 3'!D35</f>
        <v>63.549938884282234</v>
      </c>
      <c r="J35" s="162">
        <f>+I35*D35</f>
        <v>0</v>
      </c>
      <c r="K35" s="157">
        <f>+I35+G35+E35</f>
        <v>177.54993888428223</v>
      </c>
      <c r="L35" s="15">
        <f>+J35+H35+F35</f>
        <v>0</v>
      </c>
      <c r="M35" s="2"/>
      <c r="N35" s="10">
        <f>L35*(1+SUM($K$38:$K$40))</f>
        <v>0</v>
      </c>
      <c r="P35" s="2"/>
    </row>
    <row r="36" spans="1:18" ht="16.2" customHeight="1" thickBot="1" x14ac:dyDescent="0.3">
      <c r="A36" s="191" t="s">
        <v>143</v>
      </c>
      <c r="B36" s="192"/>
      <c r="C36" s="192"/>
      <c r="D36" s="193"/>
      <c r="E36" s="172"/>
      <c r="F36" s="163"/>
      <c r="G36" s="172"/>
      <c r="H36" s="163"/>
      <c r="I36" s="172"/>
      <c r="J36" s="163"/>
      <c r="K36" s="144"/>
      <c r="L36" s="104">
        <f>+L5+L13+L19+L25+L34</f>
        <v>0</v>
      </c>
      <c r="M36" s="2"/>
      <c r="P36" s="2"/>
    </row>
    <row r="37" spans="1:18" ht="14.4" thickBot="1" x14ac:dyDescent="0.3">
      <c r="A37" s="17"/>
      <c r="B37" s="18"/>
      <c r="C37" s="18"/>
      <c r="D37" s="19"/>
      <c r="E37" s="173"/>
      <c r="F37" s="164"/>
      <c r="G37" s="173"/>
      <c r="H37" s="164"/>
      <c r="I37" s="173"/>
      <c r="J37" s="164"/>
      <c r="K37" s="19"/>
      <c r="L37" s="20"/>
      <c r="M37" s="2"/>
      <c r="P37" s="2"/>
    </row>
    <row r="38" spans="1:18" ht="13.8" x14ac:dyDescent="0.25">
      <c r="A38" s="147" t="s">
        <v>13</v>
      </c>
      <c r="B38" s="148"/>
      <c r="C38" s="131" t="s">
        <v>103</v>
      </c>
      <c r="E38" s="174"/>
      <c r="F38" s="165"/>
      <c r="G38" s="174"/>
      <c r="H38" s="165"/>
      <c r="I38" s="174"/>
      <c r="J38" s="165"/>
      <c r="K38" s="76">
        <f>+'Desglose AIU'!$H$6</f>
        <v>0.25</v>
      </c>
      <c r="L38" s="21">
        <f>$L$36*K38</f>
        <v>0</v>
      </c>
      <c r="M38" s="2"/>
      <c r="O38" s="2"/>
      <c r="P38" s="2"/>
      <c r="R38" s="3"/>
    </row>
    <row r="39" spans="1:18" ht="13.8" x14ac:dyDescent="0.25">
      <c r="A39" s="149" t="s">
        <v>36</v>
      </c>
      <c r="B39" s="150"/>
      <c r="C39" s="132"/>
      <c r="E39" s="174"/>
      <c r="F39" s="165"/>
      <c r="G39" s="174"/>
      <c r="H39" s="165"/>
      <c r="I39" s="174"/>
      <c r="J39" s="165"/>
      <c r="K39" s="159">
        <f>+'Desglose AIU'!$H$7</f>
        <v>0.01</v>
      </c>
      <c r="L39" s="22">
        <f>$L$36*K39</f>
        <v>0</v>
      </c>
      <c r="M39" s="2"/>
      <c r="P39" s="2"/>
    </row>
    <row r="40" spans="1:18" ht="14.4" thickBot="1" x14ac:dyDescent="0.3">
      <c r="A40" s="151" t="s">
        <v>72</v>
      </c>
      <c r="B40" s="152"/>
      <c r="C40" s="132"/>
      <c r="E40" s="174"/>
      <c r="F40" s="165"/>
      <c r="G40" s="174"/>
      <c r="H40" s="165"/>
      <c r="I40" s="174"/>
      <c r="J40" s="165"/>
      <c r="K40" s="160">
        <f>+'Desglose AIU'!$H$8</f>
        <v>0.04</v>
      </c>
      <c r="L40" s="83">
        <f>$L$36*K40</f>
        <v>0</v>
      </c>
      <c r="M40" s="2"/>
      <c r="N40" s="2"/>
      <c r="P40" s="2"/>
    </row>
    <row r="41" spans="1:18" ht="16.2" thickBot="1" x14ac:dyDescent="0.3">
      <c r="A41" s="145" t="s">
        <v>14</v>
      </c>
      <c r="B41" s="146"/>
      <c r="C41" s="146"/>
      <c r="D41" s="146"/>
      <c r="E41" s="175"/>
      <c r="F41" s="166"/>
      <c r="G41" s="175"/>
      <c r="H41" s="166"/>
      <c r="I41" s="175"/>
      <c r="J41" s="166"/>
      <c r="K41" s="146"/>
      <c r="L41" s="105">
        <f>SUM(L38:L40)</f>
        <v>0</v>
      </c>
      <c r="M41" s="2"/>
      <c r="N41" s="2"/>
      <c r="P41" s="2"/>
    </row>
    <row r="42" spans="1:18" ht="13.8" x14ac:dyDescent="0.25">
      <c r="A42" s="202" t="s">
        <v>133</v>
      </c>
      <c r="B42" s="203"/>
      <c r="C42" s="203"/>
      <c r="D42" s="204"/>
      <c r="E42" s="173"/>
      <c r="F42" s="184">
        <f>+'LOTE 1'!F42</f>
        <v>194239902.78</v>
      </c>
      <c r="G42" s="185"/>
      <c r="H42" s="184">
        <f>+'LOTE 2'!F42</f>
        <v>217760130.84</v>
      </c>
      <c r="I42" s="185"/>
      <c r="J42" s="184">
        <f>+'LOTE 3'!F42</f>
        <v>202752939.55999845</v>
      </c>
      <c r="K42" s="186"/>
      <c r="L42" s="139">
        <f>+J42+H42+F42</f>
        <v>614752973.1799984</v>
      </c>
      <c r="M42" s="2"/>
      <c r="N42" s="2"/>
      <c r="P42" s="2"/>
    </row>
    <row r="43" spans="1:18" ht="14.4" thickBot="1" x14ac:dyDescent="0.3">
      <c r="A43" s="205" t="s">
        <v>134</v>
      </c>
      <c r="B43" s="206"/>
      <c r="C43" s="206"/>
      <c r="D43" s="207"/>
      <c r="E43" s="182"/>
      <c r="F43" s="184">
        <f>+'LOTE 1'!F43</f>
        <v>129493268.52</v>
      </c>
      <c r="G43" s="187"/>
      <c r="H43" s="184">
        <f>+'LOTE 2'!F43</f>
        <v>145173420.56</v>
      </c>
      <c r="I43" s="187"/>
      <c r="J43" s="184">
        <f>+'LOTE 3'!F43</f>
        <v>139062748.08000001</v>
      </c>
      <c r="K43" s="186"/>
      <c r="L43" s="139">
        <f>+J43+H43+F43</f>
        <v>413729437.15999997</v>
      </c>
      <c r="M43" s="2"/>
      <c r="N43" s="2"/>
      <c r="P43" s="2"/>
    </row>
    <row r="44" spans="1:18" ht="16.2" thickBot="1" x14ac:dyDescent="0.3">
      <c r="A44" s="145" t="s">
        <v>70</v>
      </c>
      <c r="B44" s="146"/>
      <c r="C44" s="146"/>
      <c r="D44" s="146"/>
      <c r="E44" s="176"/>
      <c r="F44" s="188">
        <f>+'LOTE 1'!F44</f>
        <v>323733171.30000001</v>
      </c>
      <c r="G44" s="189"/>
      <c r="H44" s="188">
        <f>+'LOTE 2'!F44</f>
        <v>362933551.39999998</v>
      </c>
      <c r="I44" s="189"/>
      <c r="J44" s="188">
        <f>+'LOTE 3'!F44</f>
        <v>341815687.63999844</v>
      </c>
      <c r="K44" s="190"/>
      <c r="L44" s="105">
        <f>+F44+H44+J44</f>
        <v>1028482410.3399985</v>
      </c>
      <c r="M44" s="2"/>
      <c r="N44" s="2"/>
      <c r="P44" s="2"/>
    </row>
    <row r="45" spans="1:18" ht="13.8" x14ac:dyDescent="0.3">
      <c r="A45" s="25"/>
      <c r="B45" s="26"/>
      <c r="C45" s="26"/>
      <c r="D45" s="26"/>
      <c r="E45" s="30"/>
      <c r="F45" s="30"/>
      <c r="G45" s="30"/>
      <c r="H45" s="30"/>
      <c r="I45" s="30"/>
      <c r="J45" s="30"/>
      <c r="K45" s="26"/>
      <c r="L45" s="27"/>
      <c r="N45" s="141">
        <v>27956603774</v>
      </c>
    </row>
    <row r="46" spans="1:18" ht="15.6" x14ac:dyDescent="0.3">
      <c r="A46" s="28" t="s">
        <v>44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1"/>
      <c r="M46" s="3"/>
    </row>
    <row r="47" spans="1:18" ht="15.6" x14ac:dyDescent="0.3">
      <c r="A47" s="28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1"/>
    </row>
    <row r="48" spans="1:18" ht="15.6" x14ac:dyDescent="0.3">
      <c r="A48" s="28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1"/>
    </row>
    <row r="49" spans="1:14" ht="15.6" x14ac:dyDescent="0.3">
      <c r="A49" s="32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79"/>
      <c r="N49">
        <v>15</v>
      </c>
    </row>
    <row r="50" spans="1:14" ht="15.6" x14ac:dyDescent="0.3">
      <c r="A50" s="32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79"/>
      <c r="N50">
        <v>5</v>
      </c>
    </row>
    <row r="51" spans="1:14" ht="15.6" x14ac:dyDescent="0.3">
      <c r="A51" s="32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79"/>
      <c r="N51">
        <v>5</v>
      </c>
    </row>
    <row r="52" spans="1:14" ht="16.2" thickBot="1" x14ac:dyDescent="0.35">
      <c r="A52" s="33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1"/>
    </row>
  </sheetData>
  <mergeCells count="5">
    <mergeCell ref="A36:D36"/>
    <mergeCell ref="A1:L2"/>
    <mergeCell ref="C3:L3"/>
    <mergeCell ref="A42:D42"/>
    <mergeCell ref="A43:D43"/>
  </mergeCells>
  <phoneticPr fontId="50" type="noConversion"/>
  <printOptions horizontalCentered="1"/>
  <pageMargins left="0.70866141732283472" right="0.70866141732283472" top="0.74803149606299213" bottom="0.74803149606299213" header="0.31496062992125984" footer="0.31496062992125984"/>
  <pageSetup scale="7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CB2E8-26FE-46F6-B3E3-62C6A8466874}">
  <sheetPr>
    <tabColor rgb="FF00B050"/>
    <pageSetUpPr fitToPage="1"/>
  </sheetPr>
  <dimension ref="A1:L52"/>
  <sheetViews>
    <sheetView workbookViewId="0">
      <selection activeCell="E6" sqref="E6"/>
    </sheetView>
    <sheetView topLeftCell="A27" workbookViewId="1">
      <selection activeCell="A3" sqref="A3:F3"/>
    </sheetView>
  </sheetViews>
  <sheetFormatPr baseColWidth="10" defaultRowHeight="13.2" x14ac:dyDescent="0.25"/>
  <cols>
    <col min="1" max="1" width="6.5546875" customWidth="1"/>
    <col min="2" max="2" width="52.44140625" customWidth="1"/>
    <col min="3" max="3" width="10.6640625" customWidth="1"/>
    <col min="4" max="4" width="14.44140625" customWidth="1"/>
    <col min="5" max="5" width="19.6640625" customWidth="1"/>
    <col min="6" max="6" width="22.33203125" customWidth="1"/>
    <col min="7" max="7" width="17.5546875" bestFit="1" customWidth="1"/>
    <col min="8" max="8" width="28.33203125" customWidth="1"/>
    <col min="9" max="9" width="19.33203125" bestFit="1" customWidth="1"/>
    <col min="10" max="10" width="17.5546875" bestFit="1" customWidth="1"/>
    <col min="11" max="11" width="15.6640625" customWidth="1"/>
    <col min="12" max="12" width="12.6640625" bestFit="1" customWidth="1"/>
  </cols>
  <sheetData>
    <row r="1" spans="1:10" ht="21" customHeight="1" x14ac:dyDescent="0.25">
      <c r="A1" s="212" t="str">
        <f>+'PPTO. GENERAL'!A1</f>
        <v>CONSTRUCCIÓN DE PAVIMENTO EN CONCRETO RÍGIDO EN DIFERENTES VIAS BARRIALES DEL DISTRITO DE SANTA MARTA, MAGDALENA</v>
      </c>
      <c r="B1" s="213"/>
      <c r="C1" s="213"/>
      <c r="D1" s="213"/>
      <c r="E1" s="213"/>
      <c r="F1" s="214"/>
    </row>
    <row r="2" spans="1:10" ht="21" customHeight="1" thickBot="1" x14ac:dyDescent="0.3">
      <c r="A2" s="215"/>
      <c r="B2" s="216"/>
      <c r="C2" s="216"/>
      <c r="D2" s="216"/>
      <c r="E2" s="216"/>
      <c r="F2" s="217"/>
      <c r="H2">
        <v>2078.606754608662</v>
      </c>
      <c r="I2">
        <f>+H2/3</f>
        <v>692.86891820288736</v>
      </c>
    </row>
    <row r="3" spans="1:10" ht="14.4" thickBot="1" x14ac:dyDescent="0.3">
      <c r="A3" s="218"/>
      <c r="B3" s="219"/>
      <c r="C3" s="219"/>
      <c r="D3" s="219"/>
      <c r="E3" s="219"/>
      <c r="F3" s="220"/>
      <c r="I3">
        <f>+I2*7</f>
        <v>4850.0824274202114</v>
      </c>
    </row>
    <row r="4" spans="1:10" ht="32.25" customHeight="1" thickBot="1" x14ac:dyDescent="0.3">
      <c r="A4" s="93" t="s">
        <v>0</v>
      </c>
      <c r="B4" s="94" t="s">
        <v>1</v>
      </c>
      <c r="C4" s="95" t="s">
        <v>2</v>
      </c>
      <c r="D4" s="95" t="s">
        <v>3</v>
      </c>
      <c r="E4" s="96" t="s">
        <v>4</v>
      </c>
      <c r="F4" s="97" t="s">
        <v>5</v>
      </c>
      <c r="I4" s="137">
        <f>+I3+D17</f>
        <v>11778.771609449084</v>
      </c>
    </row>
    <row r="5" spans="1:10" ht="15.6" x14ac:dyDescent="0.25">
      <c r="A5" s="98">
        <v>1</v>
      </c>
      <c r="B5" s="99" t="s">
        <v>6</v>
      </c>
      <c r="C5" s="100"/>
      <c r="D5" s="100"/>
      <c r="E5" s="100"/>
      <c r="F5" s="103">
        <f>SUM(F6:F12)</f>
        <v>0</v>
      </c>
      <c r="G5" s="2"/>
      <c r="H5" s="2"/>
      <c r="J5" s="2"/>
    </row>
    <row r="6" spans="1:10" ht="14.4" x14ac:dyDescent="0.3">
      <c r="A6" s="11" t="s">
        <v>42</v>
      </c>
      <c r="B6" s="12" t="s">
        <v>84</v>
      </c>
      <c r="C6" s="13" t="s">
        <v>7</v>
      </c>
      <c r="D6" s="125">
        <v>16005.272010486698</v>
      </c>
      <c r="E6" s="14"/>
      <c r="F6" s="15">
        <f t="shared" ref="F6:F12" si="0">+E6*D6</f>
        <v>0</v>
      </c>
      <c r="G6" s="9"/>
      <c r="H6" s="10">
        <f>F6*(1+SUM($E$38:$E$40))</f>
        <v>0</v>
      </c>
      <c r="I6" s="1"/>
      <c r="J6" s="2"/>
    </row>
    <row r="7" spans="1:10" ht="27.6" x14ac:dyDescent="0.25">
      <c r="A7" s="11" t="s">
        <v>81</v>
      </c>
      <c r="B7" s="12" t="s">
        <v>115</v>
      </c>
      <c r="C7" s="13" t="s">
        <v>8</v>
      </c>
      <c r="D7" s="125">
        <v>6482.0130461002809</v>
      </c>
      <c r="E7" s="14"/>
      <c r="F7" s="15">
        <f t="shared" si="0"/>
        <v>0</v>
      </c>
      <c r="G7" s="78"/>
      <c r="H7" s="10">
        <f>F7*(1+SUM($E$38:$E$40))</f>
        <v>0</v>
      </c>
      <c r="I7" s="1"/>
      <c r="J7" s="2"/>
    </row>
    <row r="8" spans="1:10" ht="14.4" x14ac:dyDescent="0.3">
      <c r="A8" s="11" t="s">
        <v>82</v>
      </c>
      <c r="B8" s="12" t="s">
        <v>116</v>
      </c>
      <c r="C8" s="13" t="s">
        <v>8</v>
      </c>
      <c r="D8" s="125">
        <v>1496.596863318237</v>
      </c>
      <c r="E8" s="14"/>
      <c r="F8" s="15">
        <f t="shared" si="0"/>
        <v>0</v>
      </c>
      <c r="G8" s="9"/>
      <c r="H8" s="10">
        <f>F8*(1+SUM($E$38:$E$40))</f>
        <v>0</v>
      </c>
      <c r="I8" s="1"/>
      <c r="J8" s="2"/>
    </row>
    <row r="9" spans="1:10" ht="14.4" x14ac:dyDescent="0.3">
      <c r="A9" s="11" t="s">
        <v>83</v>
      </c>
      <c r="B9" s="12" t="s">
        <v>85</v>
      </c>
      <c r="C9" s="13" t="s">
        <v>8</v>
      </c>
      <c r="D9" s="125">
        <v>997.73124221215778</v>
      </c>
      <c r="E9" s="14"/>
      <c r="F9" s="15">
        <f t="shared" si="0"/>
        <v>0</v>
      </c>
      <c r="G9" s="9"/>
      <c r="H9" s="10">
        <f>F9*(1+SUM($E$38:$E$40))</f>
        <v>0</v>
      </c>
      <c r="I9" s="1"/>
      <c r="J9" s="2"/>
    </row>
    <row r="10" spans="1:10" ht="14.4" x14ac:dyDescent="0.3">
      <c r="A10" s="123" t="s">
        <v>105</v>
      </c>
      <c r="B10" s="16" t="s">
        <v>106</v>
      </c>
      <c r="C10" s="13" t="s">
        <v>8</v>
      </c>
      <c r="D10" s="125">
        <v>436.50741846781909</v>
      </c>
      <c r="E10" s="14"/>
      <c r="F10" s="15">
        <f t="shared" si="0"/>
        <v>0</v>
      </c>
      <c r="G10" s="9"/>
      <c r="H10" s="10">
        <f>F10*(1+SUM($E$38:$E$40))</f>
        <v>0</v>
      </c>
      <c r="I10" s="1"/>
      <c r="J10" s="2"/>
    </row>
    <row r="11" spans="1:10" ht="14.4" x14ac:dyDescent="0.3">
      <c r="A11" s="126" t="s">
        <v>118</v>
      </c>
      <c r="B11" s="127" t="s">
        <v>119</v>
      </c>
      <c r="C11" s="130" t="s">
        <v>61</v>
      </c>
      <c r="D11" s="129">
        <v>415.72135092173249</v>
      </c>
      <c r="E11" s="128"/>
      <c r="F11" s="15">
        <f t="shared" si="0"/>
        <v>0</v>
      </c>
      <c r="G11" s="9"/>
      <c r="H11" s="10"/>
      <c r="I11" s="1"/>
      <c r="J11" s="2"/>
    </row>
    <row r="12" spans="1:10" ht="14.4" x14ac:dyDescent="0.3">
      <c r="A12" s="126" t="s">
        <v>121</v>
      </c>
      <c r="B12" s="127" t="s">
        <v>120</v>
      </c>
      <c r="C12" s="130" t="s">
        <v>7</v>
      </c>
      <c r="D12" s="129">
        <v>415.72135092173249</v>
      </c>
      <c r="E12" s="128"/>
      <c r="F12" s="15">
        <f t="shared" si="0"/>
        <v>0</v>
      </c>
      <c r="G12" s="9"/>
      <c r="H12" s="10"/>
      <c r="I12" s="1"/>
      <c r="J12" s="2"/>
    </row>
    <row r="13" spans="1:10" ht="15.6" x14ac:dyDescent="0.25">
      <c r="A13" s="98">
        <v>2</v>
      </c>
      <c r="B13" s="99" t="s">
        <v>86</v>
      </c>
      <c r="C13" s="100"/>
      <c r="D13" s="101"/>
      <c r="E13" s="102"/>
      <c r="F13" s="103">
        <f>SUM(F14:F18)</f>
        <v>0</v>
      </c>
      <c r="G13" s="2"/>
      <c r="H13" s="10"/>
      <c r="I13" s="1"/>
      <c r="J13" s="2"/>
    </row>
    <row r="14" spans="1:10" ht="14.4" x14ac:dyDescent="0.25">
      <c r="A14" s="11" t="s">
        <v>43</v>
      </c>
      <c r="B14" s="119" t="s">
        <v>89</v>
      </c>
      <c r="C14" s="120" t="s">
        <v>8</v>
      </c>
      <c r="D14" s="125">
        <v>2203.3231598851817</v>
      </c>
      <c r="E14" s="121"/>
      <c r="F14" s="15">
        <f>+E14*D14</f>
        <v>0</v>
      </c>
      <c r="G14" s="78"/>
      <c r="H14" s="10">
        <f>F14*(1+SUM($E$38:$E$40))</f>
        <v>0</v>
      </c>
      <c r="I14" s="1"/>
      <c r="J14" s="2"/>
    </row>
    <row r="15" spans="1:10" ht="14.4" x14ac:dyDescent="0.25">
      <c r="A15" s="11" t="s">
        <v>66</v>
      </c>
      <c r="B15" s="119" t="s">
        <v>122</v>
      </c>
      <c r="C15" s="120" t="s">
        <v>8</v>
      </c>
      <c r="D15" s="125">
        <v>2203.3231598851817</v>
      </c>
      <c r="E15" s="121"/>
      <c r="F15" s="15">
        <f>+E15*D15</f>
        <v>0</v>
      </c>
      <c r="G15" s="78"/>
      <c r="H15" s="10">
        <f>F15*(1+SUM($E$38:$E$40))</f>
        <v>0</v>
      </c>
      <c r="I15" s="1"/>
      <c r="J15" s="2"/>
    </row>
    <row r="16" spans="1:10" ht="14.4" x14ac:dyDescent="0.3">
      <c r="A16" s="11" t="s">
        <v>87</v>
      </c>
      <c r="B16" s="12" t="s">
        <v>90</v>
      </c>
      <c r="C16" s="13" t="s">
        <v>91</v>
      </c>
      <c r="D16" s="125">
        <v>18817.626949472222</v>
      </c>
      <c r="E16" s="14"/>
      <c r="F16" s="15">
        <f>+E16*D16</f>
        <v>0</v>
      </c>
      <c r="G16" s="9"/>
      <c r="H16" s="10">
        <f>F16*(1+SUM($E$38:$E$40))</f>
        <v>0</v>
      </c>
      <c r="I16" s="1"/>
      <c r="J16" s="2"/>
    </row>
    <row r="17" spans="1:10" ht="14.4" x14ac:dyDescent="0.3">
      <c r="A17" s="11" t="s">
        <v>88</v>
      </c>
      <c r="B17" s="133" t="s">
        <v>132</v>
      </c>
      <c r="C17" s="134" t="s">
        <v>94</v>
      </c>
      <c r="D17" s="135">
        <v>6928.6891820288729</v>
      </c>
      <c r="E17" s="136"/>
      <c r="F17" s="15">
        <f>+E17*D17</f>
        <v>0</v>
      </c>
      <c r="G17" s="9"/>
      <c r="H17" s="10"/>
      <c r="I17" s="1"/>
      <c r="J17" s="2"/>
    </row>
    <row r="18" spans="1:10" ht="27.6" x14ac:dyDescent="0.3">
      <c r="A18" s="11" t="s">
        <v>95</v>
      </c>
      <c r="B18" s="12" t="s">
        <v>96</v>
      </c>
      <c r="C18" s="13" t="s">
        <v>97</v>
      </c>
      <c r="D18" s="125">
        <v>10</v>
      </c>
      <c r="E18" s="14"/>
      <c r="F18" s="15">
        <f>+E18*D18</f>
        <v>0</v>
      </c>
      <c r="G18" s="9"/>
      <c r="H18" s="10">
        <f>F18*(1+SUM($E$38:$E$40))</f>
        <v>0</v>
      </c>
      <c r="I18" s="1"/>
      <c r="J18" s="2"/>
    </row>
    <row r="19" spans="1:10" ht="15.6" x14ac:dyDescent="0.25">
      <c r="A19" s="98">
        <v>3</v>
      </c>
      <c r="B19" s="99" t="s">
        <v>92</v>
      </c>
      <c r="C19" s="100"/>
      <c r="D19" s="100"/>
      <c r="E19" s="102"/>
      <c r="F19" s="103">
        <f>SUM(F20:F24)</f>
        <v>0</v>
      </c>
      <c r="G19" s="2"/>
      <c r="H19" s="10"/>
      <c r="J19" s="2"/>
    </row>
    <row r="20" spans="1:10" ht="27.6" x14ac:dyDescent="0.25">
      <c r="A20" s="11" t="s">
        <v>62</v>
      </c>
      <c r="B20" s="16" t="s">
        <v>123</v>
      </c>
      <c r="C20" s="13" t="s">
        <v>94</v>
      </c>
      <c r="D20" s="125">
        <v>4157.2135092173248</v>
      </c>
      <c r="E20" s="14"/>
      <c r="F20" s="15">
        <f>+E20*D20</f>
        <v>0</v>
      </c>
      <c r="G20" s="2"/>
      <c r="H20" s="10">
        <f>F20*(1+SUM($E$38:$E$40))</f>
        <v>0</v>
      </c>
      <c r="J20" s="2"/>
    </row>
    <row r="21" spans="1:10" ht="13.8" x14ac:dyDescent="0.25">
      <c r="A21" s="11" t="s">
        <v>63</v>
      </c>
      <c r="B21" s="16" t="s">
        <v>124</v>
      </c>
      <c r="C21" s="13" t="s">
        <v>7</v>
      </c>
      <c r="D21" s="125">
        <v>4489.7905899547104</v>
      </c>
      <c r="E21" s="84"/>
      <c r="F21" s="15">
        <f>+E21*D21</f>
        <v>0</v>
      </c>
      <c r="G21" s="2"/>
      <c r="H21" s="10">
        <f>F21*(1+SUM($E$38:$E$40))</f>
        <v>0</v>
      </c>
      <c r="J21" s="2"/>
    </row>
    <row r="22" spans="1:10" ht="27.6" x14ac:dyDescent="0.25">
      <c r="A22" s="11" t="s">
        <v>64</v>
      </c>
      <c r="B22" s="16" t="s">
        <v>93</v>
      </c>
      <c r="C22" s="13" t="s">
        <v>7</v>
      </c>
      <c r="D22" s="125">
        <v>498.865621106079</v>
      </c>
      <c r="E22" s="14"/>
      <c r="F22" s="15">
        <f>+E22*D22</f>
        <v>0</v>
      </c>
      <c r="H22" s="10">
        <f>F22*(1+SUM($E$38:$E$40))</f>
        <v>0</v>
      </c>
      <c r="J22" s="2"/>
    </row>
    <row r="23" spans="1:10" ht="13.8" x14ac:dyDescent="0.25">
      <c r="A23" s="11" t="s">
        <v>65</v>
      </c>
      <c r="B23" s="12" t="s">
        <v>90</v>
      </c>
      <c r="C23" s="13" t="s">
        <v>91</v>
      </c>
      <c r="D23" s="125">
        <v>14528.629772012708</v>
      </c>
      <c r="E23" s="14"/>
      <c r="F23" s="15">
        <f>+E23*D23</f>
        <v>0</v>
      </c>
      <c r="H23" s="10">
        <f>F23*(1+SUM($E$38:$E$40))</f>
        <v>0</v>
      </c>
      <c r="J23" s="2"/>
    </row>
    <row r="24" spans="1:10" ht="27.6" x14ac:dyDescent="0.25">
      <c r="A24" s="11" t="s">
        <v>131</v>
      </c>
      <c r="B24" s="16" t="s">
        <v>130</v>
      </c>
      <c r="C24" s="13" t="s">
        <v>94</v>
      </c>
      <c r="D24" s="125">
        <v>57.739076516907289</v>
      </c>
      <c r="E24" s="14"/>
      <c r="F24" s="15">
        <f>+E24*D24</f>
        <v>0</v>
      </c>
      <c r="G24" s="2"/>
      <c r="H24" s="10">
        <f>F24*(1+SUM($E$38:$E$40))</f>
        <v>0</v>
      </c>
      <c r="J24" s="2"/>
    </row>
    <row r="25" spans="1:10" ht="15.6" x14ac:dyDescent="0.25">
      <c r="A25" s="98">
        <v>4</v>
      </c>
      <c r="B25" s="99" t="s">
        <v>104</v>
      </c>
      <c r="C25" s="100"/>
      <c r="D25" s="100"/>
      <c r="E25" s="102"/>
      <c r="F25" s="103">
        <f>SUM(F26:F33)</f>
        <v>0</v>
      </c>
      <c r="G25" s="2"/>
      <c r="H25" s="10"/>
      <c r="J25" s="2"/>
    </row>
    <row r="26" spans="1:10" ht="41.4" x14ac:dyDescent="0.25">
      <c r="A26" s="11" t="s">
        <v>98</v>
      </c>
      <c r="B26" s="16" t="s">
        <v>117</v>
      </c>
      <c r="C26" s="13" t="s">
        <v>97</v>
      </c>
      <c r="D26" s="125">
        <v>437</v>
      </c>
      <c r="E26" s="14"/>
      <c r="F26" s="15">
        <f t="shared" ref="F26:F33" si="1">+E26*D26</f>
        <v>0</v>
      </c>
      <c r="G26" s="2"/>
      <c r="H26" s="10">
        <f>F26*(1+SUM($E$38:$E$40))</f>
        <v>0</v>
      </c>
      <c r="J26" s="2"/>
    </row>
    <row r="27" spans="1:10" ht="41.4" x14ac:dyDescent="0.25">
      <c r="A27" s="11" t="s">
        <v>99</v>
      </c>
      <c r="B27" s="119" t="s">
        <v>125</v>
      </c>
      <c r="C27" s="120" t="s">
        <v>97</v>
      </c>
      <c r="D27" s="125">
        <v>437</v>
      </c>
      <c r="E27" s="122"/>
      <c r="F27" s="15">
        <f t="shared" si="1"/>
        <v>0</v>
      </c>
      <c r="H27" s="10">
        <f>F27*(1+SUM($E$38:$E$40))</f>
        <v>0</v>
      </c>
      <c r="J27" s="2"/>
    </row>
    <row r="28" spans="1:10" ht="13.8" x14ac:dyDescent="0.25">
      <c r="A28" s="11" t="s">
        <v>107</v>
      </c>
      <c r="B28" s="119" t="s">
        <v>108</v>
      </c>
      <c r="C28" s="120" t="s">
        <v>61</v>
      </c>
      <c r="D28" s="125">
        <v>414.02705841847859</v>
      </c>
      <c r="E28" s="122"/>
      <c r="F28" s="15">
        <f t="shared" si="1"/>
        <v>0</v>
      </c>
      <c r="H28" s="10">
        <f>F28*(1+SUM($E$38:$E$40))</f>
        <v>0</v>
      </c>
      <c r="J28" s="2"/>
    </row>
    <row r="29" spans="1:10" ht="13.8" x14ac:dyDescent="0.25">
      <c r="A29" s="11" t="s">
        <v>109</v>
      </c>
      <c r="B29" s="119" t="s">
        <v>127</v>
      </c>
      <c r="C29" s="134" t="s">
        <v>61</v>
      </c>
      <c r="D29" s="135">
        <v>414.02705841847859</v>
      </c>
      <c r="E29" s="136"/>
      <c r="F29" s="15">
        <f t="shared" si="1"/>
        <v>0</v>
      </c>
      <c r="H29" s="10"/>
      <c r="J29" s="2"/>
    </row>
    <row r="30" spans="1:10" ht="13.8" x14ac:dyDescent="0.25">
      <c r="A30" s="11" t="s">
        <v>110</v>
      </c>
      <c r="B30" s="119" t="s">
        <v>129</v>
      </c>
      <c r="C30" s="134" t="s">
        <v>97</v>
      </c>
      <c r="D30" s="135">
        <v>3</v>
      </c>
      <c r="E30" s="136"/>
      <c r="F30" s="15">
        <f t="shared" si="1"/>
        <v>0</v>
      </c>
      <c r="H30" s="10"/>
      <c r="J30" s="2"/>
    </row>
    <row r="31" spans="1:10" ht="69" x14ac:dyDescent="0.25">
      <c r="A31" s="11" t="s">
        <v>112</v>
      </c>
      <c r="B31" s="124" t="s">
        <v>126</v>
      </c>
      <c r="C31" s="120" t="s">
        <v>97</v>
      </c>
      <c r="D31" s="125">
        <v>28</v>
      </c>
      <c r="E31" s="122"/>
      <c r="F31" s="15">
        <f t="shared" si="1"/>
        <v>0</v>
      </c>
      <c r="H31" s="10">
        <f>F31*(1+SUM($E$38:$E$40))</f>
        <v>0</v>
      </c>
      <c r="J31" s="2"/>
    </row>
    <row r="32" spans="1:10" ht="13.8" x14ac:dyDescent="0.25">
      <c r="A32" s="11" t="s">
        <v>113</v>
      </c>
      <c r="B32" s="124" t="s">
        <v>111</v>
      </c>
      <c r="C32" s="120" t="s">
        <v>7</v>
      </c>
      <c r="D32" s="125">
        <v>0</v>
      </c>
      <c r="E32" s="122"/>
      <c r="F32" s="15">
        <f t="shared" si="1"/>
        <v>0</v>
      </c>
      <c r="H32" s="10">
        <f>F32*(1+SUM($E$38:$E$40))</f>
        <v>0</v>
      </c>
      <c r="J32" s="2"/>
    </row>
    <row r="33" spans="1:12" ht="13.8" x14ac:dyDescent="0.25">
      <c r="A33" s="11" t="s">
        <v>128</v>
      </c>
      <c r="B33" s="124" t="s">
        <v>114</v>
      </c>
      <c r="C33" s="120" t="s">
        <v>94</v>
      </c>
      <c r="D33" s="125">
        <v>2078.6067546086624</v>
      </c>
      <c r="E33" s="122"/>
      <c r="F33" s="15">
        <f t="shared" si="1"/>
        <v>0</v>
      </c>
      <c r="H33" s="10">
        <f>F33*(1+SUM($E$38:$E$40))</f>
        <v>0</v>
      </c>
      <c r="J33" s="2"/>
    </row>
    <row r="34" spans="1:12" ht="15.6" x14ac:dyDescent="0.25">
      <c r="A34" s="98">
        <v>5</v>
      </c>
      <c r="B34" s="99" t="s">
        <v>100</v>
      </c>
      <c r="C34" s="100"/>
      <c r="D34" s="100"/>
      <c r="E34" s="102"/>
      <c r="F34" s="103">
        <f>+F35</f>
        <v>0</v>
      </c>
      <c r="G34" s="2"/>
      <c r="H34" s="10"/>
      <c r="J34" s="2"/>
    </row>
    <row r="35" spans="1:12" ht="14.4" thickBot="1" x14ac:dyDescent="0.3">
      <c r="A35" s="11" t="s">
        <v>101</v>
      </c>
      <c r="B35" s="16" t="s">
        <v>102</v>
      </c>
      <c r="C35" s="13" t="s">
        <v>97</v>
      </c>
      <c r="D35" s="125">
        <v>58</v>
      </c>
      <c r="E35" s="14"/>
      <c r="F35" s="15">
        <f>+E35*D35</f>
        <v>0</v>
      </c>
      <c r="G35" s="2"/>
      <c r="H35" s="10">
        <f>F35*(1+SUM($E$38:$E$40))</f>
        <v>0</v>
      </c>
      <c r="J35" s="2"/>
    </row>
    <row r="36" spans="1:12" ht="16.2" thickBot="1" x14ac:dyDescent="0.3">
      <c r="A36" s="221" t="s">
        <v>71</v>
      </c>
      <c r="B36" s="222"/>
      <c r="C36" s="222"/>
      <c r="D36" s="222"/>
      <c r="E36" s="223"/>
      <c r="F36" s="104">
        <f>F34+F25+F19+F13+F5</f>
        <v>0</v>
      </c>
      <c r="G36" s="2"/>
      <c r="J36" s="2"/>
    </row>
    <row r="37" spans="1:12" ht="14.4" thickBot="1" x14ac:dyDescent="0.3">
      <c r="A37" s="17"/>
      <c r="B37" s="18"/>
      <c r="C37" s="18"/>
      <c r="D37" s="19"/>
      <c r="E37" s="19"/>
      <c r="F37" s="20"/>
      <c r="G37" s="2"/>
      <c r="J37" s="2"/>
    </row>
    <row r="38" spans="1:12" ht="13.8" x14ac:dyDescent="0.25">
      <c r="A38" s="224" t="s">
        <v>13</v>
      </c>
      <c r="B38" s="225"/>
      <c r="C38" s="226"/>
      <c r="D38" s="227" t="s">
        <v>103</v>
      </c>
      <c r="E38" s="76">
        <f>+'Desglose AIU'!$H$6</f>
        <v>0.25</v>
      </c>
      <c r="F38" s="21">
        <f>$F$36*E38</f>
        <v>0</v>
      </c>
      <c r="G38" s="2"/>
      <c r="I38" s="2"/>
      <c r="J38" s="2"/>
      <c r="L38" s="3"/>
    </row>
    <row r="39" spans="1:12" ht="13.8" x14ac:dyDescent="0.25">
      <c r="A39" s="229" t="s">
        <v>36</v>
      </c>
      <c r="B39" s="230"/>
      <c r="C39" s="231"/>
      <c r="D39" s="228"/>
      <c r="E39" s="77">
        <f>+'Desglose AIU'!$H$7</f>
        <v>0.01</v>
      </c>
      <c r="F39" s="22">
        <f>$F$36*E39</f>
        <v>0</v>
      </c>
      <c r="G39" s="2">
        <v>32442010</v>
      </c>
      <c r="J39" s="2"/>
    </row>
    <row r="40" spans="1:12" ht="14.4" thickBot="1" x14ac:dyDescent="0.3">
      <c r="A40" s="232" t="s">
        <v>72</v>
      </c>
      <c r="B40" s="233"/>
      <c r="C40" s="234"/>
      <c r="D40" s="228"/>
      <c r="E40" s="82">
        <f>+'Desglose AIU'!$H$8</f>
        <v>0.04</v>
      </c>
      <c r="F40" s="83">
        <f>$F$36*E40</f>
        <v>0</v>
      </c>
      <c r="G40" s="2"/>
      <c r="H40" s="2"/>
      <c r="J40" s="2"/>
    </row>
    <row r="41" spans="1:12" ht="16.2" thickBot="1" x14ac:dyDescent="0.3">
      <c r="A41" s="208" t="s">
        <v>14</v>
      </c>
      <c r="B41" s="209"/>
      <c r="C41" s="209"/>
      <c r="D41" s="209"/>
      <c r="E41" s="210"/>
      <c r="F41" s="105">
        <f>SUM(F38:F40)</f>
        <v>0</v>
      </c>
      <c r="G41" s="2"/>
      <c r="H41" s="2"/>
      <c r="J41" s="2"/>
    </row>
    <row r="42" spans="1:12" ht="13.8" x14ac:dyDescent="0.25">
      <c r="A42" s="23"/>
      <c r="B42" s="24"/>
      <c r="C42" s="24"/>
      <c r="D42" s="24"/>
      <c r="E42" s="138" t="s">
        <v>133</v>
      </c>
      <c r="F42" s="139">
        <v>194239902.78</v>
      </c>
      <c r="G42" s="2"/>
      <c r="H42" s="2"/>
      <c r="J42" s="2"/>
    </row>
    <row r="43" spans="1:12" ht="14.4" thickBot="1" x14ac:dyDescent="0.3">
      <c r="A43" s="23"/>
      <c r="B43" s="24"/>
      <c r="C43" s="24"/>
      <c r="D43" s="24"/>
      <c r="E43" s="138" t="s">
        <v>134</v>
      </c>
      <c r="F43" s="139">
        <v>129493268.52</v>
      </c>
      <c r="G43" s="2"/>
      <c r="H43" s="2"/>
      <c r="J43" s="2"/>
    </row>
    <row r="44" spans="1:12" ht="16.2" thickBot="1" x14ac:dyDescent="0.3">
      <c r="A44" s="208" t="s">
        <v>135</v>
      </c>
      <c r="B44" s="209"/>
      <c r="C44" s="209"/>
      <c r="D44" s="209"/>
      <c r="E44" s="211"/>
      <c r="F44" s="105">
        <f>+F36+F41+F42+F43</f>
        <v>323733171.30000001</v>
      </c>
      <c r="G44" s="2"/>
      <c r="H44" s="2"/>
      <c r="J44" s="2"/>
    </row>
    <row r="45" spans="1:12" ht="13.8" x14ac:dyDescent="0.3">
      <c r="A45" s="25"/>
      <c r="B45" s="26"/>
      <c r="C45" s="26"/>
      <c r="D45" s="26"/>
      <c r="E45" s="26"/>
      <c r="F45" s="27"/>
    </row>
    <row r="46" spans="1:12" ht="15.6" x14ac:dyDescent="0.3">
      <c r="A46" s="28" t="s">
        <v>44</v>
      </c>
      <c r="B46" s="30"/>
      <c r="C46" s="30"/>
      <c r="D46" s="30"/>
      <c r="E46" s="30"/>
      <c r="F46" s="31"/>
      <c r="G46" s="3"/>
    </row>
    <row r="47" spans="1:12" ht="15.6" x14ac:dyDescent="0.3">
      <c r="A47" s="28"/>
      <c r="B47" s="30"/>
      <c r="C47" s="30"/>
      <c r="D47" s="30"/>
      <c r="E47" s="30"/>
      <c r="F47" s="31"/>
    </row>
    <row r="48" spans="1:12" ht="15.6" x14ac:dyDescent="0.3">
      <c r="A48" s="28"/>
      <c r="B48" s="30"/>
      <c r="C48" s="30"/>
      <c r="D48" s="30"/>
      <c r="E48" s="30"/>
      <c r="F48" s="31"/>
    </row>
    <row r="49" spans="1:8" ht="15.6" x14ac:dyDescent="0.3">
      <c r="A49" s="32"/>
      <c r="B49" s="29"/>
      <c r="C49" s="29"/>
      <c r="D49" s="29"/>
      <c r="E49" s="29"/>
      <c r="F49" s="79"/>
      <c r="H49">
        <v>15</v>
      </c>
    </row>
    <row r="50" spans="1:8" ht="15.6" x14ac:dyDescent="0.3">
      <c r="A50" s="32"/>
      <c r="B50" s="29"/>
      <c r="C50" s="29"/>
      <c r="D50" s="29"/>
      <c r="E50" s="29"/>
      <c r="F50" s="79"/>
      <c r="H50">
        <v>5</v>
      </c>
    </row>
    <row r="51" spans="1:8" ht="15.6" x14ac:dyDescent="0.3">
      <c r="A51" s="32"/>
      <c r="B51" s="29"/>
      <c r="C51" s="29"/>
      <c r="D51" s="29"/>
      <c r="E51" s="29"/>
      <c r="F51" s="79"/>
      <c r="H51">
        <v>5</v>
      </c>
    </row>
    <row r="52" spans="1:8" ht="16.2" thickBot="1" x14ac:dyDescent="0.35">
      <c r="A52" s="33"/>
      <c r="B52" s="80"/>
      <c r="C52" s="80"/>
      <c r="D52" s="80"/>
      <c r="E52" s="80"/>
      <c r="F52" s="81"/>
    </row>
  </sheetData>
  <mergeCells count="9">
    <mergeCell ref="A41:E41"/>
    <mergeCell ref="A44:E44"/>
    <mergeCell ref="A1:F2"/>
    <mergeCell ref="A3:F3"/>
    <mergeCell ref="A36:E36"/>
    <mergeCell ref="A38:C38"/>
    <mergeCell ref="D38:D40"/>
    <mergeCell ref="A39:C39"/>
    <mergeCell ref="A40:C40"/>
  </mergeCells>
  <printOptions horizontalCentered="1"/>
  <pageMargins left="0.70866141732283472" right="0.70866141732283472" top="0.74803149606299213" bottom="0.74803149606299213" header="0.31496062992125984" footer="0.31496062992125984"/>
  <pageSetup scale="7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E2CB-CA8E-4351-B489-11EAD24AC5D6}">
  <sheetPr>
    <tabColor rgb="FF00B050"/>
    <pageSetUpPr fitToPage="1"/>
  </sheetPr>
  <dimension ref="A1:L52"/>
  <sheetViews>
    <sheetView topLeftCell="A10" workbookViewId="0">
      <selection activeCell="D20" sqref="A1:H36"/>
    </sheetView>
    <sheetView workbookViewId="1">
      <selection activeCell="A3" sqref="A3:F3"/>
    </sheetView>
  </sheetViews>
  <sheetFormatPr baseColWidth="10" defaultRowHeight="13.2" x14ac:dyDescent="0.25"/>
  <cols>
    <col min="1" max="1" width="6.5546875" customWidth="1"/>
    <col min="2" max="2" width="52.44140625" customWidth="1"/>
    <col min="3" max="3" width="10.6640625" customWidth="1"/>
    <col min="4" max="4" width="14.44140625" customWidth="1"/>
    <col min="5" max="5" width="19.6640625" customWidth="1"/>
    <col min="6" max="6" width="22.33203125" customWidth="1"/>
    <col min="7" max="7" width="17.5546875" bestFit="1" customWidth="1"/>
    <col min="8" max="8" width="28.33203125" customWidth="1"/>
    <col min="9" max="9" width="19.33203125" bestFit="1" customWidth="1"/>
    <col min="10" max="10" width="17.5546875" bestFit="1" customWidth="1"/>
    <col min="11" max="11" width="15.6640625" customWidth="1"/>
    <col min="12" max="12" width="12.6640625" bestFit="1" customWidth="1"/>
  </cols>
  <sheetData>
    <row r="1" spans="1:10" ht="21" customHeight="1" x14ac:dyDescent="0.25">
      <c r="A1" s="212" t="str">
        <f>+'PPTO. GENERAL'!A1</f>
        <v>CONSTRUCCIÓN DE PAVIMENTO EN CONCRETO RÍGIDO EN DIFERENTES VIAS BARRIALES DEL DISTRITO DE SANTA MARTA, MAGDALENA</v>
      </c>
      <c r="B1" s="213"/>
      <c r="C1" s="213"/>
      <c r="D1" s="213"/>
      <c r="E1" s="213"/>
      <c r="F1" s="214"/>
    </row>
    <row r="2" spans="1:10" ht="21" customHeight="1" thickBot="1" x14ac:dyDescent="0.3">
      <c r="A2" s="215"/>
      <c r="B2" s="216"/>
      <c r="C2" s="216"/>
      <c r="D2" s="216"/>
      <c r="E2" s="216"/>
      <c r="F2" s="217"/>
      <c r="G2" s="181">
        <v>480</v>
      </c>
      <c r="H2">
        <v>2400</v>
      </c>
    </row>
    <row r="3" spans="1:10" ht="14.4" thickBot="1" x14ac:dyDescent="0.3">
      <c r="A3" s="218"/>
      <c r="B3" s="219"/>
      <c r="C3" s="219"/>
      <c r="D3" s="219"/>
      <c r="E3" s="219"/>
      <c r="F3" s="220"/>
      <c r="G3">
        <v>2</v>
      </c>
      <c r="H3" s="181">
        <v>10</v>
      </c>
    </row>
    <row r="4" spans="1:10" ht="32.25" customHeight="1" thickBot="1" x14ac:dyDescent="0.3">
      <c r="A4" s="93" t="s">
        <v>0</v>
      </c>
      <c r="B4" s="94" t="s">
        <v>1</v>
      </c>
      <c r="C4" s="95" t="s">
        <v>2</v>
      </c>
      <c r="D4" s="95" t="s">
        <v>3</v>
      </c>
      <c r="E4" s="96" t="s">
        <v>4</v>
      </c>
      <c r="F4" s="97" t="s">
        <v>5</v>
      </c>
      <c r="I4" s="137"/>
    </row>
    <row r="5" spans="1:10" ht="15.6" x14ac:dyDescent="0.25">
      <c r="A5" s="98">
        <v>1</v>
      </c>
      <c r="B5" s="99" t="s">
        <v>6</v>
      </c>
      <c r="C5" s="100"/>
      <c r="D5" s="100"/>
      <c r="E5" s="100"/>
      <c r="F5" s="103">
        <f>SUM(F6:F12)</f>
        <v>0</v>
      </c>
      <c r="G5" s="2"/>
      <c r="H5" s="140">
        <v>7.7000000000000011</v>
      </c>
      <c r="J5" s="2"/>
    </row>
    <row r="6" spans="1:10" ht="14.4" x14ac:dyDescent="0.3">
      <c r="A6" s="11" t="s">
        <v>42</v>
      </c>
      <c r="B6" s="12" t="s">
        <v>84</v>
      </c>
      <c r="C6" s="13" t="s">
        <v>7</v>
      </c>
      <c r="D6" s="125">
        <v>18480.000000000004</v>
      </c>
      <c r="E6" s="14"/>
      <c r="F6" s="15">
        <f t="shared" ref="F6:F12" si="0">+E6*D6</f>
        <v>0</v>
      </c>
      <c r="G6" s="9"/>
      <c r="H6" s="140">
        <v>3.1184412500000009</v>
      </c>
      <c r="I6" s="1"/>
      <c r="J6" s="2"/>
    </row>
    <row r="7" spans="1:10" ht="27.6" x14ac:dyDescent="0.25">
      <c r="A7" s="11" t="s">
        <v>81</v>
      </c>
      <c r="B7" s="12" t="s">
        <v>115</v>
      </c>
      <c r="C7" s="13" t="s">
        <v>8</v>
      </c>
      <c r="D7" s="125">
        <v>7484.2590000000018</v>
      </c>
      <c r="E7" s="14"/>
      <c r="F7" s="15">
        <f t="shared" si="0"/>
        <v>0</v>
      </c>
      <c r="G7" s="78"/>
      <c r="H7" s="140">
        <v>0.7200000000000002</v>
      </c>
      <c r="I7" s="1"/>
      <c r="J7" s="2"/>
    </row>
    <row r="8" spans="1:10" ht="14.4" x14ac:dyDescent="0.3">
      <c r="A8" s="11" t="s">
        <v>82</v>
      </c>
      <c r="B8" s="12" t="s">
        <v>116</v>
      </c>
      <c r="C8" s="13" t="s">
        <v>8</v>
      </c>
      <c r="D8" s="125">
        <v>1728.0000000000005</v>
      </c>
      <c r="E8" s="14"/>
      <c r="F8" s="15">
        <f t="shared" si="0"/>
        <v>0</v>
      </c>
      <c r="G8" s="9"/>
      <c r="H8" s="140">
        <v>0.48000000000000004</v>
      </c>
      <c r="I8" s="1"/>
      <c r="J8" s="2"/>
    </row>
    <row r="9" spans="1:10" ht="14.4" x14ac:dyDescent="0.3">
      <c r="A9" s="11" t="s">
        <v>83</v>
      </c>
      <c r="B9" s="12" t="s">
        <v>85</v>
      </c>
      <c r="C9" s="13" t="s">
        <v>8</v>
      </c>
      <c r="D9" s="125">
        <v>1152</v>
      </c>
      <c r="E9" s="14"/>
      <c r="F9" s="15">
        <f t="shared" si="0"/>
        <v>0</v>
      </c>
      <c r="G9" s="9"/>
      <c r="H9" s="140">
        <v>0.21000000000000005</v>
      </c>
      <c r="I9" s="1"/>
      <c r="J9" s="2"/>
    </row>
    <row r="10" spans="1:10" ht="14.4" x14ac:dyDescent="0.3">
      <c r="A10" s="123" t="s">
        <v>105</v>
      </c>
      <c r="B10" s="16" t="s">
        <v>106</v>
      </c>
      <c r="C10" s="13" t="s">
        <v>8</v>
      </c>
      <c r="D10" s="125">
        <v>504.00000000000011</v>
      </c>
      <c r="E10" s="14"/>
      <c r="F10" s="15">
        <f t="shared" si="0"/>
        <v>0</v>
      </c>
      <c r="G10" s="9"/>
      <c r="H10" s="140">
        <v>0.20000000000000004</v>
      </c>
      <c r="I10" s="1"/>
      <c r="J10" s="2"/>
    </row>
    <row r="11" spans="1:10" ht="14.4" x14ac:dyDescent="0.3">
      <c r="A11" s="126" t="s">
        <v>118</v>
      </c>
      <c r="B11" s="127" t="s">
        <v>119</v>
      </c>
      <c r="C11" s="130" t="s">
        <v>61</v>
      </c>
      <c r="D11" s="125">
        <v>480.00000000000011</v>
      </c>
      <c r="E11" s="128"/>
      <c r="F11" s="15">
        <f t="shared" si="0"/>
        <v>0</v>
      </c>
      <c r="G11" s="9"/>
      <c r="H11" s="140">
        <v>0.20000000000000004</v>
      </c>
      <c r="I11" s="1"/>
      <c r="J11" s="2"/>
    </row>
    <row r="12" spans="1:10" ht="14.4" x14ac:dyDescent="0.3">
      <c r="A12" s="126" t="s">
        <v>121</v>
      </c>
      <c r="B12" s="127" t="s">
        <v>120</v>
      </c>
      <c r="C12" s="130" t="s">
        <v>7</v>
      </c>
      <c r="D12" s="125">
        <v>480.00000000000011</v>
      </c>
      <c r="E12" s="128"/>
      <c r="F12" s="15">
        <f t="shared" si="0"/>
        <v>0</v>
      </c>
      <c r="G12" s="9"/>
      <c r="H12" s="140">
        <v>0</v>
      </c>
      <c r="I12" s="1"/>
      <c r="J12" s="2"/>
    </row>
    <row r="13" spans="1:10" ht="15.6" x14ac:dyDescent="0.25">
      <c r="A13" s="98">
        <v>2</v>
      </c>
      <c r="B13" s="99" t="s">
        <v>86</v>
      </c>
      <c r="C13" s="100"/>
      <c r="D13" s="101"/>
      <c r="E13" s="102"/>
      <c r="F13" s="103">
        <f>SUM(F14:F18)</f>
        <v>0</v>
      </c>
      <c r="G13" s="2"/>
      <c r="H13" s="140">
        <v>1.06</v>
      </c>
      <c r="I13" s="1"/>
      <c r="J13" s="2"/>
    </row>
    <row r="14" spans="1:10" ht="14.4" x14ac:dyDescent="0.25">
      <c r="A14" s="11" t="s">
        <v>43</v>
      </c>
      <c r="B14" s="119" t="s">
        <v>89</v>
      </c>
      <c r="C14" s="120" t="s">
        <v>8</v>
      </c>
      <c r="D14" s="125">
        <v>2544</v>
      </c>
      <c r="E14" s="121"/>
      <c r="F14" s="15">
        <f>+E14*D14</f>
        <v>0</v>
      </c>
      <c r="G14" s="78"/>
      <c r="H14" s="140">
        <v>1.06</v>
      </c>
      <c r="I14" s="1"/>
      <c r="J14" s="2"/>
    </row>
    <row r="15" spans="1:10" ht="14.4" x14ac:dyDescent="0.25">
      <c r="A15" s="11" t="s">
        <v>66</v>
      </c>
      <c r="B15" s="119" t="s">
        <v>122</v>
      </c>
      <c r="C15" s="120" t="s">
        <v>8</v>
      </c>
      <c r="D15" s="125">
        <v>2544</v>
      </c>
      <c r="E15" s="121"/>
      <c r="F15" s="15">
        <f>+E15*D15</f>
        <v>0</v>
      </c>
      <c r="G15" s="78"/>
      <c r="H15" s="140">
        <v>9.0530000000000026</v>
      </c>
      <c r="I15" s="1"/>
      <c r="J15" s="2"/>
    </row>
    <row r="16" spans="1:10" ht="14.4" x14ac:dyDescent="0.3">
      <c r="A16" s="11" t="s">
        <v>87</v>
      </c>
      <c r="B16" s="12" t="s">
        <v>90</v>
      </c>
      <c r="C16" s="13" t="s">
        <v>91</v>
      </c>
      <c r="D16" s="125">
        <v>21727.200000000008</v>
      </c>
      <c r="E16" s="14"/>
      <c r="F16" s="15">
        <f>+E16*D16</f>
        <v>0</v>
      </c>
      <c r="G16" s="9"/>
      <c r="H16" s="140">
        <v>3.333333333333333</v>
      </c>
      <c r="I16" s="1"/>
      <c r="J16" s="2"/>
    </row>
    <row r="17" spans="1:10" ht="14.4" x14ac:dyDescent="0.3">
      <c r="A17" s="11" t="s">
        <v>88</v>
      </c>
      <c r="B17" s="133" t="s">
        <v>132</v>
      </c>
      <c r="C17" s="134" t="s">
        <v>94</v>
      </c>
      <c r="D17" s="125">
        <v>7999.9999999999991</v>
      </c>
      <c r="E17" s="136"/>
      <c r="F17" s="15">
        <f>+E17*D17</f>
        <v>0</v>
      </c>
      <c r="G17" s="9"/>
      <c r="H17" s="140">
        <v>4.8109148004200986E-3</v>
      </c>
      <c r="I17" s="1"/>
      <c r="J17" s="2"/>
    </row>
    <row r="18" spans="1:10" ht="27.6" x14ac:dyDescent="0.3">
      <c r="A18" s="11" t="s">
        <v>95</v>
      </c>
      <c r="B18" s="12" t="s">
        <v>96</v>
      </c>
      <c r="C18" s="13" t="s">
        <v>97</v>
      </c>
      <c r="D18" s="125">
        <v>11.546195521008237</v>
      </c>
      <c r="E18" s="14"/>
      <c r="F18" s="15">
        <f>+E18*D18</f>
        <v>0</v>
      </c>
      <c r="G18" s="9"/>
      <c r="H18" s="140">
        <v>0</v>
      </c>
      <c r="I18" s="1"/>
      <c r="J18" s="2"/>
    </row>
    <row r="19" spans="1:10" ht="15.6" x14ac:dyDescent="0.25">
      <c r="A19" s="98">
        <v>3</v>
      </c>
      <c r="B19" s="99" t="s">
        <v>92</v>
      </c>
      <c r="C19" s="100"/>
      <c r="D19" s="100"/>
      <c r="E19" s="102"/>
      <c r="F19" s="103">
        <f>SUM(F20:F24)</f>
        <v>0</v>
      </c>
      <c r="G19" s="2"/>
      <c r="H19" s="140">
        <v>2.0000000000000004</v>
      </c>
      <c r="J19" s="2"/>
    </row>
    <row r="20" spans="1:10" ht="27.6" x14ac:dyDescent="0.25">
      <c r="A20" s="11" t="s">
        <v>62</v>
      </c>
      <c r="B20" s="16" t="s">
        <v>123</v>
      </c>
      <c r="C20" s="13" t="s">
        <v>94</v>
      </c>
      <c r="D20" s="125">
        <v>4800.0000000000009</v>
      </c>
      <c r="E20" s="14"/>
      <c r="F20" s="15">
        <f>+E20*D20</f>
        <v>0</v>
      </c>
      <c r="G20" s="2"/>
      <c r="H20" s="140">
        <v>2.16</v>
      </c>
      <c r="J20" s="2"/>
    </row>
    <row r="21" spans="1:10" ht="13.8" x14ac:dyDescent="0.25">
      <c r="A21" s="11" t="s">
        <v>63</v>
      </c>
      <c r="B21" s="16" t="s">
        <v>124</v>
      </c>
      <c r="C21" s="13" t="s">
        <v>7</v>
      </c>
      <c r="D21" s="125">
        <v>5184</v>
      </c>
      <c r="E21" s="84"/>
      <c r="F21" s="15">
        <f>+E21*D21</f>
        <v>0</v>
      </c>
      <c r="G21" s="2"/>
      <c r="H21" s="140">
        <v>0.24000000000000007</v>
      </c>
      <c r="J21" s="2"/>
    </row>
    <row r="22" spans="1:10" ht="27.6" x14ac:dyDescent="0.25">
      <c r="A22" s="11" t="s">
        <v>64</v>
      </c>
      <c r="B22" s="16" t="s">
        <v>93</v>
      </c>
      <c r="C22" s="13" t="s">
        <v>7</v>
      </c>
      <c r="D22" s="125">
        <v>576.00000000000023</v>
      </c>
      <c r="E22" s="14"/>
      <c r="F22" s="15">
        <f>+E22*D22</f>
        <v>0</v>
      </c>
      <c r="H22" s="140">
        <v>6.989600000000002</v>
      </c>
      <c r="J22" s="2"/>
    </row>
    <row r="23" spans="1:10" ht="13.8" x14ac:dyDescent="0.25">
      <c r="A23" s="11" t="s">
        <v>65</v>
      </c>
      <c r="B23" s="12" t="s">
        <v>90</v>
      </c>
      <c r="C23" s="13" t="s">
        <v>91</v>
      </c>
      <c r="D23" s="125">
        <v>16775.040000000005</v>
      </c>
      <c r="E23" s="14"/>
      <c r="F23" s="15">
        <f>+E23*D23</f>
        <v>0</v>
      </c>
      <c r="H23" s="140">
        <v>2.7777777777777783E-2</v>
      </c>
      <c r="J23" s="2"/>
    </row>
    <row r="24" spans="1:10" ht="27.6" x14ac:dyDescent="0.25">
      <c r="A24" s="11" t="s">
        <v>131</v>
      </c>
      <c r="B24" s="16" t="s">
        <v>130</v>
      </c>
      <c r="C24" s="13" t="s">
        <v>94</v>
      </c>
      <c r="D24" s="125">
        <v>66.666666666666686</v>
      </c>
      <c r="E24" s="14"/>
      <c r="F24" s="15">
        <f>+E24*D24</f>
        <v>0</v>
      </c>
      <c r="G24" s="2"/>
      <c r="H24" s="140">
        <v>0</v>
      </c>
      <c r="J24" s="2"/>
    </row>
    <row r="25" spans="1:10" ht="15.6" x14ac:dyDescent="0.25">
      <c r="A25" s="98">
        <v>4</v>
      </c>
      <c r="B25" s="99" t="s">
        <v>104</v>
      </c>
      <c r="C25" s="100"/>
      <c r="D25" s="100"/>
      <c r="E25" s="102"/>
      <c r="F25" s="103">
        <f>SUM(F26:F33)</f>
        <v>0</v>
      </c>
      <c r="G25" s="2"/>
      <c r="H25" s="140">
        <v>0.40267356879516225</v>
      </c>
      <c r="J25" s="2"/>
    </row>
    <row r="26" spans="1:10" ht="41.4" x14ac:dyDescent="0.25">
      <c r="A26" s="11" t="s">
        <v>98</v>
      </c>
      <c r="B26" s="16" t="s">
        <v>117</v>
      </c>
      <c r="C26" s="13" t="s">
        <v>97</v>
      </c>
      <c r="D26" s="125">
        <v>398</v>
      </c>
      <c r="E26" s="14"/>
      <c r="F26" s="15">
        <f t="shared" ref="F26:F33" si="1">+E26*D26</f>
        <v>0</v>
      </c>
      <c r="G26" s="2"/>
      <c r="H26" s="140">
        <v>0.40267356879516225</v>
      </c>
      <c r="J26" s="2"/>
    </row>
    <row r="27" spans="1:10" ht="41.4" x14ac:dyDescent="0.25">
      <c r="A27" s="11" t="s">
        <v>99</v>
      </c>
      <c r="B27" s="119" t="s">
        <v>125</v>
      </c>
      <c r="C27" s="120" t="s">
        <v>97</v>
      </c>
      <c r="D27" s="125">
        <v>398</v>
      </c>
      <c r="E27" s="122"/>
      <c r="F27" s="15">
        <f t="shared" si="1"/>
        <v>0</v>
      </c>
      <c r="H27" s="140">
        <v>0.19918489031198555</v>
      </c>
      <c r="J27" s="2"/>
    </row>
    <row r="28" spans="1:10" ht="13.8" x14ac:dyDescent="0.25">
      <c r="A28" s="11" t="s">
        <v>107</v>
      </c>
      <c r="B28" s="119" t="s">
        <v>108</v>
      </c>
      <c r="C28" s="120" t="s">
        <v>61</v>
      </c>
      <c r="D28" s="125">
        <v>478.0437367487653</v>
      </c>
      <c r="E28" s="122"/>
      <c r="F28" s="15">
        <f t="shared" si="1"/>
        <v>0</v>
      </c>
      <c r="H28" s="140">
        <v>0.19918489031198555</v>
      </c>
      <c r="J28" s="2"/>
    </row>
    <row r="29" spans="1:10" ht="13.8" x14ac:dyDescent="0.25">
      <c r="A29" s="11" t="s">
        <v>109</v>
      </c>
      <c r="B29" s="119" t="s">
        <v>127</v>
      </c>
      <c r="C29" s="134" t="s">
        <v>61</v>
      </c>
      <c r="D29" s="125">
        <v>478.0437367487653</v>
      </c>
      <c r="E29" s="136"/>
      <c r="F29" s="15">
        <f t="shared" si="1"/>
        <v>0</v>
      </c>
      <c r="H29" s="140">
        <v>1.4432744401260296E-3</v>
      </c>
      <c r="J29" s="2"/>
    </row>
    <row r="30" spans="1:10" ht="13.8" x14ac:dyDescent="0.25">
      <c r="A30" s="11" t="s">
        <v>110</v>
      </c>
      <c r="B30" s="119" t="s">
        <v>129</v>
      </c>
      <c r="C30" s="134" t="s">
        <v>97</v>
      </c>
      <c r="D30" s="125">
        <v>3</v>
      </c>
      <c r="E30" s="136"/>
      <c r="F30" s="15">
        <f t="shared" si="1"/>
        <v>0</v>
      </c>
      <c r="H30" s="140">
        <v>1.3470561441176277E-2</v>
      </c>
      <c r="J30" s="2"/>
    </row>
    <row r="31" spans="1:10" ht="69" x14ac:dyDescent="0.25">
      <c r="A31" s="11" t="s">
        <v>112</v>
      </c>
      <c r="B31" s="124" t="s">
        <v>126</v>
      </c>
      <c r="C31" s="120" t="s">
        <v>97</v>
      </c>
      <c r="D31" s="125">
        <v>27</v>
      </c>
      <c r="E31" s="122"/>
      <c r="F31" s="15">
        <f t="shared" si="1"/>
        <v>0</v>
      </c>
      <c r="H31" s="140">
        <v>0</v>
      </c>
      <c r="J31" s="2"/>
    </row>
    <row r="32" spans="1:10" ht="13.8" x14ac:dyDescent="0.25">
      <c r="A32" s="11" t="s">
        <v>113</v>
      </c>
      <c r="B32" s="124" t="s">
        <v>111</v>
      </c>
      <c r="C32" s="120" t="s">
        <v>7</v>
      </c>
      <c r="D32" s="125">
        <v>0</v>
      </c>
      <c r="E32" s="122"/>
      <c r="F32" s="15">
        <f t="shared" si="1"/>
        <v>0</v>
      </c>
      <c r="H32" s="140">
        <v>1.0000000000000002</v>
      </c>
      <c r="J32" s="2"/>
    </row>
    <row r="33" spans="1:12" ht="13.8" x14ac:dyDescent="0.25">
      <c r="A33" s="11" t="s">
        <v>128</v>
      </c>
      <c r="B33" s="124" t="s">
        <v>114</v>
      </c>
      <c r="C33" s="120" t="s">
        <v>94</v>
      </c>
      <c r="D33" s="125">
        <v>2400.0000000000005</v>
      </c>
      <c r="E33" s="122"/>
      <c r="F33" s="15">
        <f t="shared" si="1"/>
        <v>0</v>
      </c>
      <c r="H33" s="140">
        <v>0</v>
      </c>
      <c r="J33" s="2"/>
    </row>
    <row r="34" spans="1:12" ht="15.6" x14ac:dyDescent="0.25">
      <c r="A34" s="98">
        <v>5</v>
      </c>
      <c r="B34" s="99" t="s">
        <v>100</v>
      </c>
      <c r="C34" s="100"/>
      <c r="D34" s="100"/>
      <c r="E34" s="102"/>
      <c r="F34" s="103">
        <f>SUM(F35)</f>
        <v>0</v>
      </c>
      <c r="G34" s="2"/>
      <c r="H34" s="140">
        <v>2.7903305842436572E-2</v>
      </c>
      <c r="J34" s="2"/>
    </row>
    <row r="35" spans="1:12" ht="14.4" thickBot="1" x14ac:dyDescent="0.3">
      <c r="A35" s="11" t="s">
        <v>101</v>
      </c>
      <c r="B35" s="16" t="s">
        <v>102</v>
      </c>
      <c r="C35" s="13" t="s">
        <v>97</v>
      </c>
      <c r="D35" s="125">
        <v>56</v>
      </c>
      <c r="E35" s="14"/>
      <c r="F35" s="15">
        <f>+E35*D35</f>
        <v>0</v>
      </c>
      <c r="G35" s="2"/>
      <c r="H35" s="140">
        <v>0</v>
      </c>
      <c r="J35" s="2"/>
    </row>
    <row r="36" spans="1:12" ht="16.2" thickBot="1" x14ac:dyDescent="0.3">
      <c r="A36" s="221" t="s">
        <v>71</v>
      </c>
      <c r="B36" s="222"/>
      <c r="C36" s="222"/>
      <c r="D36" s="222"/>
      <c r="E36" s="223"/>
      <c r="F36" s="104">
        <f>+F34+F25+F19+F13+F5</f>
        <v>0</v>
      </c>
      <c r="G36" s="2"/>
      <c r="J36" s="2"/>
    </row>
    <row r="37" spans="1:12" ht="14.4" thickBot="1" x14ac:dyDescent="0.3">
      <c r="A37" s="17"/>
      <c r="B37" s="18"/>
      <c r="C37" s="18"/>
      <c r="D37" s="19"/>
      <c r="E37" s="19"/>
      <c r="F37" s="20"/>
      <c r="G37" s="2"/>
      <c r="J37" s="2"/>
    </row>
    <row r="38" spans="1:12" ht="13.8" x14ac:dyDescent="0.25">
      <c r="A38" s="224" t="s">
        <v>13</v>
      </c>
      <c r="B38" s="225"/>
      <c r="C38" s="226"/>
      <c r="D38" s="227" t="s">
        <v>103</v>
      </c>
      <c r="E38" s="76">
        <f>+'Desglose AIU'!$H$6</f>
        <v>0.25</v>
      </c>
      <c r="F38" s="21">
        <f>$F$36*E38</f>
        <v>0</v>
      </c>
      <c r="G38" s="2"/>
      <c r="I38" s="2"/>
      <c r="J38" s="2"/>
      <c r="L38" s="3"/>
    </row>
    <row r="39" spans="1:12" ht="13.8" x14ac:dyDescent="0.25">
      <c r="A39" s="229" t="s">
        <v>36</v>
      </c>
      <c r="B39" s="230"/>
      <c r="C39" s="231"/>
      <c r="D39" s="228"/>
      <c r="E39" s="77">
        <f>+'Desglose AIU'!$H$7</f>
        <v>0.01</v>
      </c>
      <c r="F39" s="22">
        <f>$F$36*E39</f>
        <v>0</v>
      </c>
      <c r="G39" s="2"/>
      <c r="J39" s="2"/>
    </row>
    <row r="40" spans="1:12" ht="14.4" thickBot="1" x14ac:dyDescent="0.3">
      <c r="A40" s="232" t="s">
        <v>72</v>
      </c>
      <c r="B40" s="233"/>
      <c r="C40" s="234"/>
      <c r="D40" s="228"/>
      <c r="E40" s="82">
        <f>+'Desglose AIU'!$H$8</f>
        <v>0.04</v>
      </c>
      <c r="F40" s="83">
        <f>$F$36*E40</f>
        <v>0</v>
      </c>
      <c r="G40" s="2"/>
      <c r="H40" s="140"/>
      <c r="J40" s="2"/>
    </row>
    <row r="41" spans="1:12" ht="16.2" thickBot="1" x14ac:dyDescent="0.3">
      <c r="A41" s="208" t="s">
        <v>14</v>
      </c>
      <c r="B41" s="209"/>
      <c r="C41" s="209"/>
      <c r="D41" s="209"/>
      <c r="E41" s="210"/>
      <c r="F41" s="105">
        <f>SUM(F38:F40)</f>
        <v>0</v>
      </c>
      <c r="G41" s="2"/>
      <c r="H41" s="140"/>
      <c r="J41" s="2"/>
    </row>
    <row r="42" spans="1:12" ht="13.8" x14ac:dyDescent="0.25">
      <c r="A42" s="23"/>
      <c r="B42" s="24"/>
      <c r="C42" s="24"/>
      <c r="D42" s="24"/>
      <c r="E42" s="138" t="s">
        <v>133</v>
      </c>
      <c r="F42" s="139">
        <v>217760130.84</v>
      </c>
      <c r="G42" s="2"/>
      <c r="H42" s="140"/>
      <c r="J42" s="2"/>
    </row>
    <row r="43" spans="1:12" ht="14.4" thickBot="1" x14ac:dyDescent="0.3">
      <c r="A43" s="23"/>
      <c r="B43" s="24"/>
      <c r="C43" s="24"/>
      <c r="D43" s="24"/>
      <c r="E43" s="138" t="s">
        <v>134</v>
      </c>
      <c r="F43" s="139">
        <v>145173420.56</v>
      </c>
      <c r="G43" s="2"/>
      <c r="H43" s="140"/>
      <c r="J43" s="2"/>
    </row>
    <row r="44" spans="1:12" ht="16.2" thickBot="1" x14ac:dyDescent="0.3">
      <c r="A44" s="208" t="s">
        <v>135</v>
      </c>
      <c r="B44" s="209"/>
      <c r="C44" s="209"/>
      <c r="D44" s="209"/>
      <c r="E44" s="211"/>
      <c r="F44" s="105">
        <f>+F36+F41+F42+F43</f>
        <v>362933551.39999998</v>
      </c>
      <c r="G44" s="2"/>
      <c r="H44" s="140"/>
      <c r="J44" s="2"/>
    </row>
    <row r="45" spans="1:12" ht="13.8" x14ac:dyDescent="0.3">
      <c r="A45" s="25"/>
      <c r="B45" s="26"/>
      <c r="C45" s="26"/>
      <c r="D45" s="26"/>
      <c r="E45" s="26"/>
      <c r="F45" s="27"/>
    </row>
    <row r="46" spans="1:12" ht="15.6" x14ac:dyDescent="0.3">
      <c r="A46" s="28" t="s">
        <v>44</v>
      </c>
      <c r="B46" s="30"/>
      <c r="C46" s="30"/>
      <c r="D46" s="30"/>
      <c r="E46" s="30"/>
      <c r="F46" s="31"/>
      <c r="G46" s="3"/>
    </row>
    <row r="47" spans="1:12" ht="15.6" x14ac:dyDescent="0.3">
      <c r="A47" s="28"/>
      <c r="B47" s="30"/>
      <c r="C47" s="30"/>
      <c r="D47" s="30"/>
      <c r="E47" s="30"/>
      <c r="F47" s="31"/>
    </row>
    <row r="48" spans="1:12" ht="15.6" x14ac:dyDescent="0.3">
      <c r="A48" s="28"/>
      <c r="B48" s="30"/>
      <c r="C48" s="30"/>
      <c r="D48" s="30"/>
      <c r="E48" s="30"/>
      <c r="F48" s="31"/>
    </row>
    <row r="49" spans="1:8" ht="15.6" x14ac:dyDescent="0.3">
      <c r="A49" s="32"/>
      <c r="B49" s="29"/>
      <c r="C49" s="29"/>
      <c r="D49" s="29"/>
      <c r="E49" s="29"/>
      <c r="F49" s="79"/>
      <c r="H49">
        <v>15</v>
      </c>
    </row>
    <row r="50" spans="1:8" ht="15.6" x14ac:dyDescent="0.3">
      <c r="A50" s="32"/>
      <c r="B50" s="29"/>
      <c r="C50" s="29"/>
      <c r="D50" s="29"/>
      <c r="E50" s="29"/>
      <c r="F50" s="79"/>
      <c r="H50">
        <v>5</v>
      </c>
    </row>
    <row r="51" spans="1:8" ht="15.6" x14ac:dyDescent="0.3">
      <c r="A51" s="32"/>
      <c r="B51" s="29"/>
      <c r="C51" s="29"/>
      <c r="D51" s="29"/>
      <c r="E51" s="29"/>
      <c r="F51" s="79"/>
      <c r="H51">
        <v>5</v>
      </c>
    </row>
    <row r="52" spans="1:8" ht="16.2" thickBot="1" x14ac:dyDescent="0.35">
      <c r="A52" s="33"/>
      <c r="B52" s="80"/>
      <c r="C52" s="80"/>
      <c r="D52" s="80"/>
      <c r="E52" s="80"/>
      <c r="F52" s="81"/>
    </row>
  </sheetData>
  <mergeCells count="9">
    <mergeCell ref="A41:E41"/>
    <mergeCell ref="A44:E44"/>
    <mergeCell ref="A1:F2"/>
    <mergeCell ref="A3:F3"/>
    <mergeCell ref="A36:E36"/>
    <mergeCell ref="A38:C38"/>
    <mergeCell ref="D38:D40"/>
    <mergeCell ref="A39:C39"/>
    <mergeCell ref="A40:C40"/>
  </mergeCells>
  <printOptions horizontalCentered="1"/>
  <pageMargins left="0.70866141732283472" right="0.70866141732283472" top="0.74803149606299213" bottom="0.74803149606299213" header="0.31496062992125984" footer="0.31496062992125984"/>
  <pageSetup scale="7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88475-5ABD-4AE8-936C-91ABD5C79F73}">
  <sheetPr>
    <tabColor rgb="FF00B050"/>
    <pageSetUpPr fitToPage="1"/>
  </sheetPr>
  <dimension ref="A1:K57"/>
  <sheetViews>
    <sheetView topLeftCell="A9" workbookViewId="0">
      <selection activeCell="H10" sqref="H1:H1048576"/>
    </sheetView>
    <sheetView topLeftCell="A21" workbookViewId="1">
      <selection activeCell="D24" sqref="D24"/>
    </sheetView>
  </sheetViews>
  <sheetFormatPr baseColWidth="10" defaultRowHeight="13.2" x14ac:dyDescent="0.25"/>
  <cols>
    <col min="1" max="1" width="6.5546875" customWidth="1"/>
    <col min="2" max="2" width="52.44140625" customWidth="1"/>
    <col min="3" max="3" width="10.6640625" customWidth="1"/>
    <col min="4" max="4" width="14.44140625" customWidth="1"/>
    <col min="5" max="5" width="19.6640625" customWidth="1"/>
    <col min="6" max="6" width="22.33203125" customWidth="1"/>
    <col min="7" max="7" width="17.5546875" bestFit="1" customWidth="1"/>
    <col min="8" max="8" width="19.33203125" bestFit="1" customWidth="1"/>
    <col min="9" max="9" width="17.5546875" bestFit="1" customWidth="1"/>
    <col min="10" max="10" width="15.6640625" customWidth="1"/>
    <col min="11" max="11" width="12.6640625" bestFit="1" customWidth="1"/>
  </cols>
  <sheetData>
    <row r="1" spans="1:9" ht="21" customHeight="1" x14ac:dyDescent="0.25">
      <c r="A1" s="212" t="str">
        <f>+'PPTO. GENERAL'!A1</f>
        <v>CONSTRUCCIÓN DE PAVIMENTO EN CONCRETO RÍGIDO EN DIFERENTES VIAS BARRIALES DEL DISTRITO DE SANTA MARTA, MAGDALENA</v>
      </c>
      <c r="B1" s="213"/>
      <c r="C1" s="213"/>
      <c r="D1" s="213"/>
      <c r="E1" s="213"/>
      <c r="F1" s="214"/>
    </row>
    <row r="2" spans="1:9" ht="21" customHeight="1" thickBot="1" x14ac:dyDescent="0.3">
      <c r="A2" s="215"/>
      <c r="B2" s="216"/>
      <c r="C2" s="216"/>
      <c r="D2" s="216"/>
      <c r="E2" s="216"/>
      <c r="F2" s="217"/>
    </row>
    <row r="3" spans="1:9" ht="14.4" thickBot="1" x14ac:dyDescent="0.3">
      <c r="A3" s="218"/>
      <c r="B3" s="219"/>
      <c r="C3" s="219"/>
      <c r="D3" s="219"/>
      <c r="E3" s="219"/>
      <c r="F3" s="220"/>
    </row>
    <row r="4" spans="1:9" ht="32.25" customHeight="1" thickBot="1" x14ac:dyDescent="0.3">
      <c r="A4" s="93" t="s">
        <v>0</v>
      </c>
      <c r="B4" s="94" t="s">
        <v>1</v>
      </c>
      <c r="C4" s="95" t="s">
        <v>2</v>
      </c>
      <c r="D4" s="95" t="s">
        <v>3</v>
      </c>
      <c r="E4" s="96" t="s">
        <v>4</v>
      </c>
      <c r="F4" s="97" t="s">
        <v>5</v>
      </c>
      <c r="H4" s="137"/>
    </row>
    <row r="5" spans="1:9" ht="15.6" x14ac:dyDescent="0.25">
      <c r="A5" s="98">
        <v>1</v>
      </c>
      <c r="B5" s="99" t="s">
        <v>6</v>
      </c>
      <c r="C5" s="100"/>
      <c r="D5" s="100"/>
      <c r="E5" s="100"/>
      <c r="F5" s="103">
        <f>SUM(F6:F12)</f>
        <v>0</v>
      </c>
      <c r="G5" s="2"/>
      <c r="I5" s="2"/>
    </row>
    <row r="6" spans="1:9" ht="14.4" x14ac:dyDescent="0.3">
      <c r="A6" s="11" t="s">
        <v>42</v>
      </c>
      <c r="B6" s="12" t="s">
        <v>84</v>
      </c>
      <c r="C6" s="13" t="s">
        <v>7</v>
      </c>
      <c r="D6" s="125">
        <v>17536.794105047291</v>
      </c>
      <c r="E6" s="14"/>
      <c r="F6" s="15">
        <f t="shared" ref="F6:F12" si="0">+E6*D6</f>
        <v>0</v>
      </c>
      <c r="G6" s="9"/>
      <c r="H6" s="1"/>
      <c r="I6" s="2"/>
    </row>
    <row r="7" spans="1:9" ht="27.6" x14ac:dyDescent="0.25">
      <c r="A7" s="11" t="s">
        <v>81</v>
      </c>
      <c r="B7" s="12" t="s">
        <v>115</v>
      </c>
      <c r="C7" s="13" t="s">
        <v>8</v>
      </c>
      <c r="D7" s="125">
        <v>7102.2678090826375</v>
      </c>
      <c r="E7" s="14"/>
      <c r="F7" s="15">
        <f t="shared" si="0"/>
        <v>0</v>
      </c>
      <c r="G7" s="78"/>
      <c r="H7" s="1"/>
      <c r="I7" s="2"/>
    </row>
    <row r="8" spans="1:9" ht="14.4" x14ac:dyDescent="0.3">
      <c r="A8" s="11" t="s">
        <v>82</v>
      </c>
      <c r="B8" s="12" t="s">
        <v>116</v>
      </c>
      <c r="C8" s="13" t="s">
        <v>8</v>
      </c>
      <c r="D8" s="125">
        <v>1639.8041241083183</v>
      </c>
      <c r="E8" s="14"/>
      <c r="F8" s="15">
        <f t="shared" si="0"/>
        <v>0</v>
      </c>
      <c r="G8" s="9"/>
      <c r="H8" s="1"/>
      <c r="I8" s="2"/>
    </row>
    <row r="9" spans="1:9" ht="14.4" x14ac:dyDescent="0.3">
      <c r="A9" s="11" t="s">
        <v>83</v>
      </c>
      <c r="B9" s="12" t="s">
        <v>85</v>
      </c>
      <c r="C9" s="13" t="s">
        <v>8</v>
      </c>
      <c r="D9" s="125">
        <v>1093.2027494055453</v>
      </c>
      <c r="E9" s="14"/>
      <c r="F9" s="15">
        <f t="shared" si="0"/>
        <v>0</v>
      </c>
      <c r="G9" s="9"/>
      <c r="H9" s="1"/>
      <c r="I9" s="2"/>
    </row>
    <row r="10" spans="1:9" ht="14.4" x14ac:dyDescent="0.3">
      <c r="A10" s="123" t="s">
        <v>105</v>
      </c>
      <c r="B10" s="16" t="s">
        <v>106</v>
      </c>
      <c r="C10" s="13" t="s">
        <v>8</v>
      </c>
      <c r="D10" s="125">
        <v>478.27620286492612</v>
      </c>
      <c r="E10" s="14"/>
      <c r="F10" s="15">
        <f t="shared" si="0"/>
        <v>0</v>
      </c>
      <c r="G10" s="9"/>
      <c r="H10" s="1"/>
      <c r="I10" s="2"/>
    </row>
    <row r="11" spans="1:9" ht="14.4" x14ac:dyDescent="0.3">
      <c r="A11" s="126" t="s">
        <v>118</v>
      </c>
      <c r="B11" s="127" t="s">
        <v>119</v>
      </c>
      <c r="C11" s="130" t="s">
        <v>61</v>
      </c>
      <c r="D11" s="125">
        <v>455.50114558564394</v>
      </c>
      <c r="E11" s="128"/>
      <c r="F11" s="15">
        <f t="shared" si="0"/>
        <v>0</v>
      </c>
      <c r="G11" s="9"/>
      <c r="H11" s="1"/>
      <c r="I11" s="2"/>
    </row>
    <row r="12" spans="1:9" ht="14.4" x14ac:dyDescent="0.3">
      <c r="A12" s="126" t="s">
        <v>121</v>
      </c>
      <c r="B12" s="127" t="s">
        <v>120</v>
      </c>
      <c r="C12" s="130" t="s">
        <v>7</v>
      </c>
      <c r="D12" s="125">
        <v>455.50114558564394</v>
      </c>
      <c r="E12" s="128"/>
      <c r="F12" s="15">
        <f t="shared" si="0"/>
        <v>0</v>
      </c>
      <c r="G12" s="9"/>
      <c r="H12" s="1"/>
      <c r="I12" s="2"/>
    </row>
    <row r="13" spans="1:9" ht="15.6" x14ac:dyDescent="0.25">
      <c r="A13" s="98">
        <v>2</v>
      </c>
      <c r="B13" s="99" t="s">
        <v>86</v>
      </c>
      <c r="C13" s="100"/>
      <c r="D13" s="101"/>
      <c r="E13" s="102"/>
      <c r="F13" s="103">
        <f>SUM(F14:F18)</f>
        <v>0</v>
      </c>
      <c r="G13" s="2"/>
      <c r="H13" s="1"/>
      <c r="I13" s="2"/>
    </row>
    <row r="14" spans="1:9" ht="14.4" x14ac:dyDescent="0.25">
      <c r="A14" s="11" t="s">
        <v>43</v>
      </c>
      <c r="B14" s="119" t="s">
        <v>89</v>
      </c>
      <c r="C14" s="120" t="s">
        <v>8</v>
      </c>
      <c r="D14" s="125">
        <v>2414.1560716039126</v>
      </c>
      <c r="E14" s="121"/>
      <c r="F14" s="15">
        <f>+E14*D14</f>
        <v>0</v>
      </c>
      <c r="G14" s="78"/>
      <c r="H14" s="1"/>
      <c r="I14" s="2"/>
    </row>
    <row r="15" spans="1:9" ht="14.4" x14ac:dyDescent="0.25">
      <c r="A15" s="11" t="s">
        <v>66</v>
      </c>
      <c r="B15" s="119" t="s">
        <v>122</v>
      </c>
      <c r="C15" s="120" t="s">
        <v>8</v>
      </c>
      <c r="D15" s="125">
        <v>2414.1560716039126</v>
      </c>
      <c r="E15" s="121"/>
      <c r="F15" s="15">
        <f>+E15*D15</f>
        <v>0</v>
      </c>
      <c r="G15" s="78"/>
      <c r="H15" s="1"/>
      <c r="I15" s="2"/>
    </row>
    <row r="16" spans="1:9" ht="14.4" x14ac:dyDescent="0.3">
      <c r="A16" s="11" t="s">
        <v>87</v>
      </c>
      <c r="B16" s="12" t="s">
        <v>90</v>
      </c>
      <c r="C16" s="13" t="s">
        <v>91</v>
      </c>
      <c r="D16" s="125">
        <v>20618.259354934173</v>
      </c>
      <c r="E16" s="14"/>
      <c r="F16" s="15">
        <f>+E16*D16</f>
        <v>0</v>
      </c>
      <c r="G16" s="9"/>
      <c r="H16" s="1"/>
      <c r="I16" s="2"/>
    </row>
    <row r="17" spans="1:9" ht="14.4" x14ac:dyDescent="0.3">
      <c r="A17" s="11" t="s">
        <v>88</v>
      </c>
      <c r="B17" s="133" t="s">
        <v>132</v>
      </c>
      <c r="C17" s="134" t="s">
        <v>94</v>
      </c>
      <c r="D17" s="125">
        <v>7591.6857597607295</v>
      </c>
      <c r="E17" s="136"/>
      <c r="F17" s="15">
        <f>+E17*D17</f>
        <v>0</v>
      </c>
      <c r="G17" s="9"/>
      <c r="H17" s="1"/>
      <c r="I17" s="2"/>
    </row>
    <row r="18" spans="1:9" ht="27.6" x14ac:dyDescent="0.3">
      <c r="A18" s="11" t="s">
        <v>95</v>
      </c>
      <c r="B18" s="12" t="s">
        <v>96</v>
      </c>
      <c r="C18" s="13" t="s">
        <v>97</v>
      </c>
      <c r="D18" s="125">
        <v>10.95688601453142</v>
      </c>
      <c r="E18" s="14"/>
      <c r="F18" s="15">
        <f>+E18*D18</f>
        <v>0</v>
      </c>
      <c r="G18" s="9"/>
      <c r="H18" s="1"/>
      <c r="I18" s="2"/>
    </row>
    <row r="19" spans="1:9" ht="15.6" x14ac:dyDescent="0.25">
      <c r="A19" s="98">
        <v>3</v>
      </c>
      <c r="B19" s="99" t="s">
        <v>92</v>
      </c>
      <c r="C19" s="100"/>
      <c r="D19" s="100"/>
      <c r="E19" s="102"/>
      <c r="F19" s="103">
        <f>SUM(F20:F24)</f>
        <v>0</v>
      </c>
      <c r="G19" s="2"/>
      <c r="I19" s="2"/>
    </row>
    <row r="20" spans="1:9" ht="27.6" x14ac:dyDescent="0.25">
      <c r="A20" s="11" t="s">
        <v>62</v>
      </c>
      <c r="B20" s="16" t="s">
        <v>123</v>
      </c>
      <c r="C20" s="13" t="s">
        <v>94</v>
      </c>
      <c r="D20" s="125">
        <v>4555.0114558564392</v>
      </c>
      <c r="E20" s="14"/>
      <c r="F20" s="15">
        <f>+E20*D20</f>
        <v>0</v>
      </c>
      <c r="G20" s="2"/>
      <c r="I20" s="2"/>
    </row>
    <row r="21" spans="1:9" ht="13.8" x14ac:dyDescent="0.25">
      <c r="A21" s="11" t="s">
        <v>63</v>
      </c>
      <c r="B21" s="16" t="s">
        <v>124</v>
      </c>
      <c r="C21" s="13" t="s">
        <v>7</v>
      </c>
      <c r="D21" s="125">
        <v>4919.412372324954</v>
      </c>
      <c r="E21" s="84"/>
      <c r="F21" s="15">
        <f>+E21*D21</f>
        <v>0</v>
      </c>
      <c r="G21" s="2"/>
      <c r="I21" s="2"/>
    </row>
    <row r="22" spans="1:9" ht="27.6" x14ac:dyDescent="0.25">
      <c r="A22" s="11" t="s">
        <v>64</v>
      </c>
      <c r="B22" s="16" t="s">
        <v>93</v>
      </c>
      <c r="C22" s="13" t="s">
        <v>7</v>
      </c>
      <c r="D22" s="125">
        <v>546.60137470277277</v>
      </c>
      <c r="E22" s="14"/>
      <c r="F22" s="15">
        <f>+E22*D22</f>
        <v>0</v>
      </c>
      <c r="I22" s="2"/>
    </row>
    <row r="23" spans="1:9" ht="13.8" x14ac:dyDescent="0.25">
      <c r="A23" s="11" t="s">
        <v>65</v>
      </c>
      <c r="B23" s="12" t="s">
        <v>90</v>
      </c>
      <c r="C23" s="13" t="s">
        <v>91</v>
      </c>
      <c r="D23" s="125">
        <v>15918.854035927085</v>
      </c>
      <c r="E23" s="14"/>
      <c r="F23" s="15">
        <f>+E23*D23</f>
        <v>0</v>
      </c>
      <c r="I23" s="2"/>
    </row>
    <row r="24" spans="1:9" ht="27.6" x14ac:dyDescent="0.25">
      <c r="A24" s="11" t="s">
        <v>131</v>
      </c>
      <c r="B24" s="16" t="s">
        <v>130</v>
      </c>
      <c r="C24" s="13" t="s">
        <v>94</v>
      </c>
      <c r="D24" s="125">
        <v>63.264047998006099</v>
      </c>
      <c r="E24" s="14"/>
      <c r="F24" s="15">
        <f>+E24*D24</f>
        <v>0</v>
      </c>
      <c r="G24" s="2"/>
      <c r="I24" s="2"/>
    </row>
    <row r="25" spans="1:9" ht="15.6" x14ac:dyDescent="0.25">
      <c r="A25" s="98">
        <v>4</v>
      </c>
      <c r="B25" s="99" t="s">
        <v>104</v>
      </c>
      <c r="C25" s="100"/>
      <c r="D25" s="100"/>
      <c r="E25" s="102"/>
      <c r="F25" s="103">
        <f>SUM(F26:F33)</f>
        <v>0</v>
      </c>
      <c r="G25" s="2"/>
      <c r="I25" s="2"/>
    </row>
    <row r="26" spans="1:9" ht="41.4" x14ac:dyDescent="0.25">
      <c r="A26" s="11" t="s">
        <v>98</v>
      </c>
      <c r="B26" s="16" t="s">
        <v>117</v>
      </c>
      <c r="C26" s="13" t="s">
        <v>97</v>
      </c>
      <c r="D26" s="125">
        <v>393</v>
      </c>
      <c r="E26" s="14"/>
      <c r="F26" s="15">
        <f t="shared" ref="F26:F33" si="1">+E26*D26</f>
        <v>0</v>
      </c>
      <c r="G26" s="2"/>
      <c r="I26" s="2"/>
    </row>
    <row r="27" spans="1:9" ht="41.4" x14ac:dyDescent="0.25">
      <c r="A27" s="11" t="s">
        <v>99</v>
      </c>
      <c r="B27" s="119" t="s">
        <v>125</v>
      </c>
      <c r="C27" s="120" t="s">
        <v>97</v>
      </c>
      <c r="D27" s="125">
        <v>393</v>
      </c>
      <c r="E27" s="122"/>
      <c r="F27" s="15">
        <f t="shared" si="1"/>
        <v>0</v>
      </c>
      <c r="I27" s="2"/>
    </row>
    <row r="28" spans="1:9" ht="13.8" x14ac:dyDescent="0.25">
      <c r="A28" s="11" t="s">
        <v>107</v>
      </c>
      <c r="B28" s="119" t="s">
        <v>108</v>
      </c>
      <c r="C28" s="120" t="s">
        <v>61</v>
      </c>
      <c r="D28" s="125">
        <v>453.64472860230114</v>
      </c>
      <c r="E28" s="122"/>
      <c r="F28" s="15">
        <f t="shared" si="1"/>
        <v>0</v>
      </c>
      <c r="I28" s="2"/>
    </row>
    <row r="29" spans="1:9" ht="13.8" x14ac:dyDescent="0.25">
      <c r="A29" s="11" t="s">
        <v>109</v>
      </c>
      <c r="B29" s="119" t="s">
        <v>127</v>
      </c>
      <c r="C29" s="134" t="s">
        <v>61</v>
      </c>
      <c r="D29" s="125">
        <v>453.64472860230114</v>
      </c>
      <c r="E29" s="136"/>
      <c r="F29" s="15">
        <f t="shared" si="1"/>
        <v>0</v>
      </c>
      <c r="I29" s="2"/>
    </row>
    <row r="30" spans="1:9" ht="13.8" x14ac:dyDescent="0.25">
      <c r="A30" s="11" t="s">
        <v>110</v>
      </c>
      <c r="B30" s="119" t="s">
        <v>129</v>
      </c>
      <c r="C30" s="134" t="s">
        <v>97</v>
      </c>
      <c r="D30" s="125">
        <v>3.2870658043594259</v>
      </c>
      <c r="E30" s="136"/>
      <c r="F30" s="15">
        <f t="shared" si="1"/>
        <v>0</v>
      </c>
      <c r="I30" s="2"/>
    </row>
    <row r="31" spans="1:9" ht="69" x14ac:dyDescent="0.25">
      <c r="A31" s="11" t="s">
        <v>112</v>
      </c>
      <c r="B31" s="124" t="s">
        <v>126</v>
      </c>
      <c r="C31" s="120" t="s">
        <v>97</v>
      </c>
      <c r="D31" s="125">
        <v>30.679280840687976</v>
      </c>
      <c r="E31" s="122"/>
      <c r="F31" s="15">
        <f t="shared" si="1"/>
        <v>0</v>
      </c>
      <c r="I31" s="2"/>
    </row>
    <row r="32" spans="1:9" ht="13.8" x14ac:dyDescent="0.25">
      <c r="A32" s="11" t="s">
        <v>113</v>
      </c>
      <c r="B32" s="124" t="s">
        <v>111</v>
      </c>
      <c r="C32" s="120" t="s">
        <v>7</v>
      </c>
      <c r="D32" s="125">
        <v>0</v>
      </c>
      <c r="E32" s="122"/>
      <c r="F32" s="15">
        <f t="shared" si="1"/>
        <v>0</v>
      </c>
      <c r="I32" s="2"/>
    </row>
    <row r="33" spans="1:11" ht="13.8" x14ac:dyDescent="0.25">
      <c r="A33" s="11" t="s">
        <v>128</v>
      </c>
      <c r="B33" s="124" t="s">
        <v>114</v>
      </c>
      <c r="C33" s="120" t="s">
        <v>94</v>
      </c>
      <c r="D33" s="125">
        <v>2277.5057279282196</v>
      </c>
      <c r="E33" s="122"/>
      <c r="F33" s="15">
        <f t="shared" si="1"/>
        <v>0</v>
      </c>
      <c r="I33" s="2"/>
    </row>
    <row r="34" spans="1:11" ht="15.6" x14ac:dyDescent="0.25">
      <c r="A34" s="98">
        <v>5</v>
      </c>
      <c r="B34" s="99" t="s">
        <v>100</v>
      </c>
      <c r="C34" s="100"/>
      <c r="D34" s="100"/>
      <c r="E34" s="102"/>
      <c r="F34" s="103">
        <f>SUM(F35)</f>
        <v>0</v>
      </c>
      <c r="G34" s="2"/>
      <c r="I34" s="2"/>
    </row>
    <row r="35" spans="1:11" ht="14.4" thickBot="1" x14ac:dyDescent="0.3">
      <c r="A35" s="11" t="s">
        <v>101</v>
      </c>
      <c r="B35" s="16" t="s">
        <v>102</v>
      </c>
      <c r="C35" s="13" t="s">
        <v>97</v>
      </c>
      <c r="D35" s="125">
        <v>63.549938884282234</v>
      </c>
      <c r="E35" s="14"/>
      <c r="F35" s="15">
        <f>+E35*D35</f>
        <v>0</v>
      </c>
      <c r="G35" s="2"/>
      <c r="I35" s="2"/>
    </row>
    <row r="36" spans="1:11" ht="16.2" thickBot="1" x14ac:dyDescent="0.3">
      <c r="A36" s="221" t="s">
        <v>71</v>
      </c>
      <c r="B36" s="222"/>
      <c r="C36" s="222"/>
      <c r="D36" s="222"/>
      <c r="E36" s="223"/>
      <c r="F36" s="104">
        <f>+F34+F25+F19+F13+F5</f>
        <v>0</v>
      </c>
      <c r="G36" s="2"/>
      <c r="I36" s="2"/>
    </row>
    <row r="37" spans="1:11" ht="14.4" thickBot="1" x14ac:dyDescent="0.3">
      <c r="A37" s="17"/>
      <c r="B37" s="18"/>
      <c r="C37" s="18"/>
      <c r="D37" s="19"/>
      <c r="E37" s="19"/>
      <c r="F37" s="20"/>
      <c r="G37" s="2"/>
      <c r="I37" s="2"/>
    </row>
    <row r="38" spans="1:11" ht="13.8" x14ac:dyDescent="0.25">
      <c r="A38" s="224" t="s">
        <v>13</v>
      </c>
      <c r="B38" s="225"/>
      <c r="C38" s="226"/>
      <c r="D38" s="227" t="s">
        <v>103</v>
      </c>
      <c r="E38" s="76">
        <f>+'Desglose AIU'!$H$6</f>
        <v>0.25</v>
      </c>
      <c r="F38" s="21">
        <f>$F$36*E38</f>
        <v>0</v>
      </c>
      <c r="G38" s="2"/>
      <c r="H38" s="2"/>
      <c r="I38" s="2"/>
      <c r="K38" s="3"/>
    </row>
    <row r="39" spans="1:11" ht="13.8" x14ac:dyDescent="0.25">
      <c r="A39" s="229" t="s">
        <v>36</v>
      </c>
      <c r="B39" s="230"/>
      <c r="C39" s="231"/>
      <c r="D39" s="228"/>
      <c r="E39" s="77">
        <f>+'Desglose AIU'!$H$7</f>
        <v>0.01</v>
      </c>
      <c r="F39" s="22">
        <f>$F$36*E39</f>
        <v>0</v>
      </c>
      <c r="G39" s="2"/>
      <c r="I39" s="2"/>
    </row>
    <row r="40" spans="1:11" ht="14.4" thickBot="1" x14ac:dyDescent="0.3">
      <c r="A40" s="232" t="s">
        <v>72</v>
      </c>
      <c r="B40" s="233"/>
      <c r="C40" s="234"/>
      <c r="D40" s="228"/>
      <c r="E40" s="82">
        <f>+'Desglose AIU'!$H$8</f>
        <v>0.04</v>
      </c>
      <c r="F40" s="83">
        <f>$F$36*E40</f>
        <v>0</v>
      </c>
      <c r="G40" s="2"/>
      <c r="I40" s="2"/>
    </row>
    <row r="41" spans="1:11" ht="16.2" thickBot="1" x14ac:dyDescent="0.3">
      <c r="A41" s="208" t="s">
        <v>14</v>
      </c>
      <c r="B41" s="209"/>
      <c r="C41" s="209"/>
      <c r="D41" s="209"/>
      <c r="E41" s="210"/>
      <c r="F41" s="105">
        <f>SUM(F38:F40)</f>
        <v>0</v>
      </c>
      <c r="G41" s="2"/>
      <c r="I41" s="2"/>
    </row>
    <row r="42" spans="1:11" ht="13.8" x14ac:dyDescent="0.25">
      <c r="A42" s="23"/>
      <c r="B42" s="24"/>
      <c r="C42" s="24"/>
      <c r="D42" s="24"/>
      <c r="E42" s="138" t="s">
        <v>133</v>
      </c>
      <c r="F42" s="139">
        <v>202752939.55999845</v>
      </c>
      <c r="G42" s="2"/>
      <c r="I42" s="2"/>
    </row>
    <row r="43" spans="1:11" ht="14.4" thickBot="1" x14ac:dyDescent="0.3">
      <c r="A43" s="23"/>
      <c r="B43" s="24"/>
      <c r="C43" s="24"/>
      <c r="D43" s="24"/>
      <c r="E43" s="138" t="s">
        <v>134</v>
      </c>
      <c r="F43" s="139">
        <v>139062748.08000001</v>
      </c>
      <c r="G43" s="2"/>
      <c r="I43" s="2"/>
    </row>
    <row r="44" spans="1:11" ht="16.2" thickBot="1" x14ac:dyDescent="0.3">
      <c r="A44" s="208" t="s">
        <v>135</v>
      </c>
      <c r="B44" s="209"/>
      <c r="C44" s="209"/>
      <c r="D44" s="209"/>
      <c r="E44" s="211"/>
      <c r="F44" s="105">
        <f>+F36+F41+F42+F43</f>
        <v>341815687.63999844</v>
      </c>
      <c r="G44" s="2"/>
      <c r="I44" s="2"/>
    </row>
    <row r="45" spans="1:11" ht="13.8" x14ac:dyDescent="0.3">
      <c r="A45" s="25"/>
      <c r="B45" s="26"/>
      <c r="C45" s="26"/>
      <c r="D45" s="26"/>
      <c r="E45" s="26"/>
      <c r="F45" s="27"/>
    </row>
    <row r="46" spans="1:11" ht="15.6" x14ac:dyDescent="0.3">
      <c r="A46" s="28" t="s">
        <v>44</v>
      </c>
      <c r="B46" s="30"/>
      <c r="C46" s="30"/>
      <c r="D46" s="30"/>
      <c r="E46" s="30"/>
      <c r="F46" s="31"/>
      <c r="G46" s="3"/>
    </row>
    <row r="47" spans="1:11" ht="15.6" x14ac:dyDescent="0.3">
      <c r="A47" s="28"/>
      <c r="B47" s="30"/>
      <c r="C47" s="30"/>
      <c r="D47" s="30"/>
      <c r="E47" s="30"/>
      <c r="F47" s="31"/>
    </row>
    <row r="48" spans="1:11" ht="15.6" x14ac:dyDescent="0.3">
      <c r="A48" s="28"/>
      <c r="B48" s="30"/>
      <c r="C48" s="30"/>
      <c r="D48" s="30"/>
      <c r="E48" s="30"/>
      <c r="F48" s="31"/>
    </row>
    <row r="49" spans="1:8" ht="15.6" x14ac:dyDescent="0.3">
      <c r="A49" s="32"/>
      <c r="B49" s="29"/>
      <c r="C49" s="29"/>
      <c r="D49" s="29"/>
      <c r="E49" s="29"/>
      <c r="F49" s="79"/>
    </row>
    <row r="50" spans="1:8" ht="15.6" x14ac:dyDescent="0.3">
      <c r="A50" s="32"/>
      <c r="B50" s="29"/>
      <c r="C50" s="29"/>
      <c r="D50" s="29"/>
      <c r="E50" s="29"/>
      <c r="F50" s="79"/>
    </row>
    <row r="51" spans="1:8" ht="15.6" x14ac:dyDescent="0.3">
      <c r="A51" s="32"/>
      <c r="B51" s="29"/>
      <c r="C51" s="29"/>
      <c r="D51" s="29"/>
      <c r="E51" s="29"/>
      <c r="F51" s="79"/>
    </row>
    <row r="52" spans="1:8" ht="16.2" thickBot="1" x14ac:dyDescent="0.35">
      <c r="A52" s="33"/>
      <c r="B52" s="80"/>
      <c r="C52" s="80"/>
      <c r="D52" s="80"/>
      <c r="E52" s="80"/>
      <c r="F52" s="81"/>
      <c r="H52" s="141">
        <v>27956603774</v>
      </c>
    </row>
    <row r="53" spans="1:8" x14ac:dyDescent="0.25">
      <c r="H53" s="142">
        <f>+'LOTE 1'!F44</f>
        <v>323733171.30000001</v>
      </c>
    </row>
    <row r="54" spans="1:8" x14ac:dyDescent="0.25">
      <c r="H54" s="142">
        <f>+'LOTE 2'!F44</f>
        <v>362933551.39999998</v>
      </c>
    </row>
    <row r="55" spans="1:8" x14ac:dyDescent="0.25">
      <c r="H55" s="142">
        <f>+'LOTE 3'!F44</f>
        <v>341815687.63999844</v>
      </c>
    </row>
    <row r="56" spans="1:8" x14ac:dyDescent="0.25">
      <c r="H56" s="142">
        <f>SUM(H53:H55)</f>
        <v>1028482410.3399985</v>
      </c>
    </row>
    <row r="57" spans="1:8" x14ac:dyDescent="0.25">
      <c r="H57" s="1">
        <f>+H52-H56</f>
        <v>26928121363.66</v>
      </c>
    </row>
  </sheetData>
  <mergeCells count="9">
    <mergeCell ref="A41:E41"/>
    <mergeCell ref="A44:E44"/>
    <mergeCell ref="A1:F2"/>
    <mergeCell ref="A3:F3"/>
    <mergeCell ref="A36:E36"/>
    <mergeCell ref="A38:C38"/>
    <mergeCell ref="D38:D40"/>
    <mergeCell ref="A39:C39"/>
    <mergeCell ref="A40:C40"/>
  </mergeCells>
  <printOptions horizontalCentered="1"/>
  <pageMargins left="0.70866141732283472" right="0.70866141732283472" top="0.74803149606299213" bottom="0.74803149606299213" header="0.31496062992125984" footer="0.31496062992125984"/>
  <pageSetup scale="7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7"/>
  <dimension ref="A1:J60"/>
  <sheetViews>
    <sheetView workbookViewId="0">
      <selection sqref="A1:I2"/>
    </sheetView>
    <sheetView workbookViewId="1">
      <selection sqref="A1:I2"/>
    </sheetView>
  </sheetViews>
  <sheetFormatPr baseColWidth="10" defaultRowHeight="13.2" x14ac:dyDescent="0.25"/>
  <cols>
    <col min="1" max="1" width="10.88671875" customWidth="1"/>
    <col min="2" max="2" width="44.109375" customWidth="1"/>
    <col min="3" max="3" width="24" bestFit="1" customWidth="1"/>
    <col min="4" max="4" width="17.44140625" bestFit="1" customWidth="1"/>
    <col min="6" max="6" width="15.88671875" bestFit="1" customWidth="1"/>
    <col min="7" max="7" width="15.88671875" customWidth="1"/>
    <col min="8" max="8" width="17.33203125" bestFit="1" customWidth="1"/>
    <col min="9" max="9" width="23.88671875" bestFit="1" customWidth="1"/>
    <col min="10" max="10" width="16.5546875" bestFit="1" customWidth="1"/>
    <col min="11" max="11" width="14.33203125" bestFit="1" customWidth="1"/>
  </cols>
  <sheetData>
    <row r="1" spans="1:10" ht="18.75" customHeight="1" x14ac:dyDescent="0.25">
      <c r="A1" s="268" t="str">
        <f>'PPTO. GENERAL'!A1</f>
        <v>CONSTRUCCIÓN DE PAVIMENTO EN CONCRETO RÍGIDO EN DIFERENTES VIAS BARRIALES DEL DISTRITO DE SANTA MARTA, MAGDALENA</v>
      </c>
      <c r="B1" s="269"/>
      <c r="C1" s="269"/>
      <c r="D1" s="269"/>
      <c r="E1" s="269"/>
      <c r="F1" s="269"/>
      <c r="G1" s="269"/>
      <c r="H1" s="269"/>
      <c r="I1" s="270"/>
    </row>
    <row r="2" spans="1:10" ht="18.75" customHeight="1" thickBot="1" x14ac:dyDescent="0.3">
      <c r="A2" s="271"/>
      <c r="B2" s="272"/>
      <c r="C2" s="272"/>
      <c r="D2" s="272"/>
      <c r="E2" s="272"/>
      <c r="F2" s="272"/>
      <c r="G2" s="272"/>
      <c r="H2" s="272"/>
      <c r="I2" s="273"/>
    </row>
    <row r="3" spans="1:10" ht="14.4" thickBot="1" x14ac:dyDescent="0.3">
      <c r="A3" s="34"/>
      <c r="B3" s="274" t="s">
        <v>15</v>
      </c>
      <c r="C3" s="275"/>
      <c r="D3" s="275"/>
      <c r="E3" s="275"/>
      <c r="F3" s="275"/>
      <c r="G3" s="275"/>
      <c r="H3" s="276"/>
      <c r="I3" s="106">
        <f>+'PPTO. GENERAL'!L36</f>
        <v>0</v>
      </c>
    </row>
    <row r="4" spans="1:10" ht="14.4" thickBot="1" x14ac:dyDescent="0.3">
      <c r="A4" s="35"/>
      <c r="B4" s="274" t="s">
        <v>16</v>
      </c>
      <c r="C4" s="275"/>
      <c r="D4" s="275"/>
      <c r="E4" s="275"/>
      <c r="F4" s="275"/>
      <c r="G4" s="275"/>
      <c r="H4" s="276"/>
      <c r="I4" s="107">
        <f>+I3+I9</f>
        <v>0</v>
      </c>
    </row>
    <row r="5" spans="1:10" ht="14.4" thickBot="1" x14ac:dyDescent="0.3">
      <c r="A5" s="35"/>
      <c r="B5" s="280" t="s">
        <v>14</v>
      </c>
      <c r="C5" s="281"/>
      <c r="D5" s="281"/>
      <c r="E5" s="281"/>
      <c r="F5" s="281"/>
      <c r="G5" s="282"/>
      <c r="H5" s="36" t="s">
        <v>17</v>
      </c>
      <c r="I5" s="36"/>
    </row>
    <row r="6" spans="1:10" ht="14.4" thickBot="1" x14ac:dyDescent="0.3">
      <c r="A6" s="35"/>
      <c r="B6" s="283" t="s">
        <v>18</v>
      </c>
      <c r="C6" s="284"/>
      <c r="D6" s="284"/>
      <c r="E6" s="284"/>
      <c r="F6" s="284"/>
      <c r="G6" s="285"/>
      <c r="H6" s="37">
        <v>0.25</v>
      </c>
      <c r="I6" s="38">
        <f>ROUND(I3*H6,0)</f>
        <v>0</v>
      </c>
    </row>
    <row r="7" spans="1:10" ht="14.4" thickBot="1" x14ac:dyDescent="0.3">
      <c r="A7" s="35"/>
      <c r="B7" s="286" t="s">
        <v>19</v>
      </c>
      <c r="C7" s="287"/>
      <c r="D7" s="287"/>
      <c r="E7" s="287"/>
      <c r="F7" s="287"/>
      <c r="G7" s="288"/>
      <c r="H7" s="39">
        <v>0.01</v>
      </c>
      <c r="I7" s="38">
        <f>ROUND(I3*H7,0)</f>
        <v>0</v>
      </c>
    </row>
    <row r="8" spans="1:10" ht="14.4" thickBot="1" x14ac:dyDescent="0.3">
      <c r="A8" s="35"/>
      <c r="B8" s="283" t="s">
        <v>73</v>
      </c>
      <c r="C8" s="284"/>
      <c r="D8" s="284"/>
      <c r="E8" s="284"/>
      <c r="F8" s="284"/>
      <c r="G8" s="285"/>
      <c r="H8" s="40">
        <v>0.04</v>
      </c>
      <c r="I8" s="38">
        <f>ROUND(I3*H8,0)</f>
        <v>0</v>
      </c>
    </row>
    <row r="9" spans="1:10" ht="14.4" thickBot="1" x14ac:dyDescent="0.3">
      <c r="A9" s="35"/>
      <c r="B9" s="289" t="s">
        <v>20</v>
      </c>
      <c r="C9" s="290"/>
      <c r="D9" s="290"/>
      <c r="E9" s="290"/>
      <c r="F9" s="291"/>
      <c r="G9" s="108"/>
      <c r="H9" s="109">
        <f>SUM(H6:H8)</f>
        <v>0.3</v>
      </c>
      <c r="I9" s="110">
        <f>SUM(I6:I8)</f>
        <v>0</v>
      </c>
    </row>
    <row r="10" spans="1:10" ht="14.4" thickBot="1" x14ac:dyDescent="0.35">
      <c r="A10" s="35"/>
      <c r="B10" s="292"/>
      <c r="C10" s="293"/>
      <c r="D10" s="293"/>
      <c r="E10" s="293"/>
      <c r="F10" s="293"/>
      <c r="G10" s="293"/>
      <c r="H10" s="293"/>
      <c r="I10" s="294"/>
    </row>
    <row r="11" spans="1:10" ht="14.4" thickBot="1" x14ac:dyDescent="0.3">
      <c r="A11" s="41"/>
      <c r="B11" s="42" t="s">
        <v>21</v>
      </c>
      <c r="C11" s="274">
        <v>12</v>
      </c>
      <c r="D11" s="275"/>
      <c r="E11" s="276"/>
      <c r="F11" s="295"/>
      <c r="G11" s="296"/>
      <c r="H11" s="297"/>
      <c r="I11" s="298"/>
    </row>
    <row r="12" spans="1:10" ht="14.4" thickBot="1" x14ac:dyDescent="0.3">
      <c r="A12" s="274" t="s">
        <v>22</v>
      </c>
      <c r="B12" s="275"/>
      <c r="C12" s="275"/>
      <c r="D12" s="275"/>
      <c r="E12" s="275"/>
      <c r="F12" s="275"/>
      <c r="G12" s="275"/>
      <c r="H12" s="276"/>
      <c r="I12" s="299"/>
    </row>
    <row r="13" spans="1:10" ht="21" thickBot="1" x14ac:dyDescent="0.3">
      <c r="A13" s="237" t="s">
        <v>23</v>
      </c>
      <c r="B13" s="238"/>
      <c r="C13" s="238"/>
      <c r="D13" s="238"/>
      <c r="E13" s="238"/>
      <c r="F13" s="238"/>
      <c r="G13" s="238"/>
      <c r="H13" s="238"/>
      <c r="I13" s="239"/>
    </row>
    <row r="14" spans="1:10" ht="14.4" thickTop="1" x14ac:dyDescent="0.25">
      <c r="A14" s="43" t="s">
        <v>24</v>
      </c>
      <c r="B14" s="44" t="s">
        <v>13</v>
      </c>
      <c r="C14" s="240">
        <f>+H6</f>
        <v>0.25</v>
      </c>
      <c r="D14" s="241"/>
      <c r="E14" s="241"/>
      <c r="F14" s="241"/>
      <c r="G14" s="241"/>
      <c r="H14" s="241"/>
      <c r="I14" s="242"/>
    </row>
    <row r="15" spans="1:10" ht="27.6" x14ac:dyDescent="0.25">
      <c r="A15" s="115" t="s">
        <v>0</v>
      </c>
      <c r="B15" s="111" t="s">
        <v>1</v>
      </c>
      <c r="C15" s="112" t="s">
        <v>9</v>
      </c>
      <c r="D15" s="112" t="s">
        <v>45</v>
      </c>
      <c r="E15" s="112" t="s">
        <v>25</v>
      </c>
      <c r="F15" s="113" t="s">
        <v>4</v>
      </c>
      <c r="G15" s="113" t="s">
        <v>12</v>
      </c>
      <c r="H15" s="112" t="s">
        <v>26</v>
      </c>
      <c r="I15" s="114" t="s">
        <v>27</v>
      </c>
    </row>
    <row r="16" spans="1:10" ht="13.8" x14ac:dyDescent="0.25">
      <c r="A16" s="45">
        <v>1</v>
      </c>
      <c r="B16" s="243" t="s">
        <v>28</v>
      </c>
      <c r="C16" s="243"/>
      <c r="D16" s="243"/>
      <c r="E16" s="243"/>
      <c r="F16" s="243"/>
      <c r="G16" s="243"/>
      <c r="H16" s="243"/>
      <c r="I16" s="46" t="e">
        <f>ROUND(SUM(H17:H19)+SUM(H23:H33)+H36,0)</f>
        <v>#REF!</v>
      </c>
      <c r="J16" s="92" t="e">
        <f>I16-I6</f>
        <v>#REF!</v>
      </c>
    </row>
    <row r="17" spans="1:9" ht="13.8" x14ac:dyDescent="0.25">
      <c r="A17" s="47">
        <v>1.1000000000000001</v>
      </c>
      <c r="B17" s="48" t="e">
        <f>+#REF!</f>
        <v>#REF!</v>
      </c>
      <c r="C17" s="49" t="s">
        <v>29</v>
      </c>
      <c r="D17" s="50">
        <f>+$C$11</f>
        <v>12</v>
      </c>
      <c r="E17" s="51">
        <v>0.5</v>
      </c>
      <c r="F17" s="52" t="e">
        <f>+#REF!*30</f>
        <v>#REF!</v>
      </c>
      <c r="G17" s="53" t="e">
        <f>+#REF!</f>
        <v>#REF!</v>
      </c>
      <c r="H17" s="54" t="e">
        <f>D17*E17*F17*G17</f>
        <v>#REF!</v>
      </c>
      <c r="I17" s="244"/>
    </row>
    <row r="18" spans="1:9" ht="13.8" x14ac:dyDescent="0.25">
      <c r="A18" s="47">
        <v>1.2</v>
      </c>
      <c r="B18" s="48" t="e">
        <f>+#REF!</f>
        <v>#REF!</v>
      </c>
      <c r="C18" s="49" t="s">
        <v>29</v>
      </c>
      <c r="D18" s="50">
        <f>+$C$11</f>
        <v>12</v>
      </c>
      <c r="E18" s="51">
        <v>1</v>
      </c>
      <c r="F18" s="52" t="e">
        <f>+#REF!*30</f>
        <v>#REF!</v>
      </c>
      <c r="G18" s="53" t="e">
        <f>+#REF!</f>
        <v>#REF!</v>
      </c>
      <c r="H18" s="54" t="e">
        <f t="shared" ref="H18:H19" si="0">D18*E18*F18*G18</f>
        <v>#REF!</v>
      </c>
      <c r="I18" s="244"/>
    </row>
    <row r="19" spans="1:9" ht="13.8" x14ac:dyDescent="0.25">
      <c r="A19" s="47">
        <v>1.3</v>
      </c>
      <c r="B19" s="48" t="e">
        <f>+#REF!</f>
        <v>#REF!</v>
      </c>
      <c r="C19" s="49" t="s">
        <v>29</v>
      </c>
      <c r="D19" s="50">
        <f>+$C$11</f>
        <v>12</v>
      </c>
      <c r="E19" s="51">
        <v>1</v>
      </c>
      <c r="F19" s="52" t="e">
        <f>+#REF!*30</f>
        <v>#REF!</v>
      </c>
      <c r="G19" s="53" t="e">
        <f>+#REF!</f>
        <v>#REF!</v>
      </c>
      <c r="H19" s="54" t="e">
        <f t="shared" si="0"/>
        <v>#REF!</v>
      </c>
      <c r="I19" s="244"/>
    </row>
    <row r="20" spans="1:9" ht="13.8" x14ac:dyDescent="0.25">
      <c r="A20" s="246"/>
      <c r="B20" s="247"/>
      <c r="C20" s="247"/>
      <c r="D20" s="247"/>
      <c r="E20" s="247"/>
      <c r="F20" s="247"/>
      <c r="G20" s="247"/>
      <c r="H20" s="248"/>
      <c r="I20" s="244"/>
    </row>
    <row r="21" spans="1:9" ht="13.8" x14ac:dyDescent="0.25">
      <c r="A21" s="45">
        <v>2</v>
      </c>
      <c r="B21" s="55" t="s">
        <v>59</v>
      </c>
      <c r="C21" s="56"/>
      <c r="D21" s="56"/>
      <c r="E21" s="56"/>
      <c r="F21" s="56"/>
      <c r="G21" s="56"/>
      <c r="H21" s="57"/>
      <c r="I21" s="244"/>
    </row>
    <row r="22" spans="1:9" ht="13.8" x14ac:dyDescent="0.25">
      <c r="A22" s="58"/>
      <c r="B22" s="265" t="s">
        <v>55</v>
      </c>
      <c r="C22" s="265"/>
      <c r="D22" s="91" t="s">
        <v>54</v>
      </c>
      <c r="E22" s="91" t="s">
        <v>52</v>
      </c>
      <c r="F22" s="91" t="s">
        <v>57</v>
      </c>
      <c r="G22" s="91" t="s">
        <v>53</v>
      </c>
      <c r="H22" s="91" t="s">
        <v>56</v>
      </c>
      <c r="I22" s="244"/>
    </row>
    <row r="23" spans="1:9" ht="13.8" x14ac:dyDescent="0.25">
      <c r="A23" s="262">
        <v>2.1</v>
      </c>
      <c r="B23" s="306" t="s">
        <v>47</v>
      </c>
      <c r="C23" s="59" t="s">
        <v>48</v>
      </c>
      <c r="D23" s="52">
        <f>+$I$4*0.2</f>
        <v>0</v>
      </c>
      <c r="E23" s="60">
        <v>0.2</v>
      </c>
      <c r="F23" s="49">
        <f>C11+6</f>
        <v>18</v>
      </c>
      <c r="G23" s="61">
        <v>0.01</v>
      </c>
      <c r="H23" s="54">
        <f>+ROUND((((((D23*E23)*G23)/12)*F23))*1.19,0)</f>
        <v>0</v>
      </c>
      <c r="I23" s="244"/>
    </row>
    <row r="24" spans="1:9" ht="13.8" x14ac:dyDescent="0.25">
      <c r="A24" s="263"/>
      <c r="B24" s="306"/>
      <c r="C24" s="59" t="s">
        <v>49</v>
      </c>
      <c r="D24" s="52">
        <f>+$I$4*0.2</f>
        <v>0</v>
      </c>
      <c r="E24" s="60">
        <v>1</v>
      </c>
      <c r="F24" s="49">
        <f>C11+6</f>
        <v>18</v>
      </c>
      <c r="G24" s="61">
        <v>0.01</v>
      </c>
      <c r="H24" s="54">
        <f>+ROUND((((((D24*E24)*G24)/12)*F24)+0)*1.19,0)</f>
        <v>0</v>
      </c>
      <c r="I24" s="244"/>
    </row>
    <row r="25" spans="1:9" ht="13.8" x14ac:dyDescent="0.25">
      <c r="A25" s="263"/>
      <c r="B25" s="306"/>
      <c r="C25" s="59" t="s">
        <v>50</v>
      </c>
      <c r="D25" s="52">
        <f>+$I$4*0.2</f>
        <v>0</v>
      </c>
      <c r="E25" s="60">
        <v>0.2</v>
      </c>
      <c r="F25" s="49">
        <f>36+C11</f>
        <v>48</v>
      </c>
      <c r="G25" s="61">
        <v>0.01</v>
      </c>
      <c r="H25" s="54">
        <f>+ROUND((((((D25*E25)*G25)/12)*F25)+0)*1.19,0)</f>
        <v>0</v>
      </c>
      <c r="I25" s="244"/>
    </row>
    <row r="26" spans="1:9" ht="13.8" x14ac:dyDescent="0.25">
      <c r="A26" s="263"/>
      <c r="B26" s="306"/>
      <c r="C26" s="59" t="s">
        <v>51</v>
      </c>
      <c r="D26" s="52">
        <f>+$I$4*0.3</f>
        <v>0</v>
      </c>
      <c r="E26" s="60">
        <v>0.3</v>
      </c>
      <c r="F26" s="49">
        <v>60</v>
      </c>
      <c r="G26" s="61">
        <v>0.01</v>
      </c>
      <c r="H26" s="54">
        <f>+ROUND((((((D26*E26)*G26)/12)*F26)+0)*1.19,0)</f>
        <v>0</v>
      </c>
      <c r="I26" s="244"/>
    </row>
    <row r="27" spans="1:9" ht="13.8" x14ac:dyDescent="0.25">
      <c r="A27" s="264"/>
      <c r="B27" s="306"/>
      <c r="C27" s="59" t="s">
        <v>68</v>
      </c>
      <c r="D27" s="52" t="s">
        <v>32</v>
      </c>
      <c r="E27" s="60" t="s">
        <v>32</v>
      </c>
      <c r="F27" s="49">
        <f>+C11</f>
        <v>12</v>
      </c>
      <c r="G27" s="61" t="s">
        <v>69</v>
      </c>
      <c r="H27" s="75">
        <f>1300000*2*1.19</f>
        <v>3094000</v>
      </c>
      <c r="I27" s="244"/>
    </row>
    <row r="28" spans="1:9" ht="13.8" x14ac:dyDescent="0.25">
      <c r="A28" s="246"/>
      <c r="B28" s="247"/>
      <c r="C28" s="247"/>
      <c r="D28" s="247"/>
      <c r="E28" s="247"/>
      <c r="F28" s="247"/>
      <c r="G28" s="247"/>
      <c r="H28" s="248"/>
      <c r="I28" s="244"/>
    </row>
    <row r="29" spans="1:9" ht="13.8" x14ac:dyDescent="0.25">
      <c r="A29" s="45">
        <v>3</v>
      </c>
      <c r="B29" s="55" t="s">
        <v>30</v>
      </c>
      <c r="C29" s="56"/>
      <c r="D29" s="56"/>
      <c r="E29" s="56"/>
      <c r="F29" s="56"/>
      <c r="G29" s="56"/>
      <c r="H29" s="57"/>
      <c r="I29" s="244"/>
    </row>
    <row r="30" spans="1:9" ht="27.6" x14ac:dyDescent="0.25">
      <c r="A30" s="62">
        <v>3.1</v>
      </c>
      <c r="B30" s="48" t="s">
        <v>67</v>
      </c>
      <c r="C30" s="49" t="s">
        <v>29</v>
      </c>
      <c r="D30" s="50">
        <f t="shared" ref="D30:D31" si="1">+$C$11</f>
        <v>12</v>
      </c>
      <c r="E30" s="60">
        <v>1</v>
      </c>
      <c r="F30" s="52">
        <v>100000</v>
      </c>
      <c r="G30" s="50" t="s">
        <v>32</v>
      </c>
      <c r="H30" s="54">
        <f>ROUND(D30*E30*F30,0)</f>
        <v>1200000</v>
      </c>
      <c r="I30" s="244"/>
    </row>
    <row r="31" spans="1:9" ht="13.8" x14ac:dyDescent="0.25">
      <c r="A31" s="47">
        <v>3.2</v>
      </c>
      <c r="B31" s="48" t="s">
        <v>46</v>
      </c>
      <c r="C31" s="49" t="s">
        <v>29</v>
      </c>
      <c r="D31" s="50">
        <f t="shared" si="1"/>
        <v>12</v>
      </c>
      <c r="E31" s="60">
        <v>1</v>
      </c>
      <c r="F31" s="52">
        <v>1200000</v>
      </c>
      <c r="G31" s="50" t="s">
        <v>32</v>
      </c>
      <c r="H31" s="54">
        <f t="shared" ref="H31:H33" si="2">ROUND(D31*E31*F31,0)</f>
        <v>14400000</v>
      </c>
      <c r="I31" s="244"/>
    </row>
    <row r="32" spans="1:9" ht="28.5" customHeight="1" x14ac:dyDescent="0.25">
      <c r="A32" s="62">
        <v>3.5</v>
      </c>
      <c r="B32" s="48" t="e">
        <f>+#REF!</f>
        <v>#REF!</v>
      </c>
      <c r="C32" s="49" t="s">
        <v>29</v>
      </c>
      <c r="D32" s="50">
        <f t="shared" ref="D32" si="3">+$C$11</f>
        <v>12</v>
      </c>
      <c r="E32" s="60">
        <v>0.4</v>
      </c>
      <c r="F32" s="52" t="e">
        <f>+#REF!</f>
        <v>#REF!</v>
      </c>
      <c r="G32" s="50" t="s">
        <v>32</v>
      </c>
      <c r="H32" s="54" t="e">
        <f t="shared" si="2"/>
        <v>#REF!</v>
      </c>
      <c r="I32" s="244"/>
    </row>
    <row r="33" spans="1:9" ht="13.8" x14ac:dyDescent="0.25">
      <c r="A33" s="47">
        <v>3.6</v>
      </c>
      <c r="B33" s="48" t="s">
        <v>58</v>
      </c>
      <c r="C33" s="49" t="s">
        <v>11</v>
      </c>
      <c r="D33" s="49">
        <v>1</v>
      </c>
      <c r="E33" s="60">
        <v>1</v>
      </c>
      <c r="F33" s="52">
        <v>5175854</v>
      </c>
      <c r="G33" s="50" t="s">
        <v>32</v>
      </c>
      <c r="H33" s="54">
        <f t="shared" si="2"/>
        <v>5175854</v>
      </c>
      <c r="I33" s="244"/>
    </row>
    <row r="34" spans="1:9" ht="13.8" x14ac:dyDescent="0.25">
      <c r="A34" s="249"/>
      <c r="B34" s="250"/>
      <c r="C34" s="250"/>
      <c r="D34" s="250"/>
      <c r="E34" s="250"/>
      <c r="F34" s="250"/>
      <c r="G34" s="250"/>
      <c r="H34" s="251"/>
      <c r="I34" s="244"/>
    </row>
    <row r="35" spans="1:9" ht="41.4" x14ac:dyDescent="0.25">
      <c r="A35" s="115" t="s">
        <v>0</v>
      </c>
      <c r="B35" s="111" t="s">
        <v>1</v>
      </c>
      <c r="C35" s="112" t="s">
        <v>9</v>
      </c>
      <c r="D35" s="112" t="s">
        <v>32</v>
      </c>
      <c r="E35" s="112" t="s">
        <v>33</v>
      </c>
      <c r="F35" s="278" t="s">
        <v>34</v>
      </c>
      <c r="G35" s="279"/>
      <c r="H35" s="112" t="s">
        <v>26</v>
      </c>
      <c r="I35" s="244"/>
    </row>
    <row r="36" spans="1:9" ht="13.8" x14ac:dyDescent="0.25">
      <c r="A36" s="63">
        <v>4</v>
      </c>
      <c r="B36" s="64" t="s">
        <v>60</v>
      </c>
      <c r="C36" s="65" t="s">
        <v>11</v>
      </c>
      <c r="D36" s="66"/>
      <c r="E36" s="67">
        <f>SUM(E37:E43)</f>
        <v>0.17200000000000001</v>
      </c>
      <c r="F36" s="277">
        <f>+F37</f>
        <v>0</v>
      </c>
      <c r="G36" s="251"/>
      <c r="H36" s="66">
        <f>+F36*E36</f>
        <v>0</v>
      </c>
      <c r="I36" s="244"/>
    </row>
    <row r="37" spans="1:9" ht="13.8" hidden="1" x14ac:dyDescent="0.25">
      <c r="A37" s="47">
        <v>4.0999999999999996</v>
      </c>
      <c r="B37" s="64" t="s">
        <v>74</v>
      </c>
      <c r="C37" s="49" t="s">
        <v>31</v>
      </c>
      <c r="D37" s="49" t="s">
        <v>32</v>
      </c>
      <c r="E37" s="67">
        <v>0.02</v>
      </c>
      <c r="F37" s="300">
        <f>+I4</f>
        <v>0</v>
      </c>
      <c r="G37" s="301"/>
      <c r="H37" s="68">
        <f t="shared" ref="H37:H43" si="4">+F$37*E37</f>
        <v>0</v>
      </c>
      <c r="I37" s="244"/>
    </row>
    <row r="38" spans="1:9" ht="13.8" hidden="1" x14ac:dyDescent="0.25">
      <c r="A38" s="47">
        <v>4.2</v>
      </c>
      <c r="B38" s="64" t="s">
        <v>75</v>
      </c>
      <c r="C38" s="49" t="s">
        <v>31</v>
      </c>
      <c r="D38" s="49" t="s">
        <v>32</v>
      </c>
      <c r="E38" s="67">
        <v>0.02</v>
      </c>
      <c r="F38" s="302"/>
      <c r="G38" s="303"/>
      <c r="H38" s="68">
        <f t="shared" si="4"/>
        <v>0</v>
      </c>
      <c r="I38" s="244"/>
    </row>
    <row r="39" spans="1:9" ht="13.8" hidden="1" x14ac:dyDescent="0.25">
      <c r="A39" s="47">
        <v>4.3</v>
      </c>
      <c r="B39" s="64" t="s">
        <v>76</v>
      </c>
      <c r="C39" s="49" t="s">
        <v>31</v>
      </c>
      <c r="D39" s="49" t="s">
        <v>32</v>
      </c>
      <c r="E39" s="67">
        <v>0.04</v>
      </c>
      <c r="F39" s="302"/>
      <c r="G39" s="303"/>
      <c r="H39" s="68">
        <f t="shared" si="4"/>
        <v>0</v>
      </c>
      <c r="I39" s="244"/>
    </row>
    <row r="40" spans="1:9" ht="13.8" hidden="1" x14ac:dyDescent="0.25">
      <c r="A40" s="47">
        <v>4.4000000000000004</v>
      </c>
      <c r="B40" s="64" t="s">
        <v>77</v>
      </c>
      <c r="C40" s="49" t="s">
        <v>31</v>
      </c>
      <c r="D40" s="49" t="s">
        <v>32</v>
      </c>
      <c r="E40" s="67">
        <v>0.02</v>
      </c>
      <c r="F40" s="302"/>
      <c r="G40" s="303"/>
      <c r="H40" s="68">
        <f t="shared" si="4"/>
        <v>0</v>
      </c>
      <c r="I40" s="245"/>
    </row>
    <row r="41" spans="1:9" ht="13.8" hidden="1" x14ac:dyDescent="0.25">
      <c r="A41" s="47">
        <v>4.5</v>
      </c>
      <c r="B41" s="64" t="s">
        <v>78</v>
      </c>
      <c r="C41" s="74" t="s">
        <v>31</v>
      </c>
      <c r="E41" s="67">
        <v>7.0000000000000001E-3</v>
      </c>
      <c r="F41" s="302"/>
      <c r="G41" s="303"/>
      <c r="H41" s="68">
        <f t="shared" si="4"/>
        <v>0</v>
      </c>
      <c r="I41" s="245"/>
    </row>
    <row r="42" spans="1:9" ht="13.8" hidden="1" x14ac:dyDescent="0.25">
      <c r="A42" s="47">
        <v>4.5999999999999996</v>
      </c>
      <c r="B42" s="64" t="s">
        <v>79</v>
      </c>
      <c r="C42" s="49" t="s">
        <v>31</v>
      </c>
      <c r="D42" s="49" t="s">
        <v>32</v>
      </c>
      <c r="E42" s="67">
        <v>1.4999999999999999E-2</v>
      </c>
      <c r="F42" s="302"/>
      <c r="G42" s="303"/>
      <c r="H42" s="68">
        <f t="shared" si="4"/>
        <v>0</v>
      </c>
      <c r="I42" s="244"/>
    </row>
    <row r="43" spans="1:9" ht="13.8" hidden="1" x14ac:dyDescent="0.25">
      <c r="A43" s="47">
        <v>4.7</v>
      </c>
      <c r="B43" s="64" t="s">
        <v>80</v>
      </c>
      <c r="C43" s="74" t="s">
        <v>31</v>
      </c>
      <c r="E43" s="67">
        <v>0.05</v>
      </c>
      <c r="F43" s="304"/>
      <c r="G43" s="305"/>
      <c r="H43" s="68">
        <f t="shared" si="4"/>
        <v>0</v>
      </c>
      <c r="I43" s="244"/>
    </row>
    <row r="44" spans="1:9" ht="13.8" x14ac:dyDescent="0.25">
      <c r="A44" s="249"/>
      <c r="B44" s="250"/>
      <c r="C44" s="250"/>
      <c r="D44" s="250"/>
      <c r="E44" s="250"/>
      <c r="F44" s="250"/>
      <c r="G44" s="250"/>
      <c r="H44" s="250"/>
      <c r="I44" s="252"/>
    </row>
    <row r="45" spans="1:9" ht="13.8" x14ac:dyDescent="0.25">
      <c r="A45" s="117" t="s">
        <v>35</v>
      </c>
      <c r="B45" s="253" t="s">
        <v>36</v>
      </c>
      <c r="C45" s="254"/>
      <c r="D45" s="254"/>
      <c r="E45" s="254"/>
      <c r="F45" s="254"/>
      <c r="G45" s="254"/>
      <c r="H45" s="255"/>
      <c r="I45" s="118">
        <f>ROUND(H46,0)</f>
        <v>0</v>
      </c>
    </row>
    <row r="46" spans="1:9" ht="13.8" x14ac:dyDescent="0.25">
      <c r="A46" s="62">
        <v>5</v>
      </c>
      <c r="B46" s="69" t="s">
        <v>37</v>
      </c>
      <c r="C46" s="70" t="s">
        <v>10</v>
      </c>
      <c r="D46" s="70" t="s">
        <v>32</v>
      </c>
      <c r="E46" s="71">
        <f>+H7</f>
        <v>0.01</v>
      </c>
      <c r="F46" s="266">
        <f>+I3</f>
        <v>0</v>
      </c>
      <c r="G46" s="267"/>
      <c r="H46" s="72">
        <f>+F46*E46</f>
        <v>0</v>
      </c>
      <c r="I46" s="73"/>
    </row>
    <row r="47" spans="1:9" ht="13.8" x14ac:dyDescent="0.25">
      <c r="A47" s="256"/>
      <c r="B47" s="257"/>
      <c r="C47" s="257"/>
      <c r="D47" s="257"/>
      <c r="E47" s="257"/>
      <c r="F47" s="257"/>
      <c r="G47" s="257"/>
      <c r="H47" s="257"/>
      <c r="I47" s="258"/>
    </row>
    <row r="48" spans="1:9" ht="13.8" x14ac:dyDescent="0.25">
      <c r="A48" s="117" t="s">
        <v>38</v>
      </c>
      <c r="B48" s="253" t="s">
        <v>39</v>
      </c>
      <c r="C48" s="254"/>
      <c r="D48" s="254"/>
      <c r="E48" s="254"/>
      <c r="F48" s="254"/>
      <c r="G48" s="254"/>
      <c r="H48" s="255"/>
      <c r="I48" s="118">
        <f>ROUND(H49,0)</f>
        <v>0</v>
      </c>
    </row>
    <row r="49" spans="1:9" ht="13.8" x14ac:dyDescent="0.25">
      <c r="A49" s="62">
        <v>6</v>
      </c>
      <c r="B49" s="69" t="s">
        <v>40</v>
      </c>
      <c r="C49" s="70" t="s">
        <v>10</v>
      </c>
      <c r="D49" s="70" t="s">
        <v>32</v>
      </c>
      <c r="E49" s="71">
        <f>+H8</f>
        <v>0.04</v>
      </c>
      <c r="F49" s="266">
        <f>+F46</f>
        <v>0</v>
      </c>
      <c r="G49" s="267"/>
      <c r="H49" s="72">
        <f>+F49*E49</f>
        <v>0</v>
      </c>
      <c r="I49" s="73"/>
    </row>
    <row r="50" spans="1:9" ht="14.4" thickBot="1" x14ac:dyDescent="0.3">
      <c r="A50" s="259"/>
      <c r="B50" s="260"/>
      <c r="C50" s="260"/>
      <c r="D50" s="260"/>
      <c r="E50" s="260"/>
      <c r="F50" s="260"/>
      <c r="G50" s="260"/>
      <c r="H50" s="260"/>
      <c r="I50" s="261"/>
    </row>
    <row r="51" spans="1:9" ht="18.75" customHeight="1" thickBot="1" x14ac:dyDescent="0.3">
      <c r="A51" s="235" t="s">
        <v>41</v>
      </c>
      <c r="B51" s="236"/>
      <c r="C51" s="236"/>
      <c r="D51" s="236"/>
      <c r="E51" s="236"/>
      <c r="F51" s="236"/>
      <c r="G51" s="236"/>
      <c r="H51" s="236"/>
      <c r="I51" s="116" t="e">
        <f>ROUND(I48+I45+I16,0)</f>
        <v>#REF!</v>
      </c>
    </row>
    <row r="52" spans="1:9" ht="13.8" x14ac:dyDescent="0.3">
      <c r="A52" s="25"/>
      <c r="B52" s="26"/>
      <c r="C52" s="26"/>
      <c r="D52" s="26"/>
      <c r="E52" s="26"/>
      <c r="F52" s="26"/>
      <c r="G52" s="26"/>
      <c r="H52" s="26"/>
      <c r="I52" s="27"/>
    </row>
    <row r="53" spans="1:9" ht="15.6" x14ac:dyDescent="0.3">
      <c r="A53" s="28" t="s">
        <v>44</v>
      </c>
      <c r="B53" s="29"/>
      <c r="C53" s="30"/>
      <c r="D53" s="30"/>
      <c r="E53" s="30"/>
      <c r="F53" s="30"/>
      <c r="G53" s="30"/>
      <c r="H53" s="30"/>
      <c r="I53" s="31"/>
    </row>
    <row r="54" spans="1:9" ht="15.6" x14ac:dyDescent="0.3">
      <c r="A54" s="85"/>
      <c r="B54" s="8"/>
      <c r="C54" s="4"/>
      <c r="D54" s="4"/>
      <c r="E54" s="4"/>
      <c r="F54" s="4"/>
      <c r="G54" s="4"/>
      <c r="H54" s="4"/>
      <c r="I54" s="5"/>
    </row>
    <row r="55" spans="1:9" ht="15.6" x14ac:dyDescent="0.3">
      <c r="A55" s="86"/>
      <c r="B55" s="8"/>
      <c r="C55" s="4"/>
      <c r="D55" s="4"/>
      <c r="E55" s="4"/>
      <c r="F55" s="4"/>
      <c r="G55" s="4"/>
      <c r="H55" s="4"/>
      <c r="I55" s="5"/>
    </row>
    <row r="56" spans="1:9" ht="15" x14ac:dyDescent="0.25">
      <c r="A56" s="86"/>
      <c r="B56" s="4"/>
      <c r="C56" s="4"/>
      <c r="D56" s="4"/>
      <c r="E56" s="4"/>
      <c r="F56" s="4"/>
      <c r="G56" s="4"/>
      <c r="H56" s="4"/>
      <c r="I56" s="5"/>
    </row>
    <row r="57" spans="1:9" ht="15.6" x14ac:dyDescent="0.3">
      <c r="A57" s="87"/>
      <c r="B57" s="4"/>
      <c r="C57" s="4"/>
      <c r="D57" s="4"/>
      <c r="E57" s="4"/>
      <c r="F57" s="4"/>
      <c r="G57" s="4"/>
      <c r="H57" s="4"/>
      <c r="I57" s="5"/>
    </row>
    <row r="58" spans="1:9" ht="15" x14ac:dyDescent="0.25">
      <c r="A58" s="88"/>
      <c r="B58" s="4"/>
      <c r="C58" s="4"/>
      <c r="D58" s="4"/>
      <c r="E58" s="4"/>
      <c r="F58" s="4"/>
      <c r="G58" s="4"/>
      <c r="H58" s="4"/>
      <c r="I58" s="5"/>
    </row>
    <row r="59" spans="1:9" ht="15" x14ac:dyDescent="0.25">
      <c r="A59" s="88"/>
      <c r="B59" s="4"/>
      <c r="C59" s="4"/>
      <c r="D59" s="4"/>
      <c r="E59" s="4"/>
      <c r="F59" s="4"/>
      <c r="G59" s="4"/>
      <c r="H59" s="4"/>
      <c r="I59" s="5"/>
    </row>
    <row r="60" spans="1:9" ht="15.6" thickBot="1" x14ac:dyDescent="0.3">
      <c r="A60" s="89"/>
      <c r="B60" s="90"/>
      <c r="C60" s="6"/>
      <c r="D60" s="6"/>
      <c r="E60" s="6"/>
      <c r="F60" s="6"/>
      <c r="G60" s="6"/>
      <c r="H60" s="6"/>
      <c r="I60" s="7"/>
    </row>
  </sheetData>
  <mergeCells count="34">
    <mergeCell ref="F49:G49"/>
    <mergeCell ref="B5:G5"/>
    <mergeCell ref="B6:G6"/>
    <mergeCell ref="B7:G7"/>
    <mergeCell ref="B8:G8"/>
    <mergeCell ref="B9:F9"/>
    <mergeCell ref="B10:I10"/>
    <mergeCell ref="C11:E11"/>
    <mergeCell ref="F11:H11"/>
    <mergeCell ref="I11:I12"/>
    <mergeCell ref="A12:H12"/>
    <mergeCell ref="F37:G43"/>
    <mergeCell ref="B23:B27"/>
    <mergeCell ref="A1:I2"/>
    <mergeCell ref="B3:H3"/>
    <mergeCell ref="B4:H4"/>
    <mergeCell ref="F36:G36"/>
    <mergeCell ref="F35:G35"/>
    <mergeCell ref="A51:H51"/>
    <mergeCell ref="A13:I13"/>
    <mergeCell ref="C14:I14"/>
    <mergeCell ref="B16:H16"/>
    <mergeCell ref="I17:I43"/>
    <mergeCell ref="A20:H20"/>
    <mergeCell ref="A34:H34"/>
    <mergeCell ref="A44:I44"/>
    <mergeCell ref="B45:H45"/>
    <mergeCell ref="A47:I47"/>
    <mergeCell ref="B48:H48"/>
    <mergeCell ref="A50:I50"/>
    <mergeCell ref="A23:A27"/>
    <mergeCell ref="A28:H28"/>
    <mergeCell ref="B22:C22"/>
    <mergeCell ref="F46:G46"/>
  </mergeCells>
  <printOptions horizontalCentered="1"/>
  <pageMargins left="0.70866141732283472" right="0.70866141732283472" top="0.74803149606299213" bottom="0.74803149606299213" header="0.31496062992125984" footer="0.31496062992125984"/>
  <pageSetup paperSize="119" scale="48" orientation="portrait" r:id="rId1"/>
  <ignoredErrors>
    <ignoredError sqref="A20:H20 F17:G18 B17:B18 G19 F19 B1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PPTO. GENERAL</vt:lpstr>
      <vt:lpstr>LOTE 1</vt:lpstr>
      <vt:lpstr>LOTE 2</vt:lpstr>
      <vt:lpstr>LOTE 3</vt:lpstr>
      <vt:lpstr>Desglose AIU</vt:lpstr>
      <vt:lpstr>'Desglose AIU'!Área_de_impresión</vt:lpstr>
      <vt:lpstr>'LOTE 1'!Área_de_impresión</vt:lpstr>
      <vt:lpstr>'LOTE 2'!Área_de_impresión</vt:lpstr>
      <vt:lpstr>'LOTE 3'!Área_de_impresión</vt:lpstr>
      <vt:lpstr>'PPTO. GENERAL'!Área_de_impresión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Quintanilla Toloza Luis Miguel</cp:lastModifiedBy>
  <cp:lastPrinted>2024-10-24T19:03:26Z</cp:lastPrinted>
  <dcterms:created xsi:type="dcterms:W3CDTF">2017-08-20T16:43:19Z</dcterms:created>
  <dcterms:modified xsi:type="dcterms:W3CDTF">2025-02-17T23:14:24Z</dcterms:modified>
</cp:coreProperties>
</file>