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G:\Mi unidad\DISCO DURO\CONTRATACION SANTA FE DE ANTIOQUIA\CONTRATACION 2025\SECRETARIA DE INFRAESTRUCTURA\CONVENIO SOLIDARIO No. 011-2025 EL ESPINAL\"/>
    </mc:Choice>
  </mc:AlternateContent>
  <xr:revisionPtr revIDLastSave="0" documentId="13_ncr:1_{786A0C0D-554B-4FF3-8892-58F6CE70E9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esglose" sheetId="1" r:id="rId1"/>
    <sheet name="Memoria" sheetId="4" r:id="rId2"/>
    <sheet name="APU" sheetId="2" r:id="rId3"/>
    <sheet name="A.U % " sheetId="3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</externalReferences>
  <definedNames>
    <definedName name="\0" localSheetId="3">#REF!</definedName>
    <definedName name="\0">#REF!</definedName>
    <definedName name="\00" localSheetId="3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 localSheetId="3">'A.U % '!ERR</definedName>
    <definedName name="\X">[0]!ERR</definedName>
    <definedName name="\Z" localSheetId="3">'A.U % '!ERR</definedName>
    <definedName name="\Z">[0]!ERR</definedName>
    <definedName name="_________AFC1" localSheetId="3">[6]INV!$A$25:$D$28</definedName>
    <definedName name="_________AFC1">[7]INV!$A$25:$D$28</definedName>
    <definedName name="_________AFC3" localSheetId="3">[6]INV!$F$25:$I$28</definedName>
    <definedName name="_________AFC3">[7]INV!$F$25:$I$28</definedName>
    <definedName name="_________AFC5" localSheetId="3">[6]INV!$K$25:$N$28</definedName>
    <definedName name="_________AFC5">[7]INV!$K$25:$N$28</definedName>
    <definedName name="_________BGC1" localSheetId="3">[6]INV!$A$5:$D$8</definedName>
    <definedName name="_________BGC1">[7]INV!$A$5:$D$8</definedName>
    <definedName name="_________BGC3" localSheetId="3">[6]INV!$F$5:$I$8</definedName>
    <definedName name="_________BGC3">[7]INV!$F$5:$I$8</definedName>
    <definedName name="_________BGC5" localSheetId="3">[6]INV!$K$5:$N$8</definedName>
    <definedName name="_________BGC5">[7]INV!$K$5:$N$8</definedName>
    <definedName name="_________CAC1" localSheetId="3">[6]INV!$A$19:$D$22</definedName>
    <definedName name="_________CAC1">[7]INV!$A$19:$D$22</definedName>
    <definedName name="_________CAC3" localSheetId="3">[6]INV!$F$19:$I$22</definedName>
    <definedName name="_________CAC3">[7]INV!$F$19:$I$22</definedName>
    <definedName name="_________CAC5" localSheetId="3">[6]INV!$K$19:$N$22</definedName>
    <definedName name="_________CAC5">[7]INV!$K$19:$N$22</definedName>
    <definedName name="_________key2" hidden="1">[8]INST!#REF!</definedName>
    <definedName name="_________PJ50" localSheetId="3">#REF!</definedName>
    <definedName name="_________PJ50">#REF!</definedName>
    <definedName name="_________SBC1" localSheetId="3">[6]INV!$A$12:$D$15</definedName>
    <definedName name="_________SBC1">[7]INV!$A$12:$D$15</definedName>
    <definedName name="_________SBC3" localSheetId="3">[6]INV!$F$12:$I$15</definedName>
    <definedName name="_________SBC3">[7]INV!$F$12:$I$15</definedName>
    <definedName name="_________SBC5" localSheetId="3">[6]INV!$K$12:$N$15</definedName>
    <definedName name="_________SBC5">[7]INV!$K$12:$N$15</definedName>
    <definedName name="________AFC1" localSheetId="3">[6]INV!$A$25:$D$28</definedName>
    <definedName name="________AFC1">[7]INV!$A$25:$D$28</definedName>
    <definedName name="________AFC3" localSheetId="3">[6]INV!$F$25:$I$28</definedName>
    <definedName name="________AFC3">[7]INV!$F$25:$I$28</definedName>
    <definedName name="________AFC5" localSheetId="3">[6]INV!$K$25:$N$28</definedName>
    <definedName name="________AFC5">[7]INV!$K$25:$N$28</definedName>
    <definedName name="________BGC1" localSheetId="3">[6]INV!$A$5:$D$8</definedName>
    <definedName name="________BGC1">[7]INV!$A$5:$D$8</definedName>
    <definedName name="________BGC3" localSheetId="3">[6]INV!$F$5:$I$8</definedName>
    <definedName name="________BGC3">[7]INV!$F$5:$I$8</definedName>
    <definedName name="________BGC5" localSheetId="3">[6]INV!$K$5:$N$8</definedName>
    <definedName name="________BGC5">[7]INV!$K$5:$N$8</definedName>
    <definedName name="________CAC1" localSheetId="3">[6]INV!$A$19:$D$22</definedName>
    <definedName name="________CAC1">[7]INV!$A$19:$D$22</definedName>
    <definedName name="________CAC3" localSheetId="3">[6]INV!$F$19:$I$22</definedName>
    <definedName name="________CAC3">[7]INV!$F$19:$I$22</definedName>
    <definedName name="________CAC5" localSheetId="3">[6]INV!$K$19:$N$22</definedName>
    <definedName name="________CAC5">[7]INV!$K$19:$N$22</definedName>
    <definedName name="________key2" localSheetId="3" hidden="1">[9]INST!#REF!</definedName>
    <definedName name="________key2" hidden="1">[10]INST!#REF!</definedName>
    <definedName name="________key3" localSheetId="3" hidden="1">#REF!</definedName>
    <definedName name="________key3" hidden="1">#REF!</definedName>
    <definedName name="________MA2" localSheetId="3">#REF!</definedName>
    <definedName name="________MA2">#REF!</definedName>
    <definedName name="________PJ50">#REF!</definedName>
    <definedName name="________SBC1" localSheetId="3">[6]INV!$A$12:$D$15</definedName>
    <definedName name="________SBC1">[7]INV!$A$12:$D$15</definedName>
    <definedName name="________SBC3" localSheetId="3">[6]INV!$F$12:$I$15</definedName>
    <definedName name="________SBC3">[7]INV!$F$12:$I$15</definedName>
    <definedName name="________SBC5" localSheetId="3">[6]INV!$K$12:$N$15</definedName>
    <definedName name="________SBC5">[7]INV!$K$12:$N$15</definedName>
    <definedName name="_______AFC1" localSheetId="3">[6]INV!$A$25:$D$28</definedName>
    <definedName name="_______AFC1">[7]INV!$A$25:$D$28</definedName>
    <definedName name="_______AFC3" localSheetId="3">[6]INV!$F$25:$I$28</definedName>
    <definedName name="_______AFC3">[7]INV!$F$25:$I$28</definedName>
    <definedName name="_______AFC5" localSheetId="3">[6]INV!$K$25:$N$28</definedName>
    <definedName name="_______AFC5">[7]INV!$K$25:$N$28</definedName>
    <definedName name="_______BGC1" localSheetId="3">[6]INV!$A$5:$D$8</definedName>
    <definedName name="_______BGC1">[7]INV!$A$5:$D$8</definedName>
    <definedName name="_______BGC3" localSheetId="3">[6]INV!$F$5:$I$8</definedName>
    <definedName name="_______BGC3">[7]INV!$F$5:$I$8</definedName>
    <definedName name="_______BGC5" localSheetId="3">[6]INV!$K$5:$N$8</definedName>
    <definedName name="_______BGC5">[7]INV!$K$5:$N$8</definedName>
    <definedName name="_______CAC1" localSheetId="3">[6]INV!$A$19:$D$22</definedName>
    <definedName name="_______CAC1">[7]INV!$A$19:$D$22</definedName>
    <definedName name="_______CAC3" localSheetId="3">[6]INV!$F$19:$I$22</definedName>
    <definedName name="_______CAC3">[7]INV!$F$19:$I$22</definedName>
    <definedName name="_______CAC5" localSheetId="3">[6]INV!$K$19:$N$22</definedName>
    <definedName name="_______CAC5">[7]INV!$K$19:$N$22</definedName>
    <definedName name="_______MA2" localSheetId="3">#REF!</definedName>
    <definedName name="_______MA2">#REF!</definedName>
    <definedName name="_______PJ50">#REF!</definedName>
    <definedName name="_______SBC1" localSheetId="3">[6]INV!$A$12:$D$15</definedName>
    <definedName name="_______SBC1">[7]INV!$A$12:$D$15</definedName>
    <definedName name="_______SBC3" localSheetId="3">[6]INV!$F$12:$I$15</definedName>
    <definedName name="_______SBC3">[7]INV!$F$12:$I$15</definedName>
    <definedName name="_______SBC5" localSheetId="3">[6]INV!$K$12:$N$15</definedName>
    <definedName name="_______SBC5">[7]INV!$K$12:$N$15</definedName>
    <definedName name="______AFC1" localSheetId="3">[6]INV!$A$25:$D$28</definedName>
    <definedName name="______AFC1">[7]INV!$A$25:$D$28</definedName>
    <definedName name="______AFC3" localSheetId="3">[6]INV!$F$25:$I$28</definedName>
    <definedName name="______AFC3">[7]INV!$F$25:$I$28</definedName>
    <definedName name="______AFC5" localSheetId="3">[6]INV!$K$25:$N$28</definedName>
    <definedName name="______AFC5">[7]INV!$K$25:$N$28</definedName>
    <definedName name="______BGC1" localSheetId="3">[6]INV!$A$5:$D$8</definedName>
    <definedName name="______BGC1">[7]INV!$A$5:$D$8</definedName>
    <definedName name="______BGC3" localSheetId="3">[6]INV!$F$5:$I$8</definedName>
    <definedName name="______BGC3">[7]INV!$F$5:$I$8</definedName>
    <definedName name="______BGC5" localSheetId="3">[6]INV!$K$5:$N$8</definedName>
    <definedName name="______BGC5">[7]INV!$K$5:$N$8</definedName>
    <definedName name="______CAC1" localSheetId="3">[6]INV!$A$19:$D$22</definedName>
    <definedName name="______CAC1">[7]INV!$A$19:$D$22</definedName>
    <definedName name="______CAC3" localSheetId="3">[6]INV!$F$19:$I$22</definedName>
    <definedName name="______CAC3">[7]INV!$F$19:$I$22</definedName>
    <definedName name="______CAC5" localSheetId="3">[6]INV!$K$19:$N$22</definedName>
    <definedName name="______CAC5">[7]INV!$K$19:$N$22</definedName>
    <definedName name="______MA2" localSheetId="3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 localSheetId="3">[6]INV!$A$12:$D$15</definedName>
    <definedName name="______SBC1">[7]INV!$A$12:$D$15</definedName>
    <definedName name="______SBC3" localSheetId="3">[6]INV!$F$12:$I$15</definedName>
    <definedName name="______SBC3">[7]INV!$F$12:$I$15</definedName>
    <definedName name="______SBC5" localSheetId="3">[6]INV!$K$12:$N$15</definedName>
    <definedName name="______SBC5">[7]INV!$K$12:$N$15</definedName>
    <definedName name="_____AFC1" localSheetId="3">[6]INV!$A$25:$D$28</definedName>
    <definedName name="_____AFC1">[7]INV!$A$25:$D$28</definedName>
    <definedName name="_____AFC3" localSheetId="3">[6]INV!$F$25:$I$28</definedName>
    <definedName name="_____AFC3">[7]INV!$F$25:$I$28</definedName>
    <definedName name="_____AFC5" localSheetId="3">[6]INV!$K$25:$N$28</definedName>
    <definedName name="_____AFC5">[7]INV!$K$25:$N$28</definedName>
    <definedName name="_____ane7">[11]!_xlbgnm.ane7</definedName>
    <definedName name="_____ane8">[11]!_xlbgnm.ane8</definedName>
    <definedName name="_____Atp2">[12]EMPRESA!$F$22</definedName>
    <definedName name="_____BGC1" localSheetId="3">[6]INV!$A$5:$D$8</definedName>
    <definedName name="_____BGC1">[7]INV!$A$5:$D$8</definedName>
    <definedName name="_____BGC3" localSheetId="3">[6]INV!$F$5:$I$8</definedName>
    <definedName name="_____BGC3">[7]INV!$F$5:$I$8</definedName>
    <definedName name="_____BGC5" localSheetId="3">[6]INV!$K$5:$N$8</definedName>
    <definedName name="_____BGC5">[7]INV!$K$5:$N$8</definedName>
    <definedName name="_____CAC1" localSheetId="3">[6]INV!$A$19:$D$22</definedName>
    <definedName name="_____CAC1">[7]INV!$A$19:$D$22</definedName>
    <definedName name="_____CAC3" localSheetId="3">[6]INV!$F$19:$I$22</definedName>
    <definedName name="_____CAC3">[7]INV!$F$19:$I$22</definedName>
    <definedName name="_____CAC5" localSheetId="3">[6]INV!$K$19:$N$22</definedName>
    <definedName name="_____CAC5">[7]INV!$K$19:$N$22</definedName>
    <definedName name="_____DCI1" localSheetId="3">[13]Tablas!#REF!</definedName>
    <definedName name="_____DCI1">[14]Tablas!#REF!</definedName>
    <definedName name="_____DDS1" localSheetId="3">[13]Tablas!#REF!</definedName>
    <definedName name="_____DDS1">[14]Tablas!#REF!</definedName>
    <definedName name="_____DGO1" localSheetId="3">[13]Tablas!#REF!</definedName>
    <definedName name="_____DGO1">[14]Tablas!#REF!</definedName>
    <definedName name="_____DGP1" localSheetId="3">[13]Tablas!#REF!</definedName>
    <definedName name="_____DGP1">[14]Tablas!#REF!</definedName>
    <definedName name="_____DIJ1" localSheetId="3">[13]Tablas!#REF!</definedName>
    <definedName name="_____DIJ1">[14]Tablas!#REF!</definedName>
    <definedName name="_____DPI1" localSheetId="3">[13]Tablas!#REF!</definedName>
    <definedName name="_____DPI1">[14]Tablas!#REF!</definedName>
    <definedName name="_____DPY1" localSheetId="3">[13]Tablas!#REF!</definedName>
    <definedName name="_____DPY1">[14]Tablas!#REF!</definedName>
    <definedName name="_____DRI1" localSheetId="3">[13]Tablas!#REF!</definedName>
    <definedName name="_____DRI1">[14]Tablas!#REF!</definedName>
    <definedName name="_____DRL1" localSheetId="3">[13]Tablas!#REF!</definedName>
    <definedName name="_____DRL1">[14]Tablas!#REF!</definedName>
    <definedName name="_____DSP1" localSheetId="3">[13]Tablas!#REF!</definedName>
    <definedName name="_____DSP1">[14]Tablas!#REF!</definedName>
    <definedName name="_____ECP1" localSheetId="3">[13]Tablas!#REF!</definedName>
    <definedName name="_____ECP1">[14]Tablas!#REF!</definedName>
    <definedName name="_____ICP1" localSheetId="3">[13]Tablas!#REF!</definedName>
    <definedName name="_____ICP1">[14]Tablas!#REF!</definedName>
    <definedName name="_____MA2" localSheetId="3">#REF!</definedName>
    <definedName name="_____MA2">#REF!</definedName>
    <definedName name="_____OCD1" localSheetId="3">[13]Tablas!#REF!</definedName>
    <definedName name="_____OCD1">[14]Tablas!#REF!</definedName>
    <definedName name="_____OCI1" localSheetId="3">[13]Tablas!#REF!</definedName>
    <definedName name="_____OCI1">[14]Tablas!#REF!</definedName>
    <definedName name="_____PJ50" localSheetId="3">#REF!</definedName>
    <definedName name="_____PJ50">#REF!</definedName>
    <definedName name="_____pr01" localSheetId="3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 localSheetId="3">[6]INV!$A$12:$D$15</definedName>
    <definedName name="_____SBC1">[7]INV!$A$12:$D$15</definedName>
    <definedName name="_____SBC3" localSheetId="3">[6]INV!$F$12:$I$15</definedName>
    <definedName name="_____SBC3">[7]INV!$F$12:$I$15</definedName>
    <definedName name="_____SBC5" localSheetId="3">[6]INV!$K$12:$N$15</definedName>
    <definedName name="_____SBC5">[7]INV!$K$12:$N$15</definedName>
    <definedName name="_____VEX1" localSheetId="3">[13]Tablas!#REF!</definedName>
    <definedName name="_____VEX1">[14]Tablas!#REF!</definedName>
    <definedName name="_____VFA1" localSheetId="3">[13]Tablas!#REF!</definedName>
    <definedName name="_____VFA1">[14]Tablas!#REF!</definedName>
    <definedName name="_____VIT1" localSheetId="3">[13]Tablas!#REF!</definedName>
    <definedName name="_____VIT1">[14]Tablas!#REF!</definedName>
    <definedName name="_____VPR1" localSheetId="3">[13]Tablas!#REF!</definedName>
    <definedName name="_____VPR1">[14]Tablas!#REF!</definedName>
    <definedName name="_____VPR2">[15]Tablas!#REF!</definedName>
    <definedName name="_____VRP1" localSheetId="3">[13]Tablas!#REF!</definedName>
    <definedName name="_____VRP1">[14]Tablas!#REF!</definedName>
    <definedName name="_____VSM1" localSheetId="3">[13]Tablas!#REF!</definedName>
    <definedName name="_____VSM1">[14]Tablas!#REF!</definedName>
    <definedName name="____AFC1" localSheetId="3">[6]INV!$A$25:$D$28</definedName>
    <definedName name="____AFC1">[7]INV!$A$25:$D$28</definedName>
    <definedName name="____AFC3" localSheetId="3">[6]INV!$F$25:$I$28</definedName>
    <definedName name="____AFC3">[7]INV!$F$25:$I$28</definedName>
    <definedName name="____AFC5" localSheetId="3">[6]INV!$K$25:$N$28</definedName>
    <definedName name="____AFC5">[7]INV!$K$25:$N$28</definedName>
    <definedName name="____ane7" localSheetId="3">[16]!_xlbgnm.ane7</definedName>
    <definedName name="____ane7">[17]!_xlbgnm.ane7</definedName>
    <definedName name="____ane8" localSheetId="3">[16]!_xlbgnm.ane8</definedName>
    <definedName name="____ane8">[17]!_xlbgnm.ane8</definedName>
    <definedName name="____Atp2" localSheetId="3">[18]EMPRESA!$F$22</definedName>
    <definedName name="____Atp2">[19]EMPRESA!$F$22</definedName>
    <definedName name="____BGC1" localSheetId="3">[6]INV!$A$5:$D$8</definedName>
    <definedName name="____BGC1">[7]INV!$A$5:$D$8</definedName>
    <definedName name="____BGC3" localSheetId="3">[6]INV!$F$5:$I$8</definedName>
    <definedName name="____BGC3">[7]INV!$F$5:$I$8</definedName>
    <definedName name="____BGC5" localSheetId="3">[6]INV!$K$5:$N$8</definedName>
    <definedName name="____BGC5">[7]INV!$K$5:$N$8</definedName>
    <definedName name="____CAC1" localSheetId="3">[6]INV!$A$19:$D$22</definedName>
    <definedName name="____CAC1">[7]INV!$A$19:$D$22</definedName>
    <definedName name="____CAC3" localSheetId="3">[6]INV!$F$19:$I$22</definedName>
    <definedName name="____CAC3">[7]INV!$F$19:$I$22</definedName>
    <definedName name="____CAC5" localSheetId="3">[6]INV!$K$19:$N$22</definedName>
    <definedName name="____CAC5">[7]INV!$K$19:$N$22</definedName>
    <definedName name="____COM1" localSheetId="3">#REF!</definedName>
    <definedName name="____COM1">#REF!</definedName>
    <definedName name="____COM10" localSheetId="3">#REF!</definedName>
    <definedName name="____COM10">#REF!</definedName>
    <definedName name="____COM11" localSheetId="3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 localSheetId="3">[13]Tablas!#REF!</definedName>
    <definedName name="____DCI1">[14]Tablas!#REF!</definedName>
    <definedName name="____DDS1" localSheetId="3">[13]Tablas!#REF!</definedName>
    <definedName name="____DDS1">[14]Tablas!#REF!</definedName>
    <definedName name="____DGO1" localSheetId="3">[13]Tablas!#REF!</definedName>
    <definedName name="____DGO1">[14]Tablas!#REF!</definedName>
    <definedName name="____DGP1" localSheetId="3">[13]Tablas!#REF!</definedName>
    <definedName name="____DGP1">[14]Tablas!#REF!</definedName>
    <definedName name="____DIJ1" localSheetId="3">[13]Tablas!#REF!</definedName>
    <definedName name="____DIJ1">[14]Tablas!#REF!</definedName>
    <definedName name="____DPI1" localSheetId="3">[13]Tablas!#REF!</definedName>
    <definedName name="____DPI1">[14]Tablas!#REF!</definedName>
    <definedName name="____DPY1" localSheetId="3">[13]Tablas!#REF!</definedName>
    <definedName name="____DPY1">[14]Tablas!#REF!</definedName>
    <definedName name="____DRI1" localSheetId="3">[13]Tablas!#REF!</definedName>
    <definedName name="____DRI1">[14]Tablas!#REF!</definedName>
    <definedName name="____DRL1" localSheetId="3">[13]Tablas!#REF!</definedName>
    <definedName name="____DRL1">[14]Tablas!#REF!</definedName>
    <definedName name="____DSP1" localSheetId="3">[13]Tablas!#REF!</definedName>
    <definedName name="____DSP1">[14]Tablas!#REF!</definedName>
    <definedName name="____ECP1" localSheetId="3">[13]Tablas!#REF!</definedName>
    <definedName name="____ECP1">[14]Tablas!#REF!</definedName>
    <definedName name="____ICP1" localSheetId="3">[13]Tablas!#REF!</definedName>
    <definedName name="____ICP1">[14]Tablas!#REF!</definedName>
    <definedName name="____LEY80" localSheetId="3">#REF!</definedName>
    <definedName name="____LEY80">#REF!</definedName>
    <definedName name="____MA2" localSheetId="3">#REF!</definedName>
    <definedName name="____MA2">#REF!</definedName>
    <definedName name="____OCD1" localSheetId="3">[13]Tablas!#REF!</definedName>
    <definedName name="____OCD1">[14]Tablas!#REF!</definedName>
    <definedName name="____OCI1" localSheetId="3">[13]Tablas!#REF!</definedName>
    <definedName name="____OCI1">[14]Tablas!#REF!</definedName>
    <definedName name="____PJ50" localSheetId="3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 localSheetId="3">[6]INV!$A$12:$D$15</definedName>
    <definedName name="____SBC1">[7]INV!$A$12:$D$15</definedName>
    <definedName name="____SBC3" localSheetId="3">[6]INV!$F$12:$I$15</definedName>
    <definedName name="____SBC3">[7]INV!$F$12:$I$15</definedName>
    <definedName name="____SBC5" localSheetId="3">[6]INV!$K$12:$N$15</definedName>
    <definedName name="____SBC5">[7]INV!$K$12:$N$15</definedName>
    <definedName name="____TOP1" localSheetId="3">#REF!</definedName>
    <definedName name="____TOP1">#REF!</definedName>
    <definedName name="____TOP10" localSheetId="3">#REF!</definedName>
    <definedName name="____TOP10">#REF!</definedName>
    <definedName name="____TOP2" localSheetId="3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 localSheetId="3">[13]Tablas!#REF!</definedName>
    <definedName name="____VEX1">[14]Tablas!#REF!</definedName>
    <definedName name="____VFA1" localSheetId="3">[13]Tablas!#REF!</definedName>
    <definedName name="____VFA1">[14]Tablas!#REF!</definedName>
    <definedName name="____VIT1" localSheetId="3">[13]Tablas!#REF!</definedName>
    <definedName name="____VIT1">[14]Tablas!#REF!</definedName>
    <definedName name="____VPR1" localSheetId="3">[13]Tablas!#REF!</definedName>
    <definedName name="____VPR1">[14]Tablas!#REF!</definedName>
    <definedName name="____VPR2" localSheetId="3">#REF!</definedName>
    <definedName name="____VPR2">#REF!</definedName>
    <definedName name="____VRP1" localSheetId="3">[13]Tablas!#REF!</definedName>
    <definedName name="____VRP1">[14]Tablas!#REF!</definedName>
    <definedName name="____VSM1" localSheetId="3">[13]Tablas!#REF!</definedName>
    <definedName name="____VSM1">[14]Tablas!#REF!</definedName>
    <definedName name="___AFC1" localSheetId="3">[6]INV!$A$25:$D$28</definedName>
    <definedName name="___AFC1">[7]INV!$A$25:$D$28</definedName>
    <definedName name="___AFC3" localSheetId="3">[6]INV!$F$25:$I$28</definedName>
    <definedName name="___AFC3">[7]INV!$F$25:$I$28</definedName>
    <definedName name="___AFC5" localSheetId="3">[6]INV!$K$25:$N$28</definedName>
    <definedName name="___AFC5">[7]INV!$K$25:$N$28</definedName>
    <definedName name="___ane7">[20]!_xlbgnm.ane7</definedName>
    <definedName name="___ane8">[20]!_xlbgnm.ane8</definedName>
    <definedName name="___Atp2">[21]EMPRESA!$F$22</definedName>
    <definedName name="___BGC1" localSheetId="3">[6]INV!$A$5:$D$8</definedName>
    <definedName name="___BGC1">[7]INV!$A$5:$D$8</definedName>
    <definedName name="___BGC3" localSheetId="3">[6]INV!$F$5:$I$8</definedName>
    <definedName name="___BGC3">[7]INV!$F$5:$I$8</definedName>
    <definedName name="___BGC5" localSheetId="3">[6]INV!$K$5:$N$8</definedName>
    <definedName name="___BGC5">[7]INV!$K$5:$N$8</definedName>
    <definedName name="___CAC1" localSheetId="3">[6]INV!$A$19:$D$22</definedName>
    <definedName name="___CAC1">[7]INV!$A$19:$D$22</definedName>
    <definedName name="___CAC3" localSheetId="3">[6]INV!$F$19:$I$22</definedName>
    <definedName name="___CAC3">[7]INV!$F$19:$I$22</definedName>
    <definedName name="___CAC5" localSheetId="3">[6]INV!$K$19:$N$22</definedName>
    <definedName name="___CAC5">[7]INV!$K$19:$N$22</definedName>
    <definedName name="___COM1" localSheetId="3">#REF!</definedName>
    <definedName name="___COM1">#REF!</definedName>
    <definedName name="___COM10" localSheetId="3">#REF!</definedName>
    <definedName name="___COM10">#REF!</definedName>
    <definedName name="___COM11" localSheetId="3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 localSheetId="3">[13]Tablas!#REF!</definedName>
    <definedName name="___DCI1">[14]Tablas!#REF!</definedName>
    <definedName name="___DDS1" localSheetId="3">[13]Tablas!#REF!</definedName>
    <definedName name="___DDS1">[14]Tablas!#REF!</definedName>
    <definedName name="___DGO1" localSheetId="3">[13]Tablas!#REF!</definedName>
    <definedName name="___DGO1">[14]Tablas!#REF!</definedName>
    <definedName name="___DGP1" localSheetId="3">[13]Tablas!#REF!</definedName>
    <definedName name="___DGP1">[14]Tablas!#REF!</definedName>
    <definedName name="___DIJ1" localSheetId="3">[13]Tablas!#REF!</definedName>
    <definedName name="___DIJ1">[14]Tablas!#REF!</definedName>
    <definedName name="___DPI1" localSheetId="3">[13]Tablas!#REF!</definedName>
    <definedName name="___DPI1">[14]Tablas!#REF!</definedName>
    <definedName name="___DPY1" localSheetId="3">[13]Tablas!#REF!</definedName>
    <definedName name="___DPY1">[14]Tablas!#REF!</definedName>
    <definedName name="___DRI1" localSheetId="3">[13]Tablas!#REF!</definedName>
    <definedName name="___DRI1">[14]Tablas!#REF!</definedName>
    <definedName name="___DRL1" localSheetId="3">[13]Tablas!#REF!</definedName>
    <definedName name="___DRL1">[14]Tablas!#REF!</definedName>
    <definedName name="___DSP1" localSheetId="3">[13]Tablas!#REF!</definedName>
    <definedName name="___DSP1">[14]Tablas!#REF!</definedName>
    <definedName name="___ECP1" localSheetId="3">[13]Tablas!#REF!</definedName>
    <definedName name="___ECP1">[14]Tablas!#REF!</definedName>
    <definedName name="___ICP1" localSheetId="3">[13]Tablas!#REF!</definedName>
    <definedName name="___ICP1">[14]Tablas!#REF!</definedName>
    <definedName name="___key2" localSheetId="3" hidden="1">[9]INST!#REF!</definedName>
    <definedName name="___key2" hidden="1">[10]INST!#REF!</definedName>
    <definedName name="___key3" localSheetId="3" hidden="1">#REF!</definedName>
    <definedName name="___key3" hidden="1">#REF!</definedName>
    <definedName name="___key31" localSheetId="3" hidden="1">#REF!</definedName>
    <definedName name="___key31" hidden="1">#REF!</definedName>
    <definedName name="___LEY80" localSheetId="3">#REF!</definedName>
    <definedName name="___LEY80">#REF!</definedName>
    <definedName name="___MA2">#REF!</definedName>
    <definedName name="___OCD1" localSheetId="3">[13]Tablas!#REF!</definedName>
    <definedName name="___OCD1">[14]Tablas!#REF!</definedName>
    <definedName name="___OCI1" localSheetId="3">[13]Tablas!#REF!</definedName>
    <definedName name="___OCI1">[14]Tablas!#REF!</definedName>
    <definedName name="___PJ50" localSheetId="3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 localSheetId="3">[6]INV!$A$12:$D$15</definedName>
    <definedName name="___SBC1">[7]INV!$A$12:$D$15</definedName>
    <definedName name="___SBC3" localSheetId="3">[6]INV!$F$12:$I$15</definedName>
    <definedName name="___SBC3">[7]INV!$F$12:$I$15</definedName>
    <definedName name="___SBC5" localSheetId="3">[6]INV!$K$12:$N$15</definedName>
    <definedName name="___SBC5">[7]INV!$K$12:$N$15</definedName>
    <definedName name="___TOP1" localSheetId="3">#REF!</definedName>
    <definedName name="___TOP1">#REF!</definedName>
    <definedName name="___TOP10" localSheetId="3">#REF!</definedName>
    <definedName name="___TOP10">#REF!</definedName>
    <definedName name="___TOP2" localSheetId="3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 localSheetId="3">[13]Tablas!#REF!</definedName>
    <definedName name="___VEX1">[14]Tablas!#REF!</definedName>
    <definedName name="___VFA1" localSheetId="3">[13]Tablas!#REF!</definedName>
    <definedName name="___VFA1">[14]Tablas!#REF!</definedName>
    <definedName name="___VIT1" localSheetId="3">[13]Tablas!#REF!</definedName>
    <definedName name="___VIT1">[14]Tablas!#REF!</definedName>
    <definedName name="___VPR1" localSheetId="3">[13]Tablas!#REF!</definedName>
    <definedName name="___VPR1">[14]Tablas!#REF!</definedName>
    <definedName name="___VPR2" localSheetId="3">#REF!</definedName>
    <definedName name="___VPR2">#REF!</definedName>
    <definedName name="___VRP1" localSheetId="3">[13]Tablas!#REF!</definedName>
    <definedName name="___VRP1">[14]Tablas!#REF!</definedName>
    <definedName name="___VSM1" localSheetId="3">[13]Tablas!#REF!</definedName>
    <definedName name="___VSM1">[14]Tablas!#REF!</definedName>
    <definedName name="__123Graph_A" localSheetId="3" hidden="1">#REF!</definedName>
    <definedName name="__123Graph_A" hidden="1">#REF!</definedName>
    <definedName name="__123Graph_B" localSheetId="3" hidden="1">#REF!</definedName>
    <definedName name="__123Graph_B" hidden="1">#REF!</definedName>
    <definedName name="__AFC1" localSheetId="3">[6]INV!$A$25:$D$28</definedName>
    <definedName name="__AFC1">[7]INV!$A$25:$D$28</definedName>
    <definedName name="__AFC3" localSheetId="3">[6]INV!$F$25:$I$28</definedName>
    <definedName name="__AFC3">[7]INV!$F$25:$I$28</definedName>
    <definedName name="__AFC5" localSheetId="3">[6]INV!$K$25:$N$28</definedName>
    <definedName name="__AFC5">[7]INV!$K$25:$N$28</definedName>
    <definedName name="__ane7" localSheetId="3">[16]!_xlbgnm.ane7</definedName>
    <definedName name="__ane7">[17]!_xlbgnm.ane7</definedName>
    <definedName name="__ane8" localSheetId="3">[16]!_xlbgnm.ane8</definedName>
    <definedName name="__ane8">[17]!_xlbgnm.ane8</definedName>
    <definedName name="__Atp2" localSheetId="3">[22]EMPRESA!$F$22</definedName>
    <definedName name="__Atp2">[23]EMPRESA!$F$22</definedName>
    <definedName name="__BGC1" localSheetId="3">[6]INV!$A$5:$D$8</definedName>
    <definedName name="__BGC1">[7]INV!$A$5:$D$8</definedName>
    <definedName name="__BGC3" localSheetId="3">[6]INV!$F$5:$I$8</definedName>
    <definedName name="__BGC3">[7]INV!$F$5:$I$8</definedName>
    <definedName name="__BGC5" localSheetId="3">[6]INV!$K$5:$N$8</definedName>
    <definedName name="__BGC5">[7]INV!$K$5:$N$8</definedName>
    <definedName name="__CAC1" localSheetId="3">[6]INV!$A$19:$D$22</definedName>
    <definedName name="__CAC1">[7]INV!$A$19:$D$22</definedName>
    <definedName name="__CAC3" localSheetId="3">[6]INV!$F$19:$I$22</definedName>
    <definedName name="__CAC3">[7]INV!$F$19:$I$22</definedName>
    <definedName name="__CAC5" localSheetId="3">[6]INV!$K$19:$N$22</definedName>
    <definedName name="__CAC5">[7]INV!$K$19:$N$22</definedName>
    <definedName name="__Cod1" localSheetId="3">#REF!</definedName>
    <definedName name="__Cod1">#REF!</definedName>
    <definedName name="__COM1" localSheetId="3">#REF!</definedName>
    <definedName name="__COM1">#REF!</definedName>
    <definedName name="__COM10" localSheetId="3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 localSheetId="3">[13]Tablas!#REF!</definedName>
    <definedName name="__DCI1">[14]Tablas!#REF!</definedName>
    <definedName name="__DDS1" localSheetId="3">[13]Tablas!#REF!</definedName>
    <definedName name="__DDS1">[14]Tablas!#REF!</definedName>
    <definedName name="__DGO1" localSheetId="3">[13]Tablas!#REF!</definedName>
    <definedName name="__DGO1">[14]Tablas!#REF!</definedName>
    <definedName name="__DGP1" localSheetId="3">[13]Tablas!#REF!</definedName>
    <definedName name="__DGP1">[14]Tablas!#REF!</definedName>
    <definedName name="__DIJ1" localSheetId="3">[13]Tablas!#REF!</definedName>
    <definedName name="__DIJ1">[14]Tablas!#REF!</definedName>
    <definedName name="__DPI1" localSheetId="3">[13]Tablas!#REF!</definedName>
    <definedName name="__DPI1">[14]Tablas!#REF!</definedName>
    <definedName name="__DPY1" localSheetId="3">[13]Tablas!#REF!</definedName>
    <definedName name="__DPY1">[14]Tablas!#REF!</definedName>
    <definedName name="__DRI1" localSheetId="3">[13]Tablas!#REF!</definedName>
    <definedName name="__DRI1">[14]Tablas!#REF!</definedName>
    <definedName name="__DRL1" localSheetId="3">[13]Tablas!#REF!</definedName>
    <definedName name="__DRL1">[14]Tablas!#REF!</definedName>
    <definedName name="__DSP1" localSheetId="3">[13]Tablas!#REF!</definedName>
    <definedName name="__DSP1">[14]Tablas!#REF!</definedName>
    <definedName name="__ECP1" localSheetId="3">[13]Tablas!#REF!</definedName>
    <definedName name="__ECP1">[14]Tablas!#REF!</definedName>
    <definedName name="__F" localSheetId="3">'A.U % '!ERR</definedName>
    <definedName name="__F">[0]!ERR</definedName>
    <definedName name="__FS01" localSheetId="3">'A.U % '!ERR</definedName>
    <definedName name="__FS01">[0]!ERR</definedName>
    <definedName name="__ICP1" localSheetId="3">[13]Tablas!#REF!</definedName>
    <definedName name="__ICP1">[14]Tablas!#REF!</definedName>
    <definedName name="__key2" localSheetId="3" hidden="1">[24]INST!#REF!</definedName>
    <definedName name="__key2" hidden="1">[25]INST!#REF!</definedName>
    <definedName name="__key21" localSheetId="3" hidden="1">[9]INST!#REF!</definedName>
    <definedName name="__key21" hidden="1">[10]INST!#REF!</definedName>
    <definedName name="__key3" localSheetId="3" hidden="1">#REF!</definedName>
    <definedName name="__key3" hidden="1">#REF!</definedName>
    <definedName name="__key31" localSheetId="3" hidden="1">#REF!</definedName>
    <definedName name="__key31" hidden="1">#REF!</definedName>
    <definedName name="__LEY80" localSheetId="3">#REF!</definedName>
    <definedName name="__LEY80">#REF!</definedName>
    <definedName name="__MA2">#REF!</definedName>
    <definedName name="__mun2" localSheetId="3">[26]PESOS!#REF!</definedName>
    <definedName name="__mun2">[27]PESOS!#REF!</definedName>
    <definedName name="__num10" localSheetId="3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 localSheetId="3">[13]Tablas!#REF!</definedName>
    <definedName name="__OCD1">[14]Tablas!#REF!</definedName>
    <definedName name="__OCI1" localSheetId="3">[13]Tablas!#REF!</definedName>
    <definedName name="__OCI1">[14]Tablas!#REF!</definedName>
    <definedName name="__Pa1">'[28]Paral. 1'!$E$1:$E$65536</definedName>
    <definedName name="__Pa2">'[28]Paral. 2'!$E$1:$E$65536</definedName>
    <definedName name="__Pa3">'[28]Paral. 3'!$E$1:$E$65536</definedName>
    <definedName name="__Pa4">[28]Paral.4!$E$1:$E$65536</definedName>
    <definedName name="__PJ50" localSheetId="3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 localSheetId="3">[6]INV!$A$12:$D$15</definedName>
    <definedName name="__SBC1">[7]INV!$A$12:$D$15</definedName>
    <definedName name="__SBC3" localSheetId="3">[6]INV!$F$12:$I$15</definedName>
    <definedName name="__SBC3">[7]INV!$F$12:$I$15</definedName>
    <definedName name="__SBC5" localSheetId="3">[6]INV!$K$12:$N$15</definedName>
    <definedName name="__SBC5">[7]INV!$K$12:$N$15</definedName>
    <definedName name="__TOP1" localSheetId="3">#REF!</definedName>
    <definedName name="__TOP1">#REF!</definedName>
    <definedName name="__TOP10" localSheetId="3">#REF!</definedName>
    <definedName name="__TOP10">#REF!</definedName>
    <definedName name="__TOP2" localSheetId="3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 localSheetId="3">[13]Tablas!#REF!</definedName>
    <definedName name="__VEX1">[14]Tablas!#REF!</definedName>
    <definedName name="__VFA1" localSheetId="3">[13]Tablas!#REF!</definedName>
    <definedName name="__VFA1">[14]Tablas!#REF!</definedName>
    <definedName name="__VIT1" localSheetId="3">[13]Tablas!#REF!</definedName>
    <definedName name="__VIT1">[14]Tablas!#REF!</definedName>
    <definedName name="__VPR1" localSheetId="3">[13]Tablas!#REF!</definedName>
    <definedName name="__VPR1">[14]Tablas!#REF!</definedName>
    <definedName name="__VPR2">[15]Tablas!#REF!</definedName>
    <definedName name="__VRP1" localSheetId="3">[13]Tablas!#REF!</definedName>
    <definedName name="__VRP1">[14]Tablas!#REF!</definedName>
    <definedName name="__VSM1" localSheetId="3">[13]Tablas!#REF!</definedName>
    <definedName name="__VSM1">[14]Tablas!#REF!</definedName>
    <definedName name="_1" localSheetId="3">#REF!</definedName>
    <definedName name="_1">#REF!</definedName>
    <definedName name="_1_25">[15]Tablas!#REF!</definedName>
    <definedName name="_116B" localSheetId="3">#REF!</definedName>
    <definedName name="_116B">#REF!</definedName>
    <definedName name="_117A" localSheetId="3">#REF!</definedName>
    <definedName name="_117A">#REF!</definedName>
    <definedName name="_117B" localSheetId="3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3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3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3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3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3" hidden="1">{#N/A,#N/A,TRUE,"1842CWN0"}</definedName>
    <definedName name="_ABC1" hidden="1">{#N/A,#N/A,TRUE,"1842CWN0"}</definedName>
    <definedName name="_abc2" localSheetId="3" hidden="1">{#N/A,#N/A,TRUE,"1842CWN0"}</definedName>
    <definedName name="_abc2" hidden="1">{#N/A,#N/A,TRUE,"1842CWN0"}</definedName>
    <definedName name="_AFC1" localSheetId="3">[6]INV!$A$25:$D$28</definedName>
    <definedName name="_AFC1">[7]INV!$A$25:$D$28</definedName>
    <definedName name="_AFC3" localSheetId="3">[6]INV!$F$25:$I$28</definedName>
    <definedName name="_AFC3">[7]INV!$F$25:$I$28</definedName>
    <definedName name="_AFC5" localSheetId="3">[6]INV!$K$25:$N$28</definedName>
    <definedName name="_AFC5">[7]INV!$K$25:$N$28</definedName>
    <definedName name="_ALM1" localSheetId="3">#REF!</definedName>
    <definedName name="_ALM1">#REF!</definedName>
    <definedName name="_AND1" localSheetId="3">#REF!</definedName>
    <definedName name="_AND1">#REF!</definedName>
    <definedName name="_ane7" localSheetId="3">[16]!_xlbgnm.ane7</definedName>
    <definedName name="_ane7">[17]!_xlbgnm.ane7</definedName>
    <definedName name="_ane8" localSheetId="3">[16]!_xlbgnm.ane8</definedName>
    <definedName name="_ane8">[17]!_xlbgnm.ane8</definedName>
    <definedName name="_APU221" localSheetId="3">#REF!</definedName>
    <definedName name="_APU221">#REF!</definedName>
    <definedName name="_APU465">[29]!absc</definedName>
    <definedName name="_Atp2" localSheetId="3">[22]EMPRESA!$F$22</definedName>
    <definedName name="_Atp2">[23]EMPRESA!$F$22</definedName>
    <definedName name="_b2" localSheetId="3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3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3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3">[6]INV!$A$5:$D$8</definedName>
    <definedName name="_BGC1">[7]INV!$A$5:$D$8</definedName>
    <definedName name="_BGC3" localSheetId="3">[6]INV!$F$5:$I$8</definedName>
    <definedName name="_BGC3">[7]INV!$F$5:$I$8</definedName>
    <definedName name="_BGC5" localSheetId="3">[6]INV!$K$5:$N$8</definedName>
    <definedName name="_BGC5">[7]INV!$K$5:$N$8</definedName>
    <definedName name="_CAC1" localSheetId="3">[6]INV!$A$19:$D$22</definedName>
    <definedName name="_CAC1">[7]INV!$A$19:$D$22</definedName>
    <definedName name="_CAC3" localSheetId="3">[6]INV!$F$19:$I$22</definedName>
    <definedName name="_CAC3">[7]INV!$F$19:$I$22</definedName>
    <definedName name="_CAC5" localSheetId="3">[6]INV!$K$19:$N$22</definedName>
    <definedName name="_CAC5">[7]INV!$K$19:$N$22</definedName>
    <definedName name="_Cod1" localSheetId="3">#REF!</definedName>
    <definedName name="_Cod1">#REF!</definedName>
    <definedName name="_COM1" localSheetId="3">#REF!</definedName>
    <definedName name="_COM1">#REF!</definedName>
    <definedName name="_COM10" localSheetId="3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 localSheetId="3">[13]Tablas!#REF!</definedName>
    <definedName name="_DCI1">[14]Tablas!#REF!</definedName>
    <definedName name="_DDS1" localSheetId="3">[13]Tablas!#REF!</definedName>
    <definedName name="_DDS1">[14]Tablas!#REF!</definedName>
    <definedName name="_DGO1" localSheetId="3">[13]Tablas!#REF!</definedName>
    <definedName name="_DGO1">[14]Tablas!#REF!</definedName>
    <definedName name="_DGP1" localSheetId="3">[13]Tablas!#REF!</definedName>
    <definedName name="_DGP1">[14]Tablas!#REF!</definedName>
    <definedName name="_DIJ1" localSheetId="3">[13]Tablas!#REF!</definedName>
    <definedName name="_DIJ1">[14]Tablas!#REF!</definedName>
    <definedName name="_DPI1" localSheetId="3">[13]Tablas!#REF!</definedName>
    <definedName name="_DPI1">[14]Tablas!#REF!</definedName>
    <definedName name="_DPY1" localSheetId="3">[13]Tablas!#REF!</definedName>
    <definedName name="_DPY1">[14]Tablas!#REF!</definedName>
    <definedName name="_DRI1" localSheetId="3">[13]Tablas!#REF!</definedName>
    <definedName name="_DRI1">[14]Tablas!#REF!</definedName>
    <definedName name="_DRL1" localSheetId="3">[13]Tablas!#REF!</definedName>
    <definedName name="_DRL1">[14]Tablas!#REF!</definedName>
    <definedName name="_DSP1" localSheetId="3">[13]Tablas!#REF!</definedName>
    <definedName name="_DSP1">[14]Tablas!#REF!</definedName>
    <definedName name="_ECP1" localSheetId="3">[13]Tablas!#REF!</definedName>
    <definedName name="_ECP1">[14]Tablas!#REF!</definedName>
    <definedName name="_EST1" localSheetId="3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3">'A.U % '!ERR</definedName>
    <definedName name="_F">[0]!ERR</definedName>
    <definedName name="_F10" localSheetId="3">#REF!</definedName>
    <definedName name="_F10">#REF!</definedName>
    <definedName name="_FC" localSheetId="3">#REF!</definedName>
    <definedName name="_FC">#REF!</definedName>
    <definedName name="_Fill" hidden="1">#REF!</definedName>
    <definedName name="_FS01" localSheetId="3">'A.U % '!ERR</definedName>
    <definedName name="_FS01">[0]!ERR</definedName>
    <definedName name="_g2" localSheetId="3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3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3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3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3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3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3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3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3" hidden="1">{#N/A,#N/A,TRUE,"1842CWN0"}</definedName>
    <definedName name="_hhg1" hidden="1">{#N/A,#N/A,TRUE,"1842CWN0"}</definedName>
    <definedName name="_i4" localSheetId="3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3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3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3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3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3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3">[13]Tablas!#REF!</definedName>
    <definedName name="_ICP1">[14]Tablas!#REF!</definedName>
    <definedName name="_IMP1" localSheetId="3">#REF!</definedName>
    <definedName name="_IMP1">#REF!</definedName>
    <definedName name="_IPC2002" localSheetId="3">#REF!</definedName>
    <definedName name="_IPC2002">#REF!</definedName>
    <definedName name="_IVA1">#REF!</definedName>
    <definedName name="_k3" localSheetId="3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3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3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3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3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3" hidden="1">#REF!</definedName>
    <definedName name="_Key1" hidden="1">#REF!</definedName>
    <definedName name="_Key11" localSheetId="3" hidden="1">[30]INST!#REF!</definedName>
    <definedName name="_Key11" hidden="1">[31]INST!#REF!</definedName>
    <definedName name="_Key2" localSheetId="3" hidden="1">#REF!</definedName>
    <definedName name="_Key2" hidden="1">#REF!</definedName>
    <definedName name="_Key21" localSheetId="3" hidden="1">#REF!</definedName>
    <definedName name="_Key21" hidden="1">#REF!</definedName>
    <definedName name="_key3" localSheetId="3" hidden="1">#REF!</definedName>
    <definedName name="_key3" hidden="1">#REF!</definedName>
    <definedName name="_key31" hidden="1">#REF!</definedName>
    <definedName name="_kjk6" localSheetId="3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3">#REF!</definedName>
    <definedName name="_lar03">#REF!</definedName>
    <definedName name="_LEY80" localSheetId="3">#REF!</definedName>
    <definedName name="_LEY80">#REF!</definedName>
    <definedName name="_m3" localSheetId="3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3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3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3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3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3">#REF!</definedName>
    <definedName name="_MA2">#REF!</definedName>
    <definedName name="_MAT1" localSheetId="3">#REF!</definedName>
    <definedName name="_MAT1">#REF!</definedName>
    <definedName name="_MOD1">#REF!</definedName>
    <definedName name="_mun2" localSheetId="3">[26]PESOS!#REF!</definedName>
    <definedName name="_mun2">[27]PESOS!#REF!</definedName>
    <definedName name="_n3" localSheetId="3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3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3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3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3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3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3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3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 localSheetId="3">[13]Tablas!#REF!</definedName>
    <definedName name="_OCD1">[14]Tablas!#REF!</definedName>
    <definedName name="_OCI1" localSheetId="3">[13]Tablas!#REF!</definedName>
    <definedName name="_OCI1">[14]Tablas!#REF!</definedName>
    <definedName name="_Order1" hidden="1">0</definedName>
    <definedName name="_Order2" hidden="1">255</definedName>
    <definedName name="_p6" localSheetId="3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3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'[28]Paral. 1'!$E$1:$E$65536</definedName>
    <definedName name="_Pa2">'[28]Paral. 2'!$E$1:$E$65536</definedName>
    <definedName name="_Pa3">'[28]Paral. 3'!$E$1:$E$65536</definedName>
    <definedName name="_Pa4">[28]Paral.4!$E$1:$E$65536</definedName>
    <definedName name="_Parse_Out" hidden="1">'[3]7422CW00'!#REF!</definedName>
    <definedName name="_PJ50" localSheetId="3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3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3" hidden="1">{"via1",#N/A,TRUE,"general";"via2",#N/A,TRUE,"general";"via3",#N/A,TRUE,"general"}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f4" localSheetId="3">#REF!</definedName>
    <definedName name="_ref4">#REF!</definedName>
    <definedName name="_RET1" localSheetId="3">'[3]7422CW00'!#REF!</definedName>
    <definedName name="_RET1">'[3]7422CW00'!#REF!</definedName>
    <definedName name="_RET2" localSheetId="3">'[3]7422CW00'!#REF!</definedName>
    <definedName name="_RET2">'[3]7422CW00'!#REF!</definedName>
    <definedName name="_RET3" localSheetId="3">'[3]7422CW00'!#REF!</definedName>
    <definedName name="_RET3">'[3]7422CW00'!#REF!</definedName>
    <definedName name="_RET4" localSheetId="3">'[3]7422CW00'!#REF!</definedName>
    <definedName name="_RET4">'[3]7422CW00'!#REF!</definedName>
    <definedName name="_RET5">'[3]7422CW00'!#REF!</definedName>
    <definedName name="_RET6">'[3]7422CW00'!#REF!</definedName>
    <definedName name="_rtu6" localSheetId="3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3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3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3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3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3">[6]INV!$A$12:$D$15</definedName>
    <definedName name="_SBC1">[7]INV!$A$12:$D$15</definedName>
    <definedName name="_SBC3" localSheetId="3">[6]INV!$F$12:$I$15</definedName>
    <definedName name="_SBC3">[7]INV!$F$12:$I$15</definedName>
    <definedName name="_SBC5" localSheetId="3">[6]INV!$K$12:$N$15</definedName>
    <definedName name="_SBC5">[7]INV!$K$12:$N$15</definedName>
    <definedName name="_Sort" localSheetId="3" hidden="1">#REF!</definedName>
    <definedName name="_Sort" hidden="1">#REF!</definedName>
    <definedName name="_srn001">#REF!</definedName>
    <definedName name="_SUM1">#REF!</definedName>
    <definedName name="_SUM2">#REF!</definedName>
    <definedName name="_t3" localSheetId="3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3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3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3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3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3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3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3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3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3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3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3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3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3" hidden="1">[9]INST!#REF!</definedName>
    <definedName name="_unj1" hidden="1">[10]INST!#REF!</definedName>
    <definedName name="_ur7" localSheetId="3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3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3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3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3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3">[13]Tablas!#REF!</definedName>
    <definedName name="_VEX1">[14]Tablas!#REF!</definedName>
    <definedName name="_VFA1" localSheetId="3">[13]Tablas!#REF!</definedName>
    <definedName name="_VFA1">[14]Tablas!#REF!</definedName>
    <definedName name="_vfv4" localSheetId="3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3">[13]Tablas!#REF!</definedName>
    <definedName name="_VIT1">[14]Tablas!#REF!</definedName>
    <definedName name="_VPR1" localSheetId="3">[13]Tablas!#REF!</definedName>
    <definedName name="_VPR1">[14]Tablas!#REF!</definedName>
    <definedName name="_VPR2">[15]Tablas!#REF!</definedName>
    <definedName name="_VRP1" localSheetId="3">[13]Tablas!#REF!</definedName>
    <definedName name="_VRP1">[14]Tablas!#REF!</definedName>
    <definedName name="_VSM1" localSheetId="3">[13]Tablas!#REF!</definedName>
    <definedName name="_VSM1">[14]Tablas!#REF!</definedName>
    <definedName name="_x1" localSheetId="3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3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3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3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3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3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3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3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3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3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3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3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3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3">'[32]DUB-823'!#REF!</definedName>
    <definedName name="a">'[33]DUB-823'!#REF!</definedName>
    <definedName name="A_1" localSheetId="3">#REF!</definedName>
    <definedName name="A_1">#REF!</definedName>
    <definedName name="A_impresión_IM" localSheetId="3">#REF!</definedName>
    <definedName name="A_impresión_IM">#REF!</definedName>
    <definedName name="A18A200" localSheetId="3">[34]ESPEC!#REF!</definedName>
    <definedName name="A18A200">[34]ESPEC!#REF!</definedName>
    <definedName name="a2a" localSheetId="3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3">#REF!</definedName>
    <definedName name="aa">[0]!ERR</definedName>
    <definedName name="AAA" localSheetId="3">'A.U % '!ERR</definedName>
    <definedName name="AAA">[0]!ERR</definedName>
    <definedName name="aaaaaa">[35]otros!$C$5</definedName>
    <definedName name="aaaaas" localSheetId="3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3">[6]AASHTO!$A$14:$F$17</definedName>
    <definedName name="AAC">[7]AASHTO!$A$14:$F$17</definedName>
    <definedName name="aas" localSheetId="3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3">#REF!</definedName>
    <definedName name="AB">#REF!</definedName>
    <definedName name="aba_1" localSheetId="3">#REF!</definedName>
    <definedName name="aba_1">#REF!</definedName>
    <definedName name="aba_2" localSheetId="3">#REF!</definedName>
    <definedName name="aba_2">#REF!</definedName>
    <definedName name="abc">#REF!</definedName>
    <definedName name="ABCD" hidden="1">#REF!</definedName>
    <definedName name="ABCDE" hidden="1">#REF!</definedName>
    <definedName name="ABG" localSheetId="3">[6]AASHTO!$A$2:$F$5</definedName>
    <definedName name="ABG">[7]AASHTO!$A$2:$F$5</definedName>
    <definedName name="absc1">[36]!absc</definedName>
    <definedName name="Ac" localSheetId="3">#REF!</definedName>
    <definedName name="ac">#REF!</definedName>
    <definedName name="AccessDatabase" hidden="1">"C:\C-314\VOLUMENES\volfin4.mdb"</definedName>
    <definedName name="Acero_pdr60">'[37]LISTADO '!$F$7</definedName>
    <definedName name="acpm">5000</definedName>
    <definedName name="ACT" localSheetId="3">#REF!</definedName>
    <definedName name="ACT">#REF!</definedName>
    <definedName name="ACT_COMP" localSheetId="3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'[38]Reservas de Petróleo'!$A$2,'[38]Reservas de Petróleo'!$A$1,'[38]Reservas de Petróleo'!$D$4,'[38]Reservas de Petróleo'!$E$1:$E$65536</definedName>
    <definedName name="Ad" localSheetId="3">#REF!</definedName>
    <definedName name="ad">#REF!</definedName>
    <definedName name="Adaptador_pvc_1">'[37]LISTADO '!$F$56</definedName>
    <definedName name="Adaptador_pvc_1_2">'[37]LISTADO '!$F$54</definedName>
    <definedName name="Adaptador_pvc_2">'[37]LISTADO '!$F$49</definedName>
    <definedName name="adasd" localSheetId="3">#REF!</definedName>
    <definedName name="adasd">#REF!</definedName>
    <definedName name="ADFGSDB" localSheetId="3" hidden="1">{"via1",#N/A,TRUE,"general";"via2",#N/A,TRUE,"general";"via3",#N/A,TRUE,"general"}</definedName>
    <definedName name="ADFGSDB" hidden="1">{"via1",#N/A,TRUE,"general";"via2",#N/A,TRUE,"general";"via3",#N/A,TRUE,"general"}</definedName>
    <definedName name="ADM">[35]otros!$C$2</definedName>
    <definedName name="administrador">[39]Informacion!$B$15</definedName>
    <definedName name="ADMON" localSheetId="3">#REF!</definedName>
    <definedName name="ADMON">#REF!</definedName>
    <definedName name="ADMON1" localSheetId="3">#REF!</definedName>
    <definedName name="ADMON1">#REF!</definedName>
    <definedName name="adoc1">[36]!absc</definedName>
    <definedName name="ADOC125">[40]!absc</definedName>
    <definedName name="adoq">[41]!absc</definedName>
    <definedName name="ADSAD" localSheetId="3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>#REF!</definedName>
    <definedName name="aefa" localSheetId="3" hidden="1">{"via1",#N/A,TRUE,"general";"via2",#N/A,TRUE,"general";"via3",#N/A,TRUE,"general"}</definedName>
    <definedName name="aefa" hidden="1">{"via1",#N/A,TRUE,"general";"via2",#N/A,TRUE,"general";"via3",#N/A,TRUE,"general"}</definedName>
    <definedName name="Af">#REF!</definedName>
    <definedName name="afdsw" localSheetId="3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">#REF!</definedName>
    <definedName name="agdsgg" localSheetId="3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i">#REF!</definedName>
    <definedName name="aida" localSheetId="3">#REF!</definedName>
    <definedName name="aida">#REF!</definedName>
    <definedName name="aida1" localSheetId="3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k">#REF!</definedName>
    <definedName name="alam">#REF!</definedName>
    <definedName name="Alambre_N_12">'[37]LISTADO '!$F$61</definedName>
    <definedName name="Alambre_N_14">'[37]LISTADO '!$F$62</definedName>
    <definedName name="alc">[42]!absc</definedName>
    <definedName name="AlcanceProyecto" localSheetId="3">#REF!</definedName>
    <definedName name="AlcanceProyecto">#REF!</definedName>
    <definedName name="ALM" localSheetId="3">#REF!</definedName>
    <definedName name="ALM">#REF!</definedName>
    <definedName name="ALTO">[43]Tabla!$A$1:$A$5</definedName>
    <definedName name="Am">#REF!</definedName>
    <definedName name="Amount" localSheetId="3">#REF!</definedName>
    <definedName name="Amount">#REF!</definedName>
    <definedName name="An">#REF!</definedName>
    <definedName name="ANCLAJE" localSheetId="3">'[44]MC SF GAVIONES'!#REF!</definedName>
    <definedName name="ANCLAJE">'[45]MC SF GAVIONES'!#REF!</definedName>
    <definedName name="AND" localSheetId="3">#REF!</definedName>
    <definedName name="AND">#REF!</definedName>
    <definedName name="Andamios">'[37]LISTADO '!$L$7</definedName>
    <definedName name="anex7" localSheetId="3">#REF!</definedName>
    <definedName name="anex7">#REF!</definedName>
    <definedName name="anex8" localSheetId="3">#REF!</definedName>
    <definedName name="anex8">#REF!</definedName>
    <definedName name="anexo1" localSheetId="3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[46]COMPARATIVO!#REF!</definedName>
    <definedName name="anexo8" localSheetId="3">#REF!</definedName>
    <definedName name="anexo8">#REF!</definedName>
    <definedName name="anexo9" localSheetId="3">#REF!</definedName>
    <definedName name="anexo9">#REF!</definedName>
    <definedName name="anexů7" localSheetId="3">#REF!</definedName>
    <definedName name="anexů7">#REF!</definedName>
    <definedName name="Antic" localSheetId="3">[47]BASES!$B$33</definedName>
    <definedName name="Antic">[48]BASES!$B$33</definedName>
    <definedName name="ANTICIPO" localSheetId="3">[49]BASES!$B$33</definedName>
    <definedName name="ANTICIPO">[50]BASES!$B$33</definedName>
    <definedName name="Anticorrosivo">'[37]LISTADO '!$F$96</definedName>
    <definedName name="Añ">#REF!</definedName>
    <definedName name="AÑO">[35]PRESUPUESTO!$D$13</definedName>
    <definedName name="AÑOWUIE" localSheetId="3">'[51]Res-Accide-10'!$R$2:$R$7</definedName>
    <definedName name="AÑOWUIE">'[52]Res-Accide-10'!$R$2:$R$7</definedName>
    <definedName name="Ao">#REF!</definedName>
    <definedName name="Ap">#REF!</definedName>
    <definedName name="apaiy" localSheetId="3">#REF!</definedName>
    <definedName name="apaiy">#REF!</definedName>
    <definedName name="APELLIDOS" localSheetId="3">#REF!</definedName>
    <definedName name="APELLIDOS">#REF!</definedName>
    <definedName name="API" localSheetId="3">#REF!</definedName>
    <definedName name="API">#REF!</definedName>
    <definedName name="APU" localSheetId="3">[53]!absc</definedName>
    <definedName name="APU">[54]!absc</definedName>
    <definedName name="APU_directos" localSheetId="3">#REF!</definedName>
    <definedName name="APU_directos">#REF!</definedName>
    <definedName name="APU221.1">#REF!</definedName>
    <definedName name="APU221.2">#REF!</definedName>
    <definedName name="Aq" localSheetId="3">#REF!</definedName>
    <definedName name="aq">[0]!ERR</definedName>
    <definedName name="aqaq" localSheetId="3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 localSheetId="3">#REF!</definedName>
    <definedName name="ARANCEL">#REF!</definedName>
    <definedName name="AREA" localSheetId="3">#REF!</definedName>
    <definedName name="AREA">#REF!</definedName>
    <definedName name="_xlnm.Extract">#REF!</definedName>
    <definedName name="_xlnm.Print_Area" localSheetId="3">'A.U % '!$A$1:$F$45</definedName>
    <definedName name="_xlnm.Print_Area" localSheetId="0">Desglose!$A$1:$F$30</definedName>
    <definedName name="_xlnm.Print_Area">#REF!</definedName>
    <definedName name="AreaLimpiar">'[55]Info-Portaf'!$N$4,'[55]Info-Portaf'!$C$10:$AE$24,'[55]Info-Portaf'!$C$26:$AE$28,'[55]Info-Portaf'!$C$31:$AE$40,'[55]Info-Portaf'!$C$41:$H$41,'[55]Info-Portaf'!$C$42:$AE$51,'[55]Info-Portaf'!$C$53:$AE$54,'[55]Info-Portaf'!$C$57:$AE$57,'[55]Info-Portaf'!$C$59:$AE$59,'[55]Info-Portaf'!$B$10:$B$61</definedName>
    <definedName name="Areatotal" localSheetId="3">#REF!</definedName>
    <definedName name="Areatotal">#REF!</definedName>
    <definedName name="Aref" localSheetId="3">#REF!</definedName>
    <definedName name="Aref">#REF!</definedName>
    <definedName name="armuve" localSheetId="3">'A.U % '!ERR</definedName>
    <definedName name="armuve">[0]!ERR</definedName>
    <definedName name="ARP" localSheetId="3">#REF!</definedName>
    <definedName name="ARP">#REF!</definedName>
    <definedName name="ARS" localSheetId="3">#REF!</definedName>
    <definedName name="ARS">#REF!</definedName>
    <definedName name="As" localSheetId="3">#REF!</definedName>
    <definedName name="as">[0]!ERR</definedName>
    <definedName name="ASB" localSheetId="3">[6]AASHTO!$A$8:$F$11</definedName>
    <definedName name="ASB">[7]AASHTO!$A$8:$F$11</definedName>
    <definedName name="ASD" localSheetId="3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3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3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3">'A.U % '!ERR</definedName>
    <definedName name="ASDFGHJKLÑ">[0]!ERR</definedName>
    <definedName name="asfasd" localSheetId="3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3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3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3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tp">[12]EMPRESA!$F$20</definedName>
    <definedName name="Au">#REF!</definedName>
    <definedName name="_xlnm.Auto_Open" localSheetId="3">MODULO10.auto_abrir</definedName>
    <definedName name="_xlnm.Auto_Open">MODULO10.auto_abrir</definedName>
    <definedName name="auto1" localSheetId="3">#REF!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'[12]DATOS CONTRATO'!$E$18</definedName>
    <definedName name="auxalimentacion">[56]CONTRATO!$E$18</definedName>
    <definedName name="AuxCom">'[12]DATOS CONTRATO'!$I$16</definedName>
    <definedName name="auxcomisariato">[56]CONTRATO!$I$16</definedName>
    <definedName name="AuxDot">'[12]DATOS CONTRATO'!$I$17</definedName>
    <definedName name="auxdotacion">[56]CONTRATO!$I$17</definedName>
    <definedName name="AuxHab">'[12]DATOS CONTRATO'!$E$17</definedName>
    <definedName name="auxhabi">[57]CONTRATO!$E$17</definedName>
    <definedName name="auxhabitacion">[56]CONTRATO!$E$17</definedName>
    <definedName name="auxtransporte">[56]CONTRATO!$E$16</definedName>
    <definedName name="Avance_por_item" localSheetId="3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3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3">#REF!</definedName>
    <definedName name="AW">#REF!</definedName>
    <definedName name="Ax">#REF!</definedName>
    <definedName name="Ay">#REF!</definedName>
    <definedName name="ayu" localSheetId="3">#REF!</definedName>
    <definedName name="ayu">#REF!</definedName>
    <definedName name="ayudante">'[37]M.O.'!$F$18</definedName>
    <definedName name="azaz" localSheetId="3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3" hidden="1">{"via1",#N/A,TRUE,"general";"via2",#N/A,TRUE,"general";"via3",#N/A,TRUE,"general"}</definedName>
    <definedName name="B" hidden="1">{"via1",#N/A,TRUE,"general";"via2",#N/A,TRUE,"general";"via3",#N/A,TRUE,"general"}</definedName>
    <definedName name="Ba">#REF!</definedName>
    <definedName name="Bajo_L">[43]Tabla!$A$1:$A$5</definedName>
    <definedName name="Base" localSheetId="3">#REF!</definedName>
    <definedName name="Base">#REF!</definedName>
    <definedName name="Base_datos_IM" localSheetId="3">#REF!</definedName>
    <definedName name="Base_datos_IM">#REF!</definedName>
    <definedName name="base1">#REF!</definedName>
    <definedName name="base2">#REF!</definedName>
    <definedName name="basedatos" localSheetId="3">[58]Hoja1!$A$4:$BZ$55</definedName>
    <definedName name="basedatos">[59]Hoja1!$A$4:$BZ$55</definedName>
    <definedName name="_xlnm.Database" localSheetId="3">#REF!</definedName>
    <definedName name="_xlnm.Database">#REF!</definedName>
    <definedName name="BaseDeDatos1" localSheetId="3">#REF!</definedName>
    <definedName name="BaseDeDatos1">#REF!</definedName>
    <definedName name="basep">[60]PRESUPUESTAL!$A$4:$P$190</definedName>
    <definedName name="Basica_Centro_costo_2001" localSheetId="3">#REF!</definedName>
    <definedName name="Basica_Centro_costo_2001">#REF!</definedName>
    <definedName name="Basica_Facturacion_2001" localSheetId="3">#REF!</definedName>
    <definedName name="Basica_Facturacion_2001">#REF!</definedName>
    <definedName name="Basica_Reserva_2001" localSheetId="3">#REF!</definedName>
    <definedName name="Basica_Reserva_2001">#REF!</definedName>
    <definedName name="Básico">#REF!</definedName>
    <definedName name="Bb" localSheetId="3">#REF!</definedName>
    <definedName name="BB">[0]!ERR</definedName>
    <definedName name="bbbbbb" localSheetId="3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3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3">#REF!</definedName>
    <definedName name="BC">#REF!</definedName>
    <definedName name="BCXBDFG" localSheetId="3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D" localSheetId="3">#REF!</definedName>
    <definedName name="BDD">#REF!</definedName>
    <definedName name="BDFB" localSheetId="3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3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3">#REF!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">#REF!</definedName>
    <definedName name="bfnfv" localSheetId="3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3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3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3" hidden="1">{"via1",#N/A,TRUE,"general";"via2",#N/A,TRUE,"general";"via3",#N/A,TRUE,"general"}</definedName>
    <definedName name="bgvfcdx" hidden="1">{"via1",#N/A,TRUE,"general";"via2",#N/A,TRUE,"general";"via3",#N/A,TRUE,"general"}</definedName>
    <definedName name="Bh">#REF!</definedName>
    <definedName name="BHT_F" localSheetId="3">#REF!</definedName>
    <definedName name="BHT_F">#REF!</definedName>
    <definedName name="Bi" localSheetId="3">#REF!</definedName>
    <definedName name="bi">#REF!</definedName>
    <definedName name="Bk">#REF!</definedName>
    <definedName name="blActividadesDiarias" localSheetId="3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'[61]Ejecutado%'!#REF!</definedName>
    <definedName name="blEjecutadoPorcen">'[61]Ejecutado$'!$D$1:$CE$45</definedName>
    <definedName name="blEqCantiInf1" localSheetId="3">#REF!</definedName>
    <definedName name="blEqCantiInf1">#REF!</definedName>
    <definedName name="blEqCantiInf2" localSheetId="3">#REF!</definedName>
    <definedName name="blEqCantiInf2">#REF!</definedName>
    <definedName name="blEqClaseInf1" localSheetId="3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_N4">'[37]LISTADO '!$F$10</definedName>
    <definedName name="blPDT" localSheetId="3">#REF!</definedName>
    <definedName name="blPDT">#REF!</definedName>
    <definedName name="blPerAdmiCantInf" localSheetId="3">#REF!</definedName>
    <definedName name="blPerAdmiCantInf">#REF!</definedName>
    <definedName name="blPerAdmiTiemInf" localSheetId="3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'[61]Programado$'!$I$1:$CK$45</definedName>
    <definedName name="blReferenciaInforme" localSheetId="3">#REF!</definedName>
    <definedName name="blReferenciaInforme">#REF!</definedName>
    <definedName name="Bm">#REF!</definedName>
    <definedName name="Bn" localSheetId="3">#REF!</definedName>
    <definedName name="bn">#REF!</definedName>
    <definedName name="Bombas">#REF!</definedName>
    <definedName name="BONO">#REF!</definedName>
    <definedName name="BORDER1">[62]steel!#REF!</definedName>
    <definedName name="BORDET" localSheetId="3">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3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_20_amp">'[37]LISTADO '!$F$67</definedName>
    <definedName name="BREAKERS" localSheetId="3">#REF!</definedName>
    <definedName name="BREAKERS">#REF!</definedName>
    <definedName name="Breakers_Switches" localSheetId="3">#REF!</definedName>
    <definedName name="Breakers_Switches">#REF!</definedName>
    <definedName name="Breakers_y_Switches" localSheetId="3">#REF!</definedName>
    <definedName name="Breakers_y_Switches">#REF!</definedName>
    <definedName name="bsb" localSheetId="3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3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[63]medelo!$D$37</definedName>
    <definedName name="bt" localSheetId="3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3">'[64]Form5 _Pág_ 1'!#REF!</definedName>
    <definedName name="BuiltIn_Print_Area">'[65]Form5 _Pág_ 1'!#REF!</definedName>
    <definedName name="BuiltIn_Print_Area___0" localSheetId="3">'[64]Form5 _Pág_ 2'!#REF!</definedName>
    <definedName name="BuiltIn_Print_Area___0">'[65]Form5 _Pág_ 2'!#REF!</definedName>
    <definedName name="bvbc" localSheetId="3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3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_" localSheetId="3">#REF!</definedName>
    <definedName name="C_">#REF!</definedName>
    <definedName name="Ca" localSheetId="3">#REF!</definedName>
    <definedName name="CA">#REF!</definedName>
    <definedName name="Caballete_thermo">'[37]LISTADO '!$F$103</definedName>
    <definedName name="Cable_cobre_N_2_thwn">'[37]LISTADO '!$F$57</definedName>
    <definedName name="Cable_cobre_N_6">'[37]LISTADO '!$F$59</definedName>
    <definedName name="Cable_N_2_desnudo">'[37]LISTADO '!$F$41</definedName>
    <definedName name="Cable_n_8">'[37]LISTADO '!$F$109</definedName>
    <definedName name="Cableado" localSheetId="3">#REF!</definedName>
    <definedName name="Cableado">#REF!</definedName>
    <definedName name="Cajas_2_4">'[37]LISTADO '!$F$79</definedName>
    <definedName name="Cajas_octogonales">'[37]LISTADO '!$F$78</definedName>
    <definedName name="CajDol1" localSheetId="3">#REF!</definedName>
    <definedName name="CajDol1">#REF!</definedName>
    <definedName name="CajDol10" localSheetId="3">#REF!</definedName>
    <definedName name="CajDol10">#REF!</definedName>
    <definedName name="CajDol11" localSheetId="3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ion_600">'[37]LISTADO '!$L$13</definedName>
    <definedName name="CAMPO" localSheetId="3">#REF!</definedName>
    <definedName name="CAMPO">#REF!</definedName>
    <definedName name="CANT">#REF!</definedName>
    <definedName name="cantidad" localSheetId="3">'[66]TRAMO 03'!$F:$F,'[66]TRAMO 03'!$I:$I,'[66]TRAMO 03'!$K:$K,'[66]TRAMO 03'!#REF!,'[66]TRAMO 03'!#REF!,'[66]TRAMO 03'!#REF!,'[66]TRAMO 03'!#REF!,'[66]TRAMO 03'!#REF!,'[66]TRAMO 03'!#REF!,'[66]TRAMO 03'!#REF!,'[66]TRAMO 03'!#REF!,'[66]TRAMO 03'!#REF!,'[66]TRAMO 03'!#REF!,'[66]TRAMO 03'!#REF!,'[66]TRAMO 03'!#REF!,'[66]TRAMO 03'!#REF!</definedName>
    <definedName name="cantidad">'[67]TRAMO 03'!$F:$F,'[67]TRAMO 03'!$I:$I,'[67]TRAMO 03'!$K:$K,'[67]TRAMO 03'!#REF!,'[67]TRAMO 03'!#REF!,'[67]TRAMO 03'!#REF!,'[67]TRAMO 03'!#REF!,'[67]TRAMO 03'!#REF!,'[67]TRAMO 03'!#REF!,'[67]TRAMO 03'!#REF!,'[67]TRAMO 03'!#REF!,'[67]TRAMO 03'!#REF!,'[67]TRAMO 03'!#REF!,'[67]TRAMO 03'!#REF!,'[67]TRAMO 03'!#REF!,'[67]TRAMO 03'!#REF!</definedName>
    <definedName name="CAP" localSheetId="3">#REF!</definedName>
    <definedName name="CAP">#REF!</definedName>
    <definedName name="CAPAC._HSE" localSheetId="3">#REF!</definedName>
    <definedName name="CAPAC._HSE">#REF!</definedName>
    <definedName name="Capacete_2">'[37]LISTADO '!$F$80</definedName>
    <definedName name="CARGA" localSheetId="3">#REF!</definedName>
    <definedName name="CARGA">#REF!</definedName>
    <definedName name="CARGOS" localSheetId="3">#REF!</definedName>
    <definedName name="CARGOS">#REF!</definedName>
    <definedName name="carlos" localSheetId="3">MODULO10.auto_abrir</definedName>
    <definedName name="carlos">MODULO10.auto_abrir</definedName>
    <definedName name="CB">#REF!</definedName>
    <definedName name="CBLES" localSheetId="3">#REF!</definedName>
    <definedName name="CBLES">#REF!</definedName>
    <definedName name="CBLES1" localSheetId="3">#REF!</definedName>
    <definedName name="CBLES1">#REF!</definedName>
    <definedName name="CBRDISEÑO" localSheetId="3">[68]SECTORIZACIÓN!$A$12:$G$20</definedName>
    <definedName name="CBRDISEÑO">[69]SECTORIZACIÓN!$A$12:$G$20</definedName>
    <definedName name="CBWorkbookPriority" hidden="1">-1602700874</definedName>
    <definedName name="Cc" localSheetId="3">#REF!</definedName>
    <definedName name="CC">[70]Personalizar!$G$22:$G$25</definedName>
    <definedName name="cccc">#REF!</definedName>
    <definedName name="ccccc" localSheetId="3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3">'[71]A. P. U.'!#REF!</definedName>
    <definedName name="CCCCCC">'[72]A. P. U.'!#REF!</definedName>
    <definedName name="CCT" localSheetId="3">#REF!</definedName>
    <definedName name="CCT">#REF!</definedName>
    <definedName name="ccto210" localSheetId="3">#REF!</definedName>
    <definedName name="ccto210">#REF!</definedName>
    <definedName name="Cd" localSheetId="3">#REF!</definedName>
    <definedName name="cd">[73]Hoja1!$C$81</definedName>
    <definedName name="cdcdc" localSheetId="3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3">[47]CDItem!$G$8</definedName>
    <definedName name="CDctrl">[48]CDItem!$G$8</definedName>
    <definedName name="CDE" localSheetId="3">#REF!</definedName>
    <definedName name="CDE">#REF!</definedName>
    <definedName name="cdfgrtfd" localSheetId="3" hidden="1">#REF!</definedName>
    <definedName name="cdfgrtfd" hidden="1">#REF!</definedName>
    <definedName name="Ce">#REF!</definedName>
    <definedName name="ceerf" localSheetId="3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3">[74]Insum!$A$3:$H$63</definedName>
    <definedName name="CEMENTO">[75]Insum!$A$3:$H$63</definedName>
    <definedName name="Cf">#REF!</definedName>
    <definedName name="Cg">#REF!</definedName>
    <definedName name="CGDI01" localSheetId="3">[13]Tablas!#REF!</definedName>
    <definedName name="CGDI01">[14]Tablas!#REF!</definedName>
    <definedName name="CGDI02" localSheetId="3">[13]Tablas!#REF!</definedName>
    <definedName name="CGDI02">[14]Tablas!#REF!</definedName>
    <definedName name="CGDI03" localSheetId="3">[13]Tablas!#REF!</definedName>
    <definedName name="CGDI03">[14]Tablas!#REF!</definedName>
    <definedName name="CGDI04" localSheetId="3">[13]Tablas!#REF!</definedName>
    <definedName name="CGDI04">[14]Tablas!#REF!</definedName>
    <definedName name="CGDI05" localSheetId="3">[13]Tablas!#REF!</definedName>
    <definedName name="CGDI05">[14]Tablas!#REF!</definedName>
    <definedName name="CGDI06" localSheetId="3">[13]Tablas!#REF!</definedName>
    <definedName name="CGDI06">[14]Tablas!#REF!</definedName>
    <definedName name="CGDI07" localSheetId="3">[13]Tablas!#REF!</definedName>
    <definedName name="CGDI07">[14]Tablas!#REF!</definedName>
    <definedName name="CGDI08" localSheetId="3">[13]Tablas!#REF!</definedName>
    <definedName name="CGDI08">[14]Tablas!#REF!</definedName>
    <definedName name="CGEX01" localSheetId="3">[13]Tablas!#REF!</definedName>
    <definedName name="CGEX01">[14]Tablas!#REF!</definedName>
    <definedName name="CGEX02" localSheetId="3">[13]Tablas!#REF!</definedName>
    <definedName name="CGEX02">[14]Tablas!#REF!</definedName>
    <definedName name="CGEX031" localSheetId="3">[13]Tablas!#REF!</definedName>
    <definedName name="CGEX031">[14]Tablas!#REF!</definedName>
    <definedName name="CGEX04" localSheetId="3">[13]Tablas!#REF!</definedName>
    <definedName name="CGEX04">[14]Tablas!#REF!</definedName>
    <definedName name="CGFI011" localSheetId="3">[13]Tablas!#REF!</definedName>
    <definedName name="CGFI011">[14]Tablas!#REF!</definedName>
    <definedName name="CGFI012" localSheetId="3">[13]Tablas!#REF!</definedName>
    <definedName name="CGFI012">[14]Tablas!#REF!</definedName>
    <definedName name="CGFI021" localSheetId="3">[13]Tablas!#REF!</definedName>
    <definedName name="CGFI021">[14]Tablas!#REF!</definedName>
    <definedName name="CGFI022" localSheetId="3">[13]Tablas!#REF!</definedName>
    <definedName name="CGFI022">[14]Tablas!#REF!</definedName>
    <definedName name="CGFI023" localSheetId="3">[13]Tablas!#REF!</definedName>
    <definedName name="CGFI023">[14]Tablas!#REF!</definedName>
    <definedName name="CGFI024" localSheetId="3">[13]Tablas!#REF!</definedName>
    <definedName name="CGFI024">[14]Tablas!#REF!</definedName>
    <definedName name="CGFI031" localSheetId="3">[13]Tablas!#REF!</definedName>
    <definedName name="CGFI031">[14]Tablas!#REF!</definedName>
    <definedName name="CGFI032" localSheetId="3">[13]Tablas!#REF!</definedName>
    <definedName name="CGFI032">[14]Tablas!#REF!</definedName>
    <definedName name="CGFI0331" localSheetId="3">[13]Tablas!#REF!</definedName>
    <definedName name="CGFI0331">[14]Tablas!#REF!</definedName>
    <definedName name="CGFI0332" localSheetId="3">[13]Tablas!#REF!</definedName>
    <definedName name="CGFI0332">[14]Tablas!#REF!</definedName>
    <definedName name="CGFI0333" localSheetId="3">[13]Tablas!#REF!</definedName>
    <definedName name="CGFI0333">[14]Tablas!#REF!</definedName>
    <definedName name="CGFI0334" localSheetId="3">[13]Tablas!#REF!</definedName>
    <definedName name="CGFI0334">[14]Tablas!#REF!</definedName>
    <definedName name="CGFI0335" localSheetId="3">[13]Tablas!#REF!</definedName>
    <definedName name="CGFI0335">[14]Tablas!#REF!</definedName>
    <definedName name="CGFI0341" localSheetId="3">[13]Tablas!#REF!</definedName>
    <definedName name="CGFI0341">[14]Tablas!#REF!</definedName>
    <definedName name="CGFI0343" localSheetId="3">[13]Tablas!#REF!</definedName>
    <definedName name="CGFI0343">[14]Tablas!#REF!</definedName>
    <definedName name="CGFI0344" localSheetId="3">[13]Tablas!#REF!</definedName>
    <definedName name="CGFI0344">[14]Tablas!#REF!</definedName>
    <definedName name="CGPR01" localSheetId="3">[13]Tablas!#REF!</definedName>
    <definedName name="CGPR01">[14]Tablas!#REF!</definedName>
    <definedName name="CGPR021" localSheetId="3">[13]Tablas!#REF!</definedName>
    <definedName name="CGPR021">[14]Tablas!#REF!</definedName>
    <definedName name="CGPR022" localSheetId="3">[13]Tablas!#REF!</definedName>
    <definedName name="CGPR022">[14]Tablas!#REF!</definedName>
    <definedName name="CGPR023" localSheetId="3">[13]Tablas!#REF!</definedName>
    <definedName name="CGPR023">[14]Tablas!#REF!</definedName>
    <definedName name="CGPR024" localSheetId="3">[13]Tablas!#REF!</definedName>
    <definedName name="CGPR024">[14]Tablas!#REF!</definedName>
    <definedName name="CGPR031" localSheetId="3">[13]Tablas!#REF!</definedName>
    <definedName name="CGPR031">[14]Tablas!#REF!</definedName>
    <definedName name="CGPR032" localSheetId="3">[13]Tablas!#REF!</definedName>
    <definedName name="CGPR032">[14]Tablas!#REF!</definedName>
    <definedName name="CGPR0331" localSheetId="3">[13]Tablas!#REF!</definedName>
    <definedName name="CGPR0331">[14]Tablas!#REF!</definedName>
    <definedName name="CGPR0332" localSheetId="3">[13]Tablas!#REF!</definedName>
    <definedName name="CGPR0332">[14]Tablas!#REF!</definedName>
    <definedName name="CGPR0333" localSheetId="3">[13]Tablas!#REF!</definedName>
    <definedName name="CGPR0333">[14]Tablas!#REF!</definedName>
    <definedName name="CGPR041" localSheetId="3">[13]Tablas!#REF!</definedName>
    <definedName name="CGPR041">[14]Tablas!#REF!</definedName>
    <definedName name="CGPR042" localSheetId="3">[13]Tablas!#REF!</definedName>
    <definedName name="CGPR042">[14]Tablas!#REF!</definedName>
    <definedName name="CGPR043" localSheetId="3">[13]Tablas!#REF!</definedName>
    <definedName name="CGPR043">[14]Tablas!#REF!</definedName>
    <definedName name="CGPR051" localSheetId="3">[13]Tablas!#REF!</definedName>
    <definedName name="CGPR051">[14]Tablas!#REF!</definedName>
    <definedName name="CGPR052" localSheetId="3">[13]Tablas!#REF!</definedName>
    <definedName name="CGPR052">[14]Tablas!#REF!</definedName>
    <definedName name="CGPR0531" localSheetId="3">[13]Tablas!#REF!</definedName>
    <definedName name="CGPR0531">[14]Tablas!#REF!</definedName>
    <definedName name="CGPR0532" localSheetId="3">[13]Tablas!#REF!</definedName>
    <definedName name="CGPR0532">[14]Tablas!#REF!</definedName>
    <definedName name="CGPR0533" localSheetId="3">[13]Tablas!#REF!</definedName>
    <definedName name="CGPR0533">[14]Tablas!#REF!</definedName>
    <definedName name="CGPR0534" localSheetId="3">[13]Tablas!#REF!</definedName>
    <definedName name="CGPR0534">[14]Tablas!#REF!</definedName>
    <definedName name="CGPR0541" localSheetId="3">[13]Tablas!#REF!</definedName>
    <definedName name="CGPR0541">[14]Tablas!#REF!</definedName>
    <definedName name="CGPR0542" localSheetId="3">[13]Tablas!#REF!</definedName>
    <definedName name="CGPR0542">[14]Tablas!#REF!</definedName>
    <definedName name="CGPR0543" localSheetId="3">[13]Tablas!#REF!</definedName>
    <definedName name="CGPR0543">[14]Tablas!#REF!</definedName>
    <definedName name="CGPR061" localSheetId="3">[13]Tablas!#REF!</definedName>
    <definedName name="CGPR061">[14]Tablas!#REF!</definedName>
    <definedName name="CGPR062" localSheetId="3">[13]Tablas!#REF!</definedName>
    <definedName name="CGPR062">[14]Tablas!#REF!</definedName>
    <definedName name="CGPR0621" localSheetId="3">[13]Tablas!#REF!</definedName>
    <definedName name="CGPR0621">[14]Tablas!#REF!</definedName>
    <definedName name="CGPR0622" localSheetId="3">[13]Tablas!#REF!</definedName>
    <definedName name="CGPR0622">[14]Tablas!#REF!</definedName>
    <definedName name="CGPR0631" localSheetId="3">[13]Tablas!#REF!</definedName>
    <definedName name="CGPR0631">[14]Tablas!#REF!</definedName>
    <definedName name="CGPR0632" localSheetId="3">[13]Tablas!#REF!</definedName>
    <definedName name="CGPR0632">[14]Tablas!#REF!</definedName>
    <definedName name="CGPR0633" localSheetId="3">[13]Tablas!#REF!</definedName>
    <definedName name="CGPR0633">[14]Tablas!#REF!</definedName>
    <definedName name="CGPR0641" localSheetId="3">[13]Tablas!#REF!</definedName>
    <definedName name="CGPR0641">[14]Tablas!#REF!</definedName>
    <definedName name="CGPR0642" localSheetId="3">[13]Tablas!#REF!</definedName>
    <definedName name="CGPR0642">[14]Tablas!#REF!</definedName>
    <definedName name="CGPR0643" localSheetId="3">[13]Tablas!#REF!</definedName>
    <definedName name="CGPR0643">[14]Tablas!#REF!</definedName>
    <definedName name="CGRF01" localSheetId="3">[13]Tablas!#REF!</definedName>
    <definedName name="CGRF01">[14]Tablas!#REF!</definedName>
    <definedName name="CGRF02" localSheetId="3">[13]Tablas!#REF!</definedName>
    <definedName name="CGRF02">[14]Tablas!#REF!</definedName>
    <definedName name="CGRF031" localSheetId="3">[13]Tablas!#REF!</definedName>
    <definedName name="CGRF031">[14]Tablas!#REF!</definedName>
    <definedName name="CGRF032" localSheetId="3">[13]Tablas!#REF!</definedName>
    <definedName name="CGRF032">[14]Tablas!#REF!</definedName>
    <definedName name="CGRF0331" localSheetId="3">[13]Tablas!#REF!</definedName>
    <definedName name="CGRF0331">[14]Tablas!#REF!</definedName>
    <definedName name="CGRF0332" localSheetId="3">[13]Tablas!#REF!</definedName>
    <definedName name="CGRF0332">[14]Tablas!#REF!</definedName>
    <definedName name="CGRF0333" localSheetId="3">[13]Tablas!#REF!</definedName>
    <definedName name="CGRF0333">[14]Tablas!#REF!</definedName>
    <definedName name="CGRF0334" localSheetId="3">[13]Tablas!#REF!</definedName>
    <definedName name="CGRF0334">[14]Tablas!#REF!</definedName>
    <definedName name="CGRF0335" localSheetId="3">[13]Tablas!#REF!</definedName>
    <definedName name="CGRF0335">[14]Tablas!#REF!</definedName>
    <definedName name="CGRF0336" localSheetId="3">[13]Tablas!#REF!</definedName>
    <definedName name="CGRF0336">[14]Tablas!#REF!</definedName>
    <definedName name="CGRF0337" localSheetId="3">[13]Tablas!#REF!</definedName>
    <definedName name="CGRF0337">[14]Tablas!#REF!</definedName>
    <definedName name="CGRF0338" localSheetId="3">[13]Tablas!#REF!</definedName>
    <definedName name="CGRF0338">[14]Tablas!#REF!</definedName>
    <definedName name="CGRF0341" localSheetId="3">[13]Tablas!#REF!</definedName>
    <definedName name="CGRF0341">[14]Tablas!#REF!</definedName>
    <definedName name="CGRF0342" localSheetId="3">[13]Tablas!#REF!</definedName>
    <definedName name="CGRF0342">[14]Tablas!#REF!</definedName>
    <definedName name="CGRF0343" localSheetId="3">[13]Tablas!#REF!</definedName>
    <definedName name="CGRF0343">[14]Tablas!#REF!</definedName>
    <definedName name="CGRF041" localSheetId="3">[13]Tablas!#REF!</definedName>
    <definedName name="CGRF041">[14]Tablas!#REF!</definedName>
    <definedName name="CGRF042" localSheetId="3">[13]Tablas!#REF!</definedName>
    <definedName name="CGRF042">[14]Tablas!#REF!</definedName>
    <definedName name="CGRF0431" localSheetId="3">[13]Tablas!#REF!</definedName>
    <definedName name="CGRF0431">[14]Tablas!#REF!</definedName>
    <definedName name="CGRF0432" localSheetId="3">[13]Tablas!#REF!</definedName>
    <definedName name="CGRF0432">[14]Tablas!#REF!</definedName>
    <definedName name="CGRF0433" localSheetId="3">[13]Tablas!#REF!</definedName>
    <definedName name="CGRF0433">[14]Tablas!#REF!</definedName>
    <definedName name="CGRF0441" localSheetId="3">[13]Tablas!#REF!</definedName>
    <definedName name="CGRF0441">[14]Tablas!#REF!</definedName>
    <definedName name="CGRF0442" localSheetId="3">[13]Tablas!#REF!</definedName>
    <definedName name="CGRF0442">[14]Tablas!#REF!</definedName>
    <definedName name="CGRF0443" localSheetId="3">[13]Tablas!#REF!</definedName>
    <definedName name="CGRF0443">[14]Tablas!#REF!</definedName>
    <definedName name="CGSM01" localSheetId="3">[13]Tablas!#REF!</definedName>
    <definedName name="CGSM01">[14]Tablas!#REF!</definedName>
    <definedName name="CGSM02" localSheetId="3">[13]Tablas!#REF!</definedName>
    <definedName name="CGSM02">[14]Tablas!#REF!</definedName>
    <definedName name="CGSM03" localSheetId="3">[13]Tablas!#REF!</definedName>
    <definedName name="CGSM03">[14]Tablas!#REF!</definedName>
    <definedName name="CGSM04" localSheetId="3">[13]Tablas!#REF!</definedName>
    <definedName name="CGSM04">[14]Tablas!#REF!</definedName>
    <definedName name="CGSM05" localSheetId="3">[13]Tablas!#REF!</definedName>
    <definedName name="CGSM05">[14]Tablas!#REF!</definedName>
    <definedName name="CGSO011" localSheetId="3">[13]Tablas!#REF!</definedName>
    <definedName name="CGSO011">[14]Tablas!#REF!</definedName>
    <definedName name="CGSO012" localSheetId="3">[13]Tablas!#REF!</definedName>
    <definedName name="CGSO012">[14]Tablas!#REF!</definedName>
    <definedName name="CGSO013" localSheetId="3">[13]Tablas!#REF!</definedName>
    <definedName name="CGSO013">[14]Tablas!#REF!</definedName>
    <definedName name="CGSO014" localSheetId="3">[13]Tablas!#REF!</definedName>
    <definedName name="CGSO014">[14]Tablas!#REF!</definedName>
    <definedName name="CGSO02" localSheetId="3">[13]Tablas!#REF!</definedName>
    <definedName name="CGSO02">[14]Tablas!#REF!</definedName>
    <definedName name="CGSO031" localSheetId="3">[13]Tablas!#REF!</definedName>
    <definedName name="CGSO031">[14]Tablas!#REF!</definedName>
    <definedName name="CGSO032" localSheetId="3">[13]Tablas!#REF!</definedName>
    <definedName name="CGSO032">[14]Tablas!#REF!</definedName>
    <definedName name="CGSO033" localSheetId="3">[13]Tablas!#REF!</definedName>
    <definedName name="CGSO033">[14]Tablas!#REF!</definedName>
    <definedName name="CGSO034" localSheetId="3">[13]Tablas!#REF!</definedName>
    <definedName name="CGSO034">[14]Tablas!#REF!</definedName>
    <definedName name="CGSO041" localSheetId="3">[13]Tablas!#REF!</definedName>
    <definedName name="CGSO041">[14]Tablas!#REF!</definedName>
    <definedName name="CGSO042" localSheetId="3">[13]Tablas!#REF!</definedName>
    <definedName name="CGSO042">[14]Tablas!#REF!</definedName>
    <definedName name="CGSO043" localSheetId="3">[13]Tablas!#REF!</definedName>
    <definedName name="CGSO043">[14]Tablas!#REF!</definedName>
    <definedName name="CGSO044" localSheetId="3">[13]Tablas!#REF!</definedName>
    <definedName name="CGSO044">[14]Tablas!#REF!</definedName>
    <definedName name="CGSO051" localSheetId="3">[13]Tablas!#REF!</definedName>
    <definedName name="CGSO051">[14]Tablas!#REF!</definedName>
    <definedName name="CGSO052" localSheetId="3">[13]Tablas!#REF!</definedName>
    <definedName name="CGSO052">[14]Tablas!#REF!</definedName>
    <definedName name="CGSO053" localSheetId="3">[13]Tablas!#REF!</definedName>
    <definedName name="CGSO053">[14]Tablas!#REF!</definedName>
    <definedName name="CGSO054" localSheetId="3">[13]Tablas!#REF!</definedName>
    <definedName name="CGSO054">[14]Tablas!#REF!</definedName>
    <definedName name="CGSO055" localSheetId="3">[13]Tablas!#REF!</definedName>
    <definedName name="CGSO055">[14]Tablas!#REF!</definedName>
    <definedName name="CGSO061" localSheetId="3">[13]Tablas!#REF!</definedName>
    <definedName name="CGSO061">[14]Tablas!#REF!</definedName>
    <definedName name="CGSO062" localSheetId="3">[13]Tablas!#REF!</definedName>
    <definedName name="CGSO062">[14]Tablas!#REF!</definedName>
    <definedName name="CGSO063" localSheetId="3">[13]Tablas!#REF!</definedName>
    <definedName name="CGSO063">[14]Tablas!#REF!</definedName>
    <definedName name="CGSO064" localSheetId="3">[13]Tablas!#REF!</definedName>
    <definedName name="CGSO064">[14]Tablas!#REF!</definedName>
    <definedName name="CGTR011" localSheetId="3">[13]Tablas!#REF!</definedName>
    <definedName name="CGTR011">[14]Tablas!#REF!</definedName>
    <definedName name="CGTR012" localSheetId="3">[13]Tablas!#REF!</definedName>
    <definedName name="CGTR012">[14]Tablas!#REF!</definedName>
    <definedName name="CGTR021" localSheetId="3">[13]Tablas!#REF!</definedName>
    <definedName name="CGTR021">[14]Tablas!#REF!</definedName>
    <definedName name="CGTR022" localSheetId="3">[13]Tablas!#REF!</definedName>
    <definedName name="CGTR022">[14]Tablas!#REF!</definedName>
    <definedName name="CGTR023" localSheetId="3">[13]Tablas!#REF!</definedName>
    <definedName name="CGTR023">[14]Tablas!#REF!</definedName>
    <definedName name="CGTR031" localSheetId="3">[13]Tablas!#REF!</definedName>
    <definedName name="CGTR031">[14]Tablas!#REF!</definedName>
    <definedName name="CGTR032" localSheetId="3">[13]Tablas!#REF!</definedName>
    <definedName name="CGTR032">[14]Tablas!#REF!</definedName>
    <definedName name="CGTR033" localSheetId="3">[13]Tablas!#REF!</definedName>
    <definedName name="CGTR033">[14]Tablas!#REF!</definedName>
    <definedName name="CGTR034" localSheetId="3">[13]Tablas!#REF!</definedName>
    <definedName name="CGTR034">[14]Tablas!#REF!</definedName>
    <definedName name="CGTR035" localSheetId="3">[13]Tablas!#REF!</definedName>
    <definedName name="CGTR035">[14]Tablas!#REF!</definedName>
    <definedName name="CGTR036" localSheetId="3">[13]Tablas!#REF!</definedName>
    <definedName name="CGTR036">[14]Tablas!#REF!</definedName>
    <definedName name="CGTR037" localSheetId="3">[13]Tablas!#REF!</definedName>
    <definedName name="CGTR037">[14]Tablas!#REF!</definedName>
    <definedName name="CGTR038" localSheetId="3">[13]Tablas!#REF!</definedName>
    <definedName name="CGTR038">[14]Tablas!#REF!</definedName>
    <definedName name="CGTR039" localSheetId="3">[13]Tablas!#REF!</definedName>
    <definedName name="CGTR039">[14]Tablas!#REF!</definedName>
    <definedName name="CGTR041" localSheetId="3">[13]Tablas!#REF!</definedName>
    <definedName name="CGTR041">[14]Tablas!#REF!</definedName>
    <definedName name="CGTR042" localSheetId="3">[13]Tablas!#REF!</definedName>
    <definedName name="CGTR042">[14]Tablas!#REF!</definedName>
    <definedName name="CGTR043" localSheetId="3">[13]Tablas!#REF!</definedName>
    <definedName name="CGTR043">[14]Tablas!#REF!</definedName>
    <definedName name="CGTR044" localSheetId="3">[13]Tablas!#REF!</definedName>
    <definedName name="CGTR044">[14]Tablas!#REF!</definedName>
    <definedName name="CGTR051" localSheetId="3">[13]Tablas!#REF!</definedName>
    <definedName name="CGTR051">[14]Tablas!#REF!</definedName>
    <definedName name="Ch" localSheetId="3">#REF!</definedName>
    <definedName name="Ch">#REF!</definedName>
    <definedName name="CHK_PU" localSheetId="3">'[3]7422CW00'!#REF!</definedName>
    <definedName name="CHK_PU">'[3]7422CW00'!#REF!</definedName>
    <definedName name="CHP" localSheetId="3">#REF!</definedName>
    <definedName name="CHP">#REF!</definedName>
    <definedName name="Ci">#REF!</definedName>
    <definedName name="Cinta_Schotch_super_33">'[37]LISTADO '!$F$64</definedName>
    <definedName name="Cinta_scotch_23">'[37]LISTADO '!$F$65</definedName>
    <definedName name="CISNEROS" localSheetId="3">#REF!</definedName>
    <definedName name="CISNEROS">#REF!</definedName>
    <definedName name="Cj">#REF!</definedName>
    <definedName name="cjsa" localSheetId="3" hidden="1">#REF!</definedName>
    <definedName name="cjsa" hidden="1">#REF!</definedName>
    <definedName name="Ck">#REF!</definedName>
    <definedName name="CL">#REF!</definedName>
    <definedName name="Cll">#REF!</definedName>
    <definedName name="Cm">#REF!</definedName>
    <definedName name="cmf" localSheetId="3">[76]Hoja1!$C$27</definedName>
    <definedName name="cmf">[77]Hoja1!$C$27</definedName>
    <definedName name="CMIBLE" localSheetId="3">#REF!</definedName>
    <definedName name="CMIBLE">#REF!</definedName>
    <definedName name="CMIBLE1" localSheetId="3">#REF!</definedName>
    <definedName name="CMIBLE1">#REF!</definedName>
    <definedName name="Cn">#REF!</definedName>
    <definedName name="Cñ">#REF!</definedName>
    <definedName name="Co">#REF!</definedName>
    <definedName name="Cod" localSheetId="3">#REF!</definedName>
    <definedName name="Cod">#REF!</definedName>
    <definedName name="CodActEco">[12]EMPRESA!$F$10</definedName>
    <definedName name="codigo" localSheetId="3">#REF!,#REF!</definedName>
    <definedName name="codigo">#REF!,#REF!</definedName>
    <definedName name="CodigoInversion" localSheetId="3">#REF!</definedName>
    <definedName name="CodigoInversion">#REF!</definedName>
    <definedName name="CodigoProyecto">#REF!</definedName>
    <definedName name="Codigos">#REF!</definedName>
    <definedName name="CODOS">#REF!</definedName>
    <definedName name="cogvsiruj">[46]COMPARATIVO!#REF!</definedName>
    <definedName name="COLON" localSheetId="3">#REF!</definedName>
    <definedName name="COLON">#REF!</definedName>
    <definedName name="ColTap">'[28]Coloc. e Interc. Tapones'!$E$1:$E$65536</definedName>
    <definedName name="Com">'[56]LIQUIDA-NOMINA'!$AL$4</definedName>
    <definedName name="COMIDA" localSheetId="3">#REF!</definedName>
    <definedName name="COMIDA">#REF!</definedName>
    <definedName name="Compresores" localSheetId="3">#REF!</definedName>
    <definedName name="Compresores">#REF!</definedName>
    <definedName name="Concreto_3000_PSI">'[37]Apu Basicos'!$F$40</definedName>
    <definedName name="ConseqCat">0</definedName>
    <definedName name="ConseqForMitRisk">3</definedName>
    <definedName name="CONT">'[78]DATOS CONTRATO'!$G$13</definedName>
    <definedName name="Contratante">'[12]DATOS CONTRATO'!$E$6</definedName>
    <definedName name="CONTRATO">[56]CONTRATO!$E$8</definedName>
    <definedName name="COPIA" localSheetId="3">'A.U % '!ERR</definedName>
    <definedName name="COPIA">[0]!ERR</definedName>
    <definedName name="COPIA1" localSheetId="3">#REF!</definedName>
    <definedName name="COPIA1">#REF!</definedName>
    <definedName name="COPIA2" localSheetId="3">#REF!</definedName>
    <definedName name="COPIA2">#REF!</definedName>
    <definedName name="copiao4" localSheetId="3">'A.U % '!ERR</definedName>
    <definedName name="copiao4">[0]!ERR</definedName>
    <definedName name="corri" localSheetId="3">'A.U % '!ERR</definedName>
    <definedName name="corri">[0]!ERR</definedName>
    <definedName name="COSTO_FRENTE">[79]BITACORA!$E$1:$E$65536</definedName>
    <definedName name="costo2" localSheetId="3" hidden="1">#REF!</definedName>
    <definedName name="costo2" hidden="1">#REF!</definedName>
    <definedName name="COSTODIRECTO" localSheetId="3">#REF!</definedName>
    <definedName name="COSTODIRECTO">#REF!</definedName>
    <definedName name="COSTOS">[80]TARIFAS!$A$1:$F$52</definedName>
    <definedName name="Cq">#REF!</definedName>
    <definedName name="Cr">#REF!</definedName>
    <definedName name="CRIT" localSheetId="3">#REF!</definedName>
    <definedName name="CRIT">#REF!</definedName>
    <definedName name="CRIT_APIAY" localSheetId="3">#REF!</definedName>
    <definedName name="CRIT_APIAY">#REF!</definedName>
    <definedName name="CRIT_CHICHI" localSheetId="3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[81]civ_roma!$C$803:$G$804</definedName>
    <definedName name="Criterios_IM">'[3]7422CW00'!#REF!</definedName>
    <definedName name="Criticidad">[82]Tabla!$A$1:$A$5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s" localSheetId="3">#REF!</definedName>
    <definedName name="cs">#REF!</definedName>
    <definedName name="CS_AVG_SIZE" localSheetId="3">#REF!</definedName>
    <definedName name="CS_AVG_SIZE">#REF!</definedName>
    <definedName name="CS_WELDING" localSheetId="3">#REF!</definedName>
    <definedName name="CS_WELDING">#REF!</definedName>
    <definedName name="Ct">#REF!</definedName>
    <definedName name="CTA">#REF!</definedName>
    <definedName name="CTE">#REF!</definedName>
    <definedName name="CTR">'[3]7422CW00'!#REF!</definedName>
    <definedName name="CTRPAG">'[3]7422CW00'!#REF!</definedName>
    <definedName name="Cu">#REF!</definedName>
    <definedName name="CUAL" localSheetId="3">'A.U % '!ERR</definedName>
    <definedName name="CUAL">[0]!ERR</definedName>
    <definedName name="CUBS" localSheetId="3">#REF!</definedName>
    <definedName name="CUBS">#REF!</definedName>
    <definedName name="CUNET" localSheetId="3" hidden="1">{"via1",#N/A,TRUE,"general";"via2",#N/A,TRUE,"general";"via3",#N/A,TRUE,"general"}</definedName>
    <definedName name="CUNET" hidden="1">{"via1",#N/A,TRUE,"general";"via2",#N/A,TRUE,"general";"via3",#N/A,TRUE,"general"}</definedName>
    <definedName name="Curvas_1_2">'[37]LISTADO '!$F$88</definedName>
    <definedName name="Curvas_2">'[37]LISTADO '!$F$91</definedName>
    <definedName name="Customize">[70]!Customize</definedName>
    <definedName name="Cv" localSheetId="3">#REF!</definedName>
    <definedName name="cv">#REF!</definedName>
    <definedName name="CVa">'[28]Cambio de Valv.'!$E$1:$E$65536</definedName>
    <definedName name="cvbcvbf" localSheetId="3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3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3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3" hidden="1">{"via1",#N/A,TRUE,"general";"via2",#N/A,TRUE,"general";"via3",#N/A,TRUE,"general"}</definedName>
    <definedName name="CVXC" hidden="1">{"via1",#N/A,TRUE,"general";"via2",#N/A,TRUE,"general";"via3",#N/A,TRUE,"general"}</definedName>
    <definedName name="Cw">#REF!</definedName>
    <definedName name="Cx">#REF!</definedName>
    <definedName name="Cy">#REF!</definedName>
    <definedName name="d" localSheetId="3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3">'[32]GPI 526'!#REF!</definedName>
    <definedName name="dario">'[33]GPI 526'!#REF!</definedName>
    <definedName name="DASD" localSheetId="3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[81]civ_roma!$C$9:$G$799</definedName>
    <definedName name="DATO1">'[83]46'!$D$3:$CK$429</definedName>
    <definedName name="datos" localSheetId="3">#REF!</definedName>
    <definedName name="datos">#REF!</definedName>
    <definedName name="DBASE1" localSheetId="3">#REF!</definedName>
    <definedName name="DBASE1">#REF!</definedName>
    <definedName name="DBASE2">#REF!</definedName>
    <definedName name="DBASE3">#REF!</definedName>
    <definedName name="dbfdfbi" localSheetId="3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3">#REF!</definedName>
    <definedName name="Dbgcm">#REF!</definedName>
    <definedName name="dc" localSheetId="3">#REF!</definedName>
    <definedName name="dc">#REF!</definedName>
    <definedName name="Dcacm">#REF!</definedName>
    <definedName name="DCI">[15]Tablas!#REF!</definedName>
    <definedName name="DCI1_1">[15]Tablas!#REF!</definedName>
    <definedName name="DCI1_1_1">[15]Tablas!#REF!</definedName>
    <definedName name="DCI1_1_2">[15]Tablas!#REF!</definedName>
    <definedName name="DCI1_1_3">[15]Tablas!#REF!</definedName>
    <definedName name="DCI1_1_4">[15]Tablas!#REF!</definedName>
    <definedName name="DCI1_2">[15]Tablas!#REF!</definedName>
    <definedName name="DCI1_3">[15]Tablas!#REF!</definedName>
    <definedName name="DCI1_4">[15]Tablas!#REF!</definedName>
    <definedName name="DCorriente" localSheetId="3">#REF!</definedName>
    <definedName name="DCorriente">#REF!</definedName>
    <definedName name="Dcorriente1">'[84]Pta a tierra'!#REF!</definedName>
    <definedName name="DCSDCTV" localSheetId="3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3">#REF!</definedName>
    <definedName name="dd">#REF!</definedName>
    <definedName name="ddd" localSheetId="3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3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3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3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3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[15]Tablas!#REF!</definedName>
    <definedName name="DDS1_1">[15]Tablas!#REF!</definedName>
    <definedName name="DDS1_1_1">[15]Tablas!#REF!</definedName>
    <definedName name="deded" localSheetId="3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3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3">#REF!</definedName>
    <definedName name="demanto">#REF!</definedName>
    <definedName name="demolicion">#REF!</definedName>
    <definedName name="DEMOLICIÓN" localSheetId="3">'[85]BASE-LISTAS'!$B$24:$B$29</definedName>
    <definedName name="DEMOLICIÓN">'[86]BASE-LISTAS'!$B$24:$B$29</definedName>
    <definedName name="DEP_VPR_GRM" localSheetId="3">#REF!</definedName>
    <definedName name="DEP_VPR_GRM">#REF!</definedName>
    <definedName name="DEP_VPR_GRN" localSheetId="3">#REF!</definedName>
    <definedName name="DEP_VPR_GRN">#REF!</definedName>
    <definedName name="DEP_VPR_GRS" localSheetId="3">#REF!</definedName>
    <definedName name="DEP_VPR_GRS">#REF!</definedName>
    <definedName name="DEP_VPR_GTP">#REF!</definedName>
    <definedName name="DEP_VPR_NA">#REF!</definedName>
    <definedName name="DEPEND">[82]Tabla!$B$1:$B$397</definedName>
    <definedName name="DEPENDENCIA">[82]Tabla!$B$1:$B$397</definedName>
    <definedName name="DEPENDENCIAS">[82]Tabla!$B$1:$B$397</definedName>
    <definedName name="DERFE" localSheetId="3">#REF!</definedName>
    <definedName name="DERFE">#REF!</definedName>
    <definedName name="desarrolladas">'[38]Reservas de Petróleo'!$A$2,'[38]Reservas de Petróleo'!$A$1,'[38]Reservas de Petróleo'!$D$4,'[38]Reservas de Petróleo'!$F$1:$F$65536</definedName>
    <definedName name="DESCUNMI" localSheetId="3">#REF!</definedName>
    <definedName name="DESCUNMI">#REF!</definedName>
    <definedName name="DEST_ART" localSheetId="3">[62]steel!#REF!</definedName>
    <definedName name="DEST_ART">[62]steel!#REF!</definedName>
    <definedName name="DESTCOD" localSheetId="3">'[3]7422CW00'!#REF!</definedName>
    <definedName name="DESTCOD">'[3]7422CW00'!#REF!</definedName>
    <definedName name="DESTFG" localSheetId="3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[87]Cronograma!#REF!</definedName>
    <definedName name="dfa" localSheetId="3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3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3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3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3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3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3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3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hidden="1">{"via1",#N/A,TRUE,"general";"via2",#N/A,TRUE,"general";"via3",#N/A,TRUE,"general"}</definedName>
    <definedName name="dflt1">[70]Personalizar!$E$22</definedName>
    <definedName name="dflt2">[70]Personalizar!$E$23</definedName>
    <definedName name="dflt3">[70]Personalizar!$D$24</definedName>
    <definedName name="dflt4">[70]Personalizar!$E$26</definedName>
    <definedName name="dflt5">[70]Personalizar!$E$27</definedName>
    <definedName name="dflt6">[70]Personalizar!$D$28</definedName>
    <definedName name="dflt7">[70]Personalizar!$G$27</definedName>
    <definedName name="DFRFRF" localSheetId="3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3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3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[15]Tablas!#REF!</definedName>
    <definedName name="DGO1_1">[15]Tablas!#REF!</definedName>
    <definedName name="DGO1_1_1">[15]Tablas!#REF!</definedName>
    <definedName name="DGP">[15]Tablas!#REF!</definedName>
    <definedName name="DGP1_1">[15]Tablas!#REF!</definedName>
    <definedName name="DGP1_1_1">[15]Tablas!#REF!</definedName>
    <definedName name="dgrdeb" localSheetId="3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3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3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3" hidden="1">{"via1",#N/A,TRUE,"general";"via2",#N/A,TRUE,"general";"via3",#N/A,TRUE,"general"}</definedName>
    <definedName name="dhgh" hidden="1">{"via1",#N/A,TRUE,"general";"via2",#N/A,TRUE,"general";"via3",#N/A,TRUE,"general"}</definedName>
    <definedName name="DIA">[35]PRESUPUESTO!$B$13</definedName>
    <definedName name="Diámetro" localSheetId="3">#REF!</definedName>
    <definedName name="Diámetro">#REF!</definedName>
    <definedName name="diámetroft" localSheetId="3">#REF!</definedName>
    <definedName name="diámetroft">#REF!</definedName>
    <definedName name="diametros" localSheetId="3">#REF!</definedName>
    <definedName name="diametros">#REF!</definedName>
    <definedName name="diferencia" localSheetId="3">'[88]MEDIA GEOMETRICA'!$J$8,'[88]MEDIA GEOMETRICA'!$N$8,'[88]MEDIA GEOMETRICA'!$R$8,'[88]MEDIA GEOMETRICA'!$V$8,'[88]MEDIA GEOMETRICA'!$Z$8,'[88]MEDIA GEOMETRICA'!$AD$8,'[88]MEDIA GEOMETRICA'!$AH$8,'[88]MEDIA GEOMETRICA'!$AL$8,'[88]MEDIA GEOMETRICA'!#REF!,'[88]MEDIA GEOMETRICA'!#REF!</definedName>
    <definedName name="diferencia">'[88]MEDIA GEOMETRICA'!$J$8,'[88]MEDIA GEOMETRICA'!$N$8,'[88]MEDIA GEOMETRICA'!$R$8,'[88]MEDIA GEOMETRICA'!$V$8,'[88]MEDIA GEOMETRICA'!$Z$8,'[88]MEDIA GEOMETRICA'!$AD$8,'[88]MEDIA GEOMETRICA'!$AH$8,'[88]MEDIA GEOMETRICA'!$AL$8,'[88]MEDIA GEOMETRICA'!#REF!,'[88]MEDIA GEOMETRICA'!#REF!</definedName>
    <definedName name="DIJ" localSheetId="3">[15]Tablas!#REF!</definedName>
    <definedName name="DIJ">[15]Tablas!#REF!</definedName>
    <definedName name="DIJ1_1">[15]Tablas!#REF!</definedName>
    <definedName name="DIJ1_1_1">[15]Tablas!#REF!</definedName>
    <definedName name="DIJ1_1_2">[15]Tablas!#REF!</definedName>
    <definedName name="DIJ1_1_3">[15]Tablas!#REF!</definedName>
    <definedName name="DIJ1_1_4">[15]Tablas!#REF!</definedName>
    <definedName name="DIJ1_1_5">[15]Tablas!#REF!</definedName>
    <definedName name="DIJ1_2">[15]Tablas!#REF!</definedName>
    <definedName name="DIJ1_3">[15]Tablas!#REF!</definedName>
    <definedName name="DIJ1_4">[15]Tablas!#REF!</definedName>
    <definedName name="DIJ1_5">[15]Tablas!#REF!</definedName>
    <definedName name="Direccion">[56]EMPRESA!$F$14</definedName>
    <definedName name="display_area_2" localSheetId="3">#REF!</definedName>
    <definedName name="display_area_2">#REF!</definedName>
    <definedName name="djdytj" localSheetId="3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[89]CÁLCULOS!$H$34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TACIÓN" localSheetId="3">#REF!</definedName>
    <definedName name="DOTACIÓN">#REF!</definedName>
    <definedName name="DPI" localSheetId="3">[15]Tablas!#REF!</definedName>
    <definedName name="DPI">[15]Tablas!#REF!</definedName>
    <definedName name="DPI1_1" localSheetId="3">[15]Tablas!#REF!</definedName>
    <definedName name="DPI1_1">[15]Tablas!#REF!</definedName>
    <definedName name="DPI1_1_1">[15]Tablas!#REF!</definedName>
    <definedName name="DPY">[15]Tablas!#REF!</definedName>
    <definedName name="DPY1_1">[15]Tablas!#REF!</definedName>
    <definedName name="DPY1_1_1">[15]Tablas!#REF!</definedName>
    <definedName name="DRI">[15]Tablas!#REF!</definedName>
    <definedName name="DRI1_1">[15]Tablas!#REF!</definedName>
    <definedName name="DRI1_1_1">[15]Tablas!#REF!</definedName>
    <definedName name="DRI1_1_2">[15]Tablas!#REF!</definedName>
    <definedName name="DRI1_1_3">[15]Tablas!#REF!</definedName>
    <definedName name="DRI1_1_4">[15]Tablas!#REF!</definedName>
    <definedName name="DRI1_2">[15]Tablas!#REF!</definedName>
    <definedName name="DRI1_3">[15]Tablas!#REF!</definedName>
    <definedName name="DRI1_4">[15]Tablas!#REF!</definedName>
    <definedName name="DRL">[15]Tablas!#REF!</definedName>
    <definedName name="DRL1_1">[15]Tablas!#REF!</definedName>
    <definedName name="DRL1_1_1">[15]Tablas!#REF!</definedName>
    <definedName name="DRL1_1_2">[15]Tablas!#REF!</definedName>
    <definedName name="DRL1_1_3">[15]Tablas!#REF!</definedName>
    <definedName name="DRL1_1_4">[15]Tablas!#REF!</definedName>
    <definedName name="DRL1_2">[15]Tablas!#REF!</definedName>
    <definedName name="DRL1_3">[15]Tablas!#REF!</definedName>
    <definedName name="DRL1_4">[15]Tablas!#REF!</definedName>
    <definedName name="dry" localSheetId="3" hidden="1">{"via1",#N/A,TRUE,"general";"via2",#N/A,TRUE,"general";"via3",#N/A,TRUE,"general"}</definedName>
    <definedName name="dry" hidden="1">{"via1",#N/A,TRUE,"general";"via2",#N/A,TRUE,"general";"via3",#N/A,TRUE,"general"}</definedName>
    <definedName name="DS">[87]Cronograma!#REF!</definedName>
    <definedName name="DSAD" localSheetId="3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3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3">#REF!</definedName>
    <definedName name="Dsbcm">#REF!</definedName>
    <definedName name="DsctoFondo">[90]EMPRESA!$I$25</definedName>
    <definedName name="DsctoPension">[90]EMPRESA!$I$23</definedName>
    <definedName name="DsctoSalud">[90]EMPRESA!$I$24</definedName>
    <definedName name="DSD" localSheetId="3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3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3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3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3" hidden="1">{"via1",#N/A,TRUE,"general";"via2",#N/A,TRUE,"general";"via3",#N/A,TRUE,"general"}</definedName>
    <definedName name="dsftbv" hidden="1">{"via1",#N/A,TRUE,"general";"via2",#N/A,TRUE,"general";"via3",#N/A,TRUE,"general"}</definedName>
    <definedName name="DSP">[15]Tablas!#REF!</definedName>
    <definedName name="DSP1_1">[15]Tablas!#REF!</definedName>
    <definedName name="DSP1_1_1">[15]Tablas!#REF!</definedName>
    <definedName name="dt" localSheetId="3">#REF!</definedName>
    <definedName name="dt">#REF!</definedName>
    <definedName name="dtrhj" localSheetId="3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3" hidden="1">{"via1",#N/A,TRUE,"general";"via2",#N/A,TRUE,"general";"via3",#N/A,TRUE,"general"}</definedName>
    <definedName name="e3e33" hidden="1">{"via1",#N/A,TRUE,"general";"via2",#N/A,TRUE,"general";"via3",#N/A,TRUE,"general"}</definedName>
    <definedName name="ECP">[15]Tablas!#REF!</definedName>
    <definedName name="ECP1_1">[15]Tablas!#REF!</definedName>
    <definedName name="ECP1_1_1">[15]Tablas!#REF!</definedName>
    <definedName name="EDC" localSheetId="3">#REF!</definedName>
    <definedName name="EDC">#REF!</definedName>
    <definedName name="EDEDWSWQA" localSheetId="3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3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3">'A.U % '!ERR</definedName>
    <definedName name="EE">[0]!ERR</definedName>
    <definedName name="eeedfr" localSheetId="3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3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3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3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3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[35]PRESUPUESTO!$E$7</definedName>
    <definedName name="Ejecutivo">'[91]Info Ejec'!$A$1:$AV$153</definedName>
    <definedName name="Electricista">'[37]M.O.'!$F$13</definedName>
    <definedName name="ELIMINACIONPROYC" localSheetId="3">#REF!</definedName>
    <definedName name="ELIMINACIONPROYC">#REF!</definedName>
    <definedName name="emanto" localSheetId="3">#REF!</definedName>
    <definedName name="emanto">#REF!</definedName>
    <definedName name="eme" localSheetId="3">'A.U % '!ERR</definedName>
    <definedName name="eme">[0]!ERR</definedName>
    <definedName name="EMPLEADO" localSheetId="3">#REF!</definedName>
    <definedName name="EMPLEADO">#REF!</definedName>
    <definedName name="Empresa">[56]EMPRESA!$F$6</definedName>
    <definedName name="EMULSION" localSheetId="3">#REF!</definedName>
    <definedName name="EMULSION">#REF!</definedName>
    <definedName name="Enchape_pisopared_baño">'[37]LISTADO '!$F$29</definedName>
    <definedName name="End_Bal" localSheetId="3">#REF!</definedName>
    <definedName name="End_Bal">#REF!</definedName>
    <definedName name="ene" localSheetId="3">#REF!</definedName>
    <definedName name="ene">#REF!</definedName>
    <definedName name="Ensayos" localSheetId="3">#REF!</definedName>
    <definedName name="Ensayos">#REF!</definedName>
    <definedName name="ENTRADASP">#REF!</definedName>
    <definedName name="EPECIALIDAD_SIDOE">[15]Tablas!#REF!</definedName>
    <definedName name="equipo">[92]Equipo!$A$7:$A$65536</definedName>
    <definedName name="Equipo_de_topografia">'[37]LISTADO '!$L$9</definedName>
    <definedName name="EQUIPO1" localSheetId="3">#REF!</definedName>
    <definedName name="EQUIPO1">#REF!</definedName>
    <definedName name="Equipos" localSheetId="3">#REF!</definedName>
    <definedName name="Equipos">#REF!</definedName>
    <definedName name="EQUIPOS1" localSheetId="3">#REF!</definedName>
    <definedName name="EQUIPOS1">#REF!</definedName>
    <definedName name="eqw" localSheetId="3" hidden="1">{"via1",#N/A,TRUE,"general";"via2",#N/A,TRUE,"general";"via3",#N/A,TRUE,"general"}</definedName>
    <definedName name="eqw" hidden="1">{"via1",#N/A,TRUE,"general";"via2",#N/A,TRUE,"general";"via3",#N/A,TRUE,"general"}</definedName>
    <definedName name="ERE_ART">[62]steel!$B$8:$B$47</definedName>
    <definedName name="erfg" localSheetId="3" hidden="1">{#N/A,#N/A,FALSE,"Hoja1";#N/A,#N/A,FALSE,"Hoja2"}</definedName>
    <definedName name="erfg" hidden="1">{#N/A,#N/A,FALSE,"Hoja1";#N/A,#N/A,FALSE,"Hoja2"}</definedName>
    <definedName name="erg" localSheetId="3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3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3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3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3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3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3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3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3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3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3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3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3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3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3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3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3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3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3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3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3">'A.U % '!ERR</definedName>
    <definedName name="ES">[0]!ERR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 localSheetId="3">#REF!</definedName>
    <definedName name="ESA">#REF!</definedName>
    <definedName name="ESE" localSheetId="3">#REF!</definedName>
    <definedName name="ESE">#REF!</definedName>
    <definedName name="ESPE" localSheetId="3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 localSheetId="3">[93]Estructura!$C$7:$E$2570</definedName>
    <definedName name="ESTRU">[94]Estructura!$C$7:$E$2570</definedName>
    <definedName name="ESTRUCTURA" localSheetId="3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 localSheetId="3">[95]Hoja3!$B$7:$B$15</definedName>
    <definedName name="ESTRUCTURAS">[96]Hoja3!$B$7:$B$15</definedName>
    <definedName name="ETAP" localSheetId="3">#REF!</definedName>
    <definedName name="ETAP">#REF!</definedName>
    <definedName name="ETAPA_PACC" localSheetId="3">#REF!</definedName>
    <definedName name="ETAPA_PACC">#REF!</definedName>
    <definedName name="etertgg" localSheetId="3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3" hidden="1">{#N/A,#N/A,TRUE,"1842CWN0"}</definedName>
    <definedName name="etertt" hidden="1">{#N/A,#N/A,TRUE,"1842CWN0"}</definedName>
    <definedName name="etewt" localSheetId="3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3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3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3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3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3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 localSheetId="3">[32]SKJ452!#REF!</definedName>
    <definedName name="Excel_BuiltIn_Print_Titles_10">[33]SKJ452!#REF!</definedName>
    <definedName name="Excel_BuiltIn_Print_Titles_11" localSheetId="3">[32]ITA878!#REF!</definedName>
    <definedName name="Excel_BuiltIn_Print_Titles_11">[33]ITA878!#REF!</definedName>
    <definedName name="Excel_BuiltIn_Print_Titles_12" localSheetId="3">'[32]AEA-944'!#REF!</definedName>
    <definedName name="Excel_BuiltIn_Print_Titles_12">'[33]AEA-944'!#REF!</definedName>
    <definedName name="Excel_BuiltIn_Print_Titles_13" localSheetId="3">'[32]DUB-823'!#REF!</definedName>
    <definedName name="Excel_BuiltIn_Print_Titles_13">'[33]DUB-823'!#REF!</definedName>
    <definedName name="Excel_BuiltIn_Print_Titles_14" localSheetId="3">'[32]GPI 526'!#REF!</definedName>
    <definedName name="Excel_BuiltIn_Print_Titles_14">'[33]GPI 526'!#REF!</definedName>
    <definedName name="Excel_BuiltIn_Print_Titles_15" localSheetId="3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 localSheetId="3">[32]XXJ617!#REF!</definedName>
    <definedName name="Excel_BuiltIn_Print_Titles_19">[33]XXJ617!#REF!</definedName>
    <definedName name="Excel_BuiltIn_Print_Titles_20" localSheetId="3">#REF!</definedName>
    <definedName name="Excel_BuiltIn_Print_Titles_20">#REF!</definedName>
    <definedName name="Excel_BuiltIn_Print_Titles_21" localSheetId="3">[32]SNG_855!#REF!</definedName>
    <definedName name="Excel_BuiltIn_Print_Titles_21">[33]SNG_855!#REF!</definedName>
    <definedName name="Excel_BuiltIn_Print_Titles_23" localSheetId="3">#REF!</definedName>
    <definedName name="Excel_BuiltIn_Print_Titles_23">#REF!</definedName>
    <definedName name="Excel_BuiltIn_Print_Titles_3">#REF!</definedName>
    <definedName name="Excel_BuiltIn_Print_Titles_5" localSheetId="3">'[32]VEA 374'!#REF!</definedName>
    <definedName name="Excel_BuiltIn_Print_Titles_5">'[33]VEA 374'!#REF!</definedName>
    <definedName name="Excel_BuiltIn_Print_Titles_5_XX" localSheetId="3">'[32]VEA 374'!#REF!</definedName>
    <definedName name="Excel_BuiltIn_Print_Titles_5_XX">'[33]VEA 374'!#REF!</definedName>
    <definedName name="Excel_BuiltIn_Print_Titles_6" localSheetId="3">#REF!</definedName>
    <definedName name="Excel_BuiltIn_Print_Titles_6">#REF!</definedName>
    <definedName name="Excel_BuiltIn_Print_Titles_7" localSheetId="3">[32]HFB024!#REF!</definedName>
    <definedName name="Excel_BuiltIn_Print_Titles_7">[33]HFB024!#REF!</definedName>
    <definedName name="Excel_BuiltIn_Print_Titles_8" localSheetId="3">#REF!</definedName>
    <definedName name="Excel_BuiltIn_Print_Titles_8">#REF!</definedName>
    <definedName name="Excel_BuiltIn_Print_Titles_9" localSheetId="3">[32]PAJ825!#REF!</definedName>
    <definedName name="Excel_BuiltIn_Print_Titles_9">[33]PAJ825!#REF!</definedName>
    <definedName name="EXCROC" localSheetId="3">'[97]Análisis de precios'!$H$52</definedName>
    <definedName name="EXCROC">'[98]Análisis de precios'!$H$52</definedName>
    <definedName name="ExtensionCoordinador" localSheetId="3">#REF!</definedName>
    <definedName name="ExtensionCoordinador">#REF!</definedName>
    <definedName name="Extra_Pay" localSheetId="3">#REF!</definedName>
    <definedName name="Extra_Pay">#REF!</definedName>
    <definedName name="Extracción_IM" localSheetId="3">#REF!</definedName>
    <definedName name="Extracción_IM">#REF!</definedName>
    <definedName name="Extras">'[56]LIQUIDA-NOMINA'!$AH$4</definedName>
    <definedName name="F._INGRESO" localSheetId="3">#REF!</definedName>
    <definedName name="F._INGRESO">#REF!</definedName>
    <definedName name="F._RETIRO" localSheetId="3">#REF!</definedName>
    <definedName name="F._RETIRO">#REF!</definedName>
    <definedName name="F.L" localSheetId="3">#REF!</definedName>
    <definedName name="F.L">#REF!</definedName>
    <definedName name="Facilidades">#REF!</definedName>
    <definedName name="factor">#REF!</definedName>
    <definedName name="FACTURADO" localSheetId="3">'[99]Itemes Renovación'!#REF!</definedName>
    <definedName name="FACTURADO">'[100]Itemes Renovación'!#REF!</definedName>
    <definedName name="FareWellStmnt">[70]!FareWellStmnt</definedName>
    <definedName name="FaseProyecto" localSheetId="3">#REF!</definedName>
    <definedName name="FaseProyecto">#REF!</definedName>
    <definedName name="FD" localSheetId="3">'A.U % '!ERR</definedName>
    <definedName name="FD">[0]!ERR</definedName>
    <definedName name="fda" localSheetId="3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3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3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3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[101]Tablas!$B$1:$B$65536</definedName>
    <definedName name="FechaInicio">[56]CONTRATO!$E$10</definedName>
    <definedName name="FechaTermina">[56]CONTRATO!$E$11</definedName>
    <definedName name="FechaTerminacion" localSheetId="3">#REF!</definedName>
    <definedName name="FechaTerminacion">#REF!</definedName>
    <definedName name="fer" localSheetId="3">'[51]Res-Accide-10'!#REF!</definedName>
    <definedName name="fer">'[52]Res-Accide-10'!#REF!</definedName>
    <definedName name="ferfer" localSheetId="3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3">'A.U % '!ERR</definedName>
    <definedName name="ff">[0]!ERR</definedName>
    <definedName name="fff" localSheetId="3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3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3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3">'A.U % '!ERR</definedName>
    <definedName name="fg">[0]!ERR</definedName>
    <definedName name="fgdfg" localSheetId="3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3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3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3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hidden="1">{"via1",#N/A,TRUE,"general";"via2",#N/A,TRUE,"general";"via3",#N/A,TRUE,"general"}</definedName>
    <definedName name="fgh">'[102]7422CW00'!#REF!</definedName>
    <definedName name="FGHFBC" localSheetId="3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3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3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3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3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3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3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3" hidden="1">{#N/A,#N/A,TRUE,"1842CWN0"}</definedName>
    <definedName name="fhg" hidden="1">{#N/A,#N/A,TRUE,"1842CWN0"}</definedName>
    <definedName name="fhgh" localSheetId="3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jamix">'[37]LISTADO '!$F$110</definedName>
    <definedName name="Fil_Fechas" localSheetId="3">#REF!</definedName>
    <definedName name="Fil_Fechas">#REF!</definedName>
    <definedName name="fill1" localSheetId="3" hidden="1">#REF!</definedName>
    <definedName name="fill1" hidden="1">#REF!</definedName>
    <definedName name="FILTROS" localSheetId="3">#REF!</definedName>
    <definedName name="FILTROS">#REF!</definedName>
    <definedName name="FINANCIACION" localSheetId="3">'A.U % '!ERR</definedName>
    <definedName name="FINANCIACION">[0]!ERR</definedName>
    <definedName name="FinePrint">[70]!FinePrint</definedName>
    <definedName name="FM">1.18</definedName>
    <definedName name="fnic" localSheetId="3">[76]Hoja1!$C$13</definedName>
    <definedName name="fnic">[77]Hoja1!$C$13</definedName>
    <definedName name="FO">1.32</definedName>
    <definedName name="FORDESCR">'[3]7422CW00'!#REF!</definedName>
    <definedName name="FORM_C3">[103]Hoja1!$A$33:$N$51</definedName>
    <definedName name="Formaletas">'[37]LISTADO '!$L$5</definedName>
    <definedName name="FORMOLT" localSheetId="3">'[3]7422CW00'!#REF!</definedName>
    <definedName name="FORMOLT">'[3]7422CW00'!#REF!</definedName>
    <definedName name="formularioCantidades" localSheetId="3">#REF!</definedName>
    <definedName name="formularioCantidades">#REF!</definedName>
    <definedName name="FORSHE" localSheetId="3">'[3]7422CW00'!#REF!</definedName>
    <definedName name="FORSHE">'[3]7422CW00'!#REF!</definedName>
    <definedName name="FORUNMIS" localSheetId="3">'[3]7422CW00'!#REF!</definedName>
    <definedName name="FORUNMIS">'[3]7422CW00'!#REF!</definedName>
    <definedName name="FR">1.15</definedName>
    <definedName name="frbgsd" localSheetId="3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3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3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3">'A.U % '!ERR</definedName>
    <definedName name="fu">[0]!ERR</definedName>
    <definedName name="Full_Print" localSheetId="3">#REF!</definedName>
    <definedName name="Full_Print">#REF!</definedName>
    <definedName name="fwff" localSheetId="3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[15]Tablas!#REF!</definedName>
    <definedName name="G_C10">[15]Tablas!#REF!</definedName>
    <definedName name="G_C11">[15]Tablas!#REF!</definedName>
    <definedName name="G_C12">[15]Tablas!#REF!</definedName>
    <definedName name="G_C13">[15]Tablas!#REF!</definedName>
    <definedName name="G_C14">[15]Tablas!#REF!</definedName>
    <definedName name="G_C15">[15]Tablas!#REF!</definedName>
    <definedName name="G_C16">[15]Tablas!#REF!</definedName>
    <definedName name="G_C17">[15]Tablas!#REF!</definedName>
    <definedName name="G_C18">[15]Tablas!#REF!</definedName>
    <definedName name="G_C19">[15]Tablas!#REF!</definedName>
    <definedName name="G_C2">[15]Tablas!#REF!</definedName>
    <definedName name="G_C20">[15]Tablas!#REF!</definedName>
    <definedName name="G_C21">[15]Tablas!#REF!</definedName>
    <definedName name="G_C22">[15]Tablas!#REF!</definedName>
    <definedName name="G_C3">[15]Tablas!#REF!</definedName>
    <definedName name="G_C4">[15]Tablas!#REF!</definedName>
    <definedName name="G_C5">[15]Tablas!#REF!</definedName>
    <definedName name="G_C6">[15]Tablas!#REF!</definedName>
    <definedName name="G_C7">[15]Tablas!#REF!</definedName>
    <definedName name="G_C8">[15]Tablas!#REF!</definedName>
    <definedName name="G_C9">[15]Tablas!#REF!</definedName>
    <definedName name="G1_" localSheetId="3">#REF!</definedName>
    <definedName name="G1_">#REF!</definedName>
    <definedName name="Ga">#REF!</definedName>
    <definedName name="GAJ" localSheetId="3">#REF!</definedName>
    <definedName name="GAJ">#REF!</definedName>
    <definedName name="GAS" localSheetId="3">[15]Tablas!#REF!</definedName>
    <definedName name="GAS">[15]Tablas!#REF!</definedName>
    <definedName name="Gb">#REF!</definedName>
    <definedName name="gba" localSheetId="3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3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3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 localSheetId="3">[13]Tablas!#REF!</definedName>
    <definedName name="GCB">[14]Tablas!#REF!</definedName>
    <definedName name="GCI" localSheetId="3">[15]Tablas!#REF!</definedName>
    <definedName name="GCI">[15]Tablas!#REF!</definedName>
    <definedName name="GCN">[15]Tablas!#REF!</definedName>
    <definedName name="GCP">[15]Tablas!#REF!</definedName>
    <definedName name="Gd">#REF!</definedName>
    <definedName name="GDN">[15]Tablas!#REF!</definedName>
    <definedName name="GDR">[15]Tablas!#REF!</definedName>
    <definedName name="gdt" localSheetId="3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A" localSheetId="3">[15]Tablas!#REF!</definedName>
    <definedName name="GEA">[15]Tablas!#REF!</definedName>
    <definedName name="GEA1_1" localSheetId="3">[15]Tablas!#REF!</definedName>
    <definedName name="GEA1_1">[15]Tablas!#REF!</definedName>
    <definedName name="GEA1_1_1">[15]Tablas!#REF!</definedName>
    <definedName name="GEA1_1_10">[15]Tablas!#REF!</definedName>
    <definedName name="GEA1_1_2">[15]Tablas!#REF!</definedName>
    <definedName name="GEA1_1_3">[15]Tablas!#REF!</definedName>
    <definedName name="GEA1_1_4">[15]Tablas!#REF!</definedName>
    <definedName name="GEA1_1_5">[15]Tablas!#REF!</definedName>
    <definedName name="GEA1_1_6">[15]Tablas!#REF!</definedName>
    <definedName name="GEA1_1_7">[15]Tablas!#REF!</definedName>
    <definedName name="GEA1_1_8">[15]Tablas!#REF!</definedName>
    <definedName name="GEA1_1_9">[15]Tablas!#REF!</definedName>
    <definedName name="GEA1_2">[15]Tablas!#REF!</definedName>
    <definedName name="GEA1_3">[15]Tablas!#REF!</definedName>
    <definedName name="GEA1_4">[15]Tablas!#REF!</definedName>
    <definedName name="GEC">[15]Tablas!#REF!</definedName>
    <definedName name="GEC_ON_DAPIAY" localSheetId="3">#REF!</definedName>
    <definedName name="GEC_ON_DAPIAY">#REF!</definedName>
    <definedName name="GEC_ON_GER" localSheetId="3">#REF!</definedName>
    <definedName name="GEC_ON_GER">#REF!</definedName>
    <definedName name="geg" localSheetId="3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[56]EMPRESA!$F$12</definedName>
    <definedName name="gerg" localSheetId="3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3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3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3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3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3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3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3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3" hidden="1">{"via1",#N/A,TRUE,"general";"via2",#N/A,TRUE,"general";"via3",#N/A,TRUE,"general"}</definedName>
    <definedName name="gfjjh" hidden="1">{"via1",#N/A,TRUE,"general";"via2",#N/A,TRUE,"general";"via3",#N/A,TRUE,"general"}</definedName>
    <definedName name="GFN">[15]Tablas!#REF!</definedName>
    <definedName name="gfutyj6" localSheetId="3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3">#REF!</definedName>
    <definedName name="gg" hidden="1">{"TAB1",#N/A,TRUE,"GENERAL";"TAB2",#N/A,TRUE,"GENERAL";"TAB3",#N/A,TRUE,"GENERAL";"TAB4",#N/A,TRUE,"GENERAL";"TAB5",#N/A,TRUE,"GENERAL"}</definedName>
    <definedName name="ggdr" localSheetId="3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3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3">'A.U % '!ERR</definedName>
    <definedName name="GGG">[0]!ERR</definedName>
    <definedName name="gggb" localSheetId="3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3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3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3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3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3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3" hidden="1">{#N/A,#N/A,TRUE,"1842CWN0"}</definedName>
    <definedName name="ggjgjkg" hidden="1">{#N/A,#N/A,TRUE,"1842CWN0"}</definedName>
    <definedName name="ggtgt" localSheetId="3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3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hidden="1">{"via1",#N/A,TRUE,"general";"via2",#N/A,TRUE,"general";"via3",#N/A,TRUE,"general"}</definedName>
    <definedName name="ghf">'[102]7422CW00'!#REF!</definedName>
    <definedName name="ghfg" localSheetId="3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3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3" hidden="1">{#N/A,#N/A,TRUE,"1842CWN0"}</definedName>
    <definedName name="ghnbbfr" hidden="1">{#N/A,#N/A,TRUE,"1842CWN0"}</definedName>
    <definedName name="Gi">#REF!</definedName>
    <definedName name="GJHVCB" localSheetId="3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3">#REF!</definedName>
    <definedName name="gk" hidden="1">{"via1",#N/A,TRUE,"general";"via2",#N/A,TRUE,"general";"via3",#N/A,TRUE,"general"}</definedName>
    <definedName name="GKJDGDIJZ">"Imagen 3"</definedName>
    <definedName name="GMM_ON_ASO">[15]Tablas!#REF!</definedName>
    <definedName name="GMM_ON_DMARES" localSheetId="3">#REF!</definedName>
    <definedName name="GMM_ON_DMARES">#REF!</definedName>
    <definedName name="GMM_ON_DRIO" localSheetId="3">#REF!</definedName>
    <definedName name="GMM_ON_DRIO">#REF!</definedName>
    <definedName name="GOR" localSheetId="3">#REF!</definedName>
    <definedName name="GOR">#REF!</definedName>
    <definedName name="GOT" localSheetId="3">[15]Tablas!#REF!</definedName>
    <definedName name="GOT">[15]Tablas!#REF!</definedName>
    <definedName name="GPO" localSheetId="3">[15]Tablas!#REF!</definedName>
    <definedName name="GPO">[15]Tablas!#REF!</definedName>
    <definedName name="GPR" localSheetId="3">[15]Tablas!#REF!</definedName>
    <definedName name="GPR">[15]Tablas!#REF!</definedName>
    <definedName name="GRAF1ANO" localSheetId="3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3">#REF!</definedName>
    <definedName name="GRAF2">#REF!</definedName>
    <definedName name="GRAF3">#REF!</definedName>
    <definedName name="GRC">[15]Tablas!#REF!</definedName>
    <definedName name="GRC_ON_ASO">[15]Tablas!#REF!</definedName>
    <definedName name="GRC_ON_DAPIAY" localSheetId="3">#REF!</definedName>
    <definedName name="GRC_ON_DAPIAY">#REF!</definedName>
    <definedName name="GRC_ON_GER" localSheetId="3">#REF!</definedName>
    <definedName name="GRC_ON_GER">#REF!</definedName>
    <definedName name="gregds" localSheetId="3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3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[15]Tablas!#REF!</definedName>
    <definedName name="GRM_ON_DMARES" localSheetId="3">#REF!</definedName>
    <definedName name="GRM_ON_DMARES">#REF!</definedName>
    <definedName name="GRM_ON_DRIO" localSheetId="3">#REF!</definedName>
    <definedName name="GRM_ON_DRIO">#REF!</definedName>
    <definedName name="GRN" localSheetId="3">[15]Tablas!#REF!</definedName>
    <definedName name="GRN">[15]Tablas!#REF!</definedName>
    <definedName name="GRN_ON_ASO" localSheetId="3">[15]Tablas!#REF!</definedName>
    <definedName name="GRN_ON_ASO">[15]Tablas!#REF!</definedName>
    <definedName name="GRN_ON_DIREC" localSheetId="3">#REF!</definedName>
    <definedName name="GRN_ON_DIREC">#REF!</definedName>
    <definedName name="GRS" localSheetId="3">[15]Tablas!#REF!</definedName>
    <definedName name="GRS">[15]Tablas!#REF!</definedName>
    <definedName name="GRS_ON_ASO" localSheetId="3">[15]Tablas!#REF!</definedName>
    <definedName name="GRS_ON_ASO">[15]Tablas!#REF!</definedName>
    <definedName name="GRS_ON_DIREC" localSheetId="3">#REF!</definedName>
    <definedName name="GRS_ON_DIREC">#REF!</definedName>
    <definedName name="GRS_ON_HUIL" localSheetId="3">#REF!</definedName>
    <definedName name="GRS_ON_HUIL">#REF!</definedName>
    <definedName name="grtyerh" localSheetId="3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3">#REF!</definedName>
    <definedName name="GRUPO1">#REF!</definedName>
    <definedName name="GRUPO123">#REF!</definedName>
    <definedName name="GRUPO13">#REF!</definedName>
    <definedName name="GRUPO2">#REF!</definedName>
    <definedName name="grupo3" localSheetId="3">[76]Hoja1!$F$6</definedName>
    <definedName name="grupo3">[77]Hoja1!$F$6</definedName>
    <definedName name="grupo4" localSheetId="3">[76]Hoja1!$F$7</definedName>
    <definedName name="grupo4">[77]Hoja1!$F$7</definedName>
    <definedName name="grupo5" localSheetId="3">[76]Hoja1!$F$10</definedName>
    <definedName name="grupo5">[77]Hoja1!$F$10</definedName>
    <definedName name="grupo6" localSheetId="3">[76]Hoja1!$F$11</definedName>
    <definedName name="grupo6">[77]Hoja1!$F$11</definedName>
    <definedName name="grupo7" localSheetId="3">[76]Hoja1!$F$12</definedName>
    <definedName name="grupo7">[77]Hoja1!$F$12</definedName>
    <definedName name="grupo8" localSheetId="3">[76]Hoja1!$F$13</definedName>
    <definedName name="grupo8">[77]Hoja1!$F$13</definedName>
    <definedName name="grupo9" localSheetId="3">[76]Hoja1!$F$14</definedName>
    <definedName name="grupo9">[77]Hoja1!$F$14</definedName>
    <definedName name="GSDG" localSheetId="3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3" hidden="1">{"via1",#N/A,TRUE,"general";"via2",#N/A,TRUE,"general";"via3",#N/A,TRUE,"general"}</definedName>
    <definedName name="gsfsf" hidden="1">{"via1",#N/A,TRUE,"general";"via2",#N/A,TRUE,"general";"via3",#N/A,TRUE,"general"}</definedName>
    <definedName name="GT">[104]BASE!$C$4:$H$255</definedName>
    <definedName name="GTC">[15]Tablas!#REF!</definedName>
    <definedName name="GTE">[15]Tablas!#REF!</definedName>
    <definedName name="gtgt" localSheetId="3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[15]Tablas!#REF!</definedName>
    <definedName name="GTRE" localSheetId="3">#REF!</definedName>
    <definedName name="GTRE">#REF!</definedName>
    <definedName name="Gv">#REF!</definedName>
    <definedName name="Gw">#REF!</definedName>
    <definedName name="h" localSheetId="3">#REF!</definedName>
    <definedName name="h">#REF!</definedName>
    <definedName name="H_pump">#REF!</definedName>
    <definedName name="h9h" localSheetId="3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zards" localSheetId="3">#REF!</definedName>
    <definedName name="Hazards">#REF!</definedName>
    <definedName name="Hb">#REF!</definedName>
    <definedName name="hbfdhrw" localSheetId="3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3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3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3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3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 localSheetId="3">[76]Datos!$D$8</definedName>
    <definedName name="hed">[77]Datos!$D$8</definedName>
    <definedName name="hen" localSheetId="3">[76]Datos!$D$9</definedName>
    <definedName name="hen">[77]Datos!$D$9</definedName>
    <definedName name="HERRERO" localSheetId="3">#REF!</definedName>
    <definedName name="HERRERO">#REF!</definedName>
    <definedName name="hfgh" localSheetId="3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3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3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3">#REF!</definedName>
    <definedName name="hg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3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3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3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3">'A.U % '!ERR</definedName>
    <definedName name="hh">[0]!ERR</definedName>
    <definedName name="hhg" localSheetId="3" hidden="1">{#N/A,#N/A,TRUE,"1842CWN0"}</definedName>
    <definedName name="hhg" hidden="1">{#N/A,#N/A,TRUE,"1842CWN0"}</definedName>
    <definedName name="hhh" localSheetId="3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3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3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3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'[28]Interc de Hidr.'!$E$1:$E$65536</definedName>
    <definedName name="HIDE1">[62]steel!$F$7:$J$7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J">#REF!</definedName>
    <definedName name="hjfg" localSheetId="3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3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3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3">'A.U % '!ERR</definedName>
    <definedName name="HK">[0]!ERR</definedName>
    <definedName name="HM" localSheetId="3">#REF!</definedName>
    <definedName name="HM">#REF!</definedName>
    <definedName name="hn" localSheetId="3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3">#REF!</definedName>
    <definedName name="HOJA1">#REF!</definedName>
    <definedName name="horat" localSheetId="3">'[28]Itemes Renovación'!#REF!</definedName>
    <definedName name="horat">'[28]Itemes Renovación'!#REF!</definedName>
    <definedName name="Hornos" localSheetId="3">#REF!</definedName>
    <definedName name="Hornos">#REF!</definedName>
    <definedName name="HP_stg_Hz" localSheetId="3">#REF!</definedName>
    <definedName name="HP_stg_Hz">#REF!</definedName>
    <definedName name="hreer" localSheetId="3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 localSheetId="3">[76]Datos!$D$7</definedName>
    <definedName name="hrn">[77]Datos!$D$7</definedName>
    <definedName name="hrthtrh" localSheetId="3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3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3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3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">#REF!</definedName>
    <definedName name="hyhjop" localSheetId="3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3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3">#REF!</definedName>
    <definedName name="I">#REF!</definedName>
    <definedName name="i0" localSheetId="3">#REF!</definedName>
    <definedName name="i0">#REF!</definedName>
    <definedName name="i8i" localSheetId="3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 localSheetId="3">[76]Hoja1!$C$17</definedName>
    <definedName name="ic">[77]Hoja1!$C$17</definedName>
    <definedName name="icbf" localSheetId="3">[76]Hoja1!$C$15</definedName>
    <definedName name="icbf">[77]Hoja1!$C$15</definedName>
    <definedName name="Icct" localSheetId="3">#REF!</definedName>
    <definedName name="Icct">#REF!</definedName>
    <definedName name="ICP">[15]Tablas!#REF!</definedName>
    <definedName name="ICP1_1">[15]Tablas!#REF!</definedName>
    <definedName name="ICP1_1_1">[15]Tablas!#REF!</definedName>
    <definedName name="ICP1_1_2">[15]Tablas!#REF!</definedName>
    <definedName name="ICP1_1_3">[15]Tablas!#REF!</definedName>
    <definedName name="ICP1_1_4">[15]Tablas!#REF!</definedName>
    <definedName name="ICP1_2">[15]Tablas!#REF!</definedName>
    <definedName name="ICP1_3">[15]Tablas!#REF!</definedName>
    <definedName name="ICP1_4">[15]Tablas!#REF!</definedName>
    <definedName name="ID" localSheetId="3">'A.U % '!ERR</definedName>
    <definedName name="ID">[0]!ERR</definedName>
    <definedName name="IF" localSheetId="3">'[71]A. P. U.'!#REF!</definedName>
    <definedName name="IF">'[72]A. P. U.'!#REF!</definedName>
    <definedName name="Ig" localSheetId="3">#REF!</definedName>
    <definedName name="Ig">#REF!</definedName>
    <definedName name="ii" localSheetId="3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3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3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'[105]1'!$N$41</definedName>
    <definedName name="IMP">[35]otros!$C$3</definedName>
    <definedName name="IMPRESSION" localSheetId="3">#REF!</definedName>
    <definedName name="IMPRESSION">#REF!</definedName>
    <definedName name="imprimir" localSheetId="3">#REF!</definedName>
    <definedName name="imprimir">#REF!</definedName>
    <definedName name="IMPTOS" localSheetId="3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[106]TABLAS!$A$1:$A$65536</definedName>
    <definedName name="Informe_semanal" localSheetId="3">#REF!</definedName>
    <definedName name="Informe_semanal">#REF!</definedName>
    <definedName name="INGENIERIA1" localSheetId="3" hidden="1">#REF!</definedName>
    <definedName name="INGENIERIA1" hidden="1">#REF!</definedName>
    <definedName name="INGENIERIA11" localSheetId="3" hidden="1">#REF!</definedName>
    <definedName name="INGENIERIA11" hidden="1">#REF!</definedName>
    <definedName name="iniciales">'[38]Reservas de Petróleo'!$A$2,'[38]Reservas de Petróleo'!$A$1,'[38]Reservas de Petróleo'!$D$4,'[38]Reservas de Petróleo'!$D$1:$D$65536</definedName>
    <definedName name="Inicio" localSheetId="3">[47]BASES!$E$26</definedName>
    <definedName name="Inicio">[48]BASES!$E$26</definedName>
    <definedName name="INPU" localSheetId="3">#REF!</definedName>
    <definedName name="INPU">#REF!</definedName>
    <definedName name="INPUT">'[3]7422CW00'!#REF!</definedName>
    <definedName name="instalador_hidrosanitario">'[37]M.O.'!$F$19</definedName>
    <definedName name="INSU">[107]INSUMOS!$A$1:$E$65536</definedName>
    <definedName name="Insumos_auxiliares" localSheetId="3">[108]Insumos!#REF!</definedName>
    <definedName name="Insumos_auxiliares">[108]Insumos!#REF!</definedName>
    <definedName name="Insumos_basicos" localSheetId="3">#REF!</definedName>
    <definedName name="Insumos_basicos">#REF!</definedName>
    <definedName name="Int" localSheetId="3">#REF!</definedName>
    <definedName name="Int">#REF!</definedName>
    <definedName name="InTap">[28]Interc.tapones!$E$1:$E$65536</definedName>
    <definedName name="INTER" localSheetId="3">[95]Hoja3!$F$7:$F$9</definedName>
    <definedName name="INTER">[96]Hoja3!$F$7:$F$9</definedName>
    <definedName name="Intercambiadores" localSheetId="3">#REF!</definedName>
    <definedName name="Intercambiadores">#REF!</definedName>
    <definedName name="Interest_Rate" localSheetId="3">#REF!</definedName>
    <definedName name="Interest_Rate">#REF!</definedName>
    <definedName name="INTERMEDIA_I" localSheetId="3">#REF!</definedName>
    <definedName name="INTERMEDIA_I">#REF!</definedName>
    <definedName name="Interruptor_sencillo">'[37]LISTADO '!$F$81</definedName>
    <definedName name="Interventor">[56]CONTRATO!$E$12</definedName>
    <definedName name="IntVal">'[28]Interc.válv.'!$E$1:$E$65536</definedName>
    <definedName name="INV_11">'[109]PR 1'!$A$2:$N$655</definedName>
    <definedName name="INV_Payments">[70]!INV_Payments</definedName>
    <definedName name="InvDol1" localSheetId="3">#REF!</definedName>
    <definedName name="InvDol1">#REF!</definedName>
    <definedName name="InvDol2" localSheetId="3">#REF!</definedName>
    <definedName name="InvDol2">#REF!</definedName>
    <definedName name="InvDol3" localSheetId="3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3">'A.U % '!ERR</definedName>
    <definedName name="IOUHH">[0]!ERR</definedName>
    <definedName name="IP" localSheetId="3">#REF!</definedName>
    <definedName name="IP">#REF!</definedName>
    <definedName name="irng" localSheetId="3" hidden="1">#REF!</definedName>
    <definedName name="irng" hidden="1">#REF!</definedName>
    <definedName name="Iss">'[56]LIQUIDA-NOMINA'!$AT$4</definedName>
    <definedName name="issafp" localSheetId="3">[76]Hoja1!$C$19</definedName>
    <definedName name="issafp">[77]Hoja1!$C$19</definedName>
    <definedName name="isscs" localSheetId="3">[76]Hoja1!$C$21</definedName>
    <definedName name="isscs">[77]Hoja1!$C$21</definedName>
    <definedName name="isseps" localSheetId="3">[76]Hoja1!$C$20</definedName>
    <definedName name="isseps">[77]Hoja1!$C$20</definedName>
    <definedName name="ITEM">[104]BASE!$C$4:$H$255</definedName>
    <definedName name="ITEM1" localSheetId="3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3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3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3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3">#REF!</definedName>
    <definedName name="IVA">#REF!</definedName>
    <definedName name="iwjer" localSheetId="3">#REF!</definedName>
    <definedName name="iwjer">#REF!</definedName>
    <definedName name="iyuiuyi" localSheetId="3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3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b">#REF!</definedName>
    <definedName name="Jc">#REF!</definedName>
    <definedName name="Jd" localSheetId="3">#REF!</definedName>
    <definedName name="jd" hidden="1">{"via1",#N/A,TRUE,"general";"via2",#N/A,TRUE,"general";"via3",#N/A,TRUE,"general"}</definedName>
    <definedName name="jdh" localSheetId="3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">#REF!</definedName>
    <definedName name="jeytj" localSheetId="3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>#REF!</definedName>
    <definedName name="jfç" localSheetId="3" hidden="1">#REF!</definedName>
    <definedName name="jfç" hidden="1">#REF!</definedName>
    <definedName name="jfhjfrt" localSheetId="3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3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3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3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3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3">'A.U % '!ERR</definedName>
    <definedName name="jj">[0]!ERR</definedName>
    <definedName name="jjfq" localSheetId="3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3" hidden="1">{#N/A,#N/A,FALSE,"Hoja1";#N/A,#N/A,FALSE,"Hoja2"}</definedName>
    <definedName name="JJJ" hidden="1">{#N/A,#N/A,FALSE,"Hoja1";#N/A,#N/A,FALSE,"Hoja2"}</definedName>
    <definedName name="jjjhjddfg" localSheetId="3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3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3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3">#REF!</definedName>
    <definedName name="jkl">#REF!</definedName>
    <definedName name="JOHNNY" localSheetId="3">'A.U % '!ERR</definedName>
    <definedName name="JOHNNY">[0]!ERR</definedName>
    <definedName name="JRYJ" localSheetId="3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3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3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3">#REF!</definedName>
    <definedName name="jvv">#REF!</definedName>
    <definedName name="jyjt7" localSheetId="3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3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3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3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3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3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3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3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3">'A.U % '!ERR</definedName>
    <definedName name="kl">[0]!ERR</definedName>
    <definedName name="klklk" localSheetId="3">#REF!</definedName>
    <definedName name="klklk">#REF!</definedName>
    <definedName name="km" localSheetId="3">#REF!</definedName>
    <definedName name="km">#REF!</definedName>
    <definedName name="krtrk" localSheetId="3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3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 localSheetId="3">#REF!</definedName>
    <definedName name="la">#REF!</definedName>
    <definedName name="LAF" localSheetId="3">#REF!</definedName>
    <definedName name="LAF">#REF!</definedName>
    <definedName name="lame" hidden="1">#REF!</definedName>
    <definedName name="Lamparas_2_48">'[37]LISTADO '!$F$107</definedName>
    <definedName name="LANODO" localSheetId="3">#REF!</definedName>
    <definedName name="LANODO">#REF!</definedName>
    <definedName name="LANODOFT" localSheetId="3">#REF!</definedName>
    <definedName name="LANODOFT">#REF!</definedName>
    <definedName name="Last_Row">#N/A</definedName>
    <definedName name="Lavaplatos">'[37]LISTADO '!$F$32</definedName>
    <definedName name="Lb" localSheetId="3">#REF!</definedName>
    <definedName name="lb">#REF!</definedName>
    <definedName name="Ld" localSheetId="3">#REF!</definedName>
    <definedName name="ld">#REF!</definedName>
    <definedName name="Le">#REF!</definedName>
    <definedName name="Lf">#REF!</definedName>
    <definedName name="Lh">#REF!</definedName>
    <definedName name="Li">#REF!</definedName>
    <definedName name="Libro1_Hoja1_Lista" localSheetId="3">[110]LISTADO!#REF!</definedName>
    <definedName name="Libro1_Hoja1_Lista">[110]LISTADO!#REF!</definedName>
    <definedName name="LICITACION" localSheetId="3">#REF!</definedName>
    <definedName name="LICITACION">#REF!</definedName>
    <definedName name="Limatesa_thermo">'[37]LISTADO '!$F$104</definedName>
    <definedName name="LINEA" localSheetId="3">[111]CONT_ADI!#REF!</definedName>
    <definedName name="LINEA">[111]CONT_ADI!#REF!</definedName>
    <definedName name="ListaCantidad" localSheetId="3">#REF!</definedName>
    <definedName name="ListaCantidad">#REF!</definedName>
    <definedName name="Listado" localSheetId="3">#REF!</definedName>
    <definedName name="Listado">#REF!</definedName>
    <definedName name="Listado1" localSheetId="3">#REF!</definedName>
    <definedName name="Listado1">#REF!</definedName>
    <definedName name="ListaItem">#REF!</definedName>
    <definedName name="ListaUni" localSheetId="3">[112]TOTALES!$D$7:$D$654</definedName>
    <definedName name="ListaUni">[113]TOTALES!$D$7:$D$654</definedName>
    <definedName name="Liston_2_4">'[37]LISTADO '!$F$12</definedName>
    <definedName name="liuoo" localSheetId="3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j" localSheetId="3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3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3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 localSheetId="3">#REF!</definedName>
    <definedName name="LLL">[114]tub!$C$1:$J$39</definedName>
    <definedName name="lllllh" localSheetId="3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n">#REF!</definedName>
    <definedName name="Lñ">#REF!</definedName>
    <definedName name="Lo">#REF!</definedName>
    <definedName name="Loan_Amount" localSheetId="3">#REF!</definedName>
    <definedName name="Loan_Amount">#REF!</definedName>
    <definedName name="Loan_Start" localSheetId="3">#REF!</definedName>
    <definedName name="Loan_Start">#REF!</definedName>
    <definedName name="Loan_Years" localSheetId="3">#REF!</definedName>
    <definedName name="Loan_Years">#REF!</definedName>
    <definedName name="LOCA">[36]!absc</definedName>
    <definedName name="LOCA1" localSheetId="3">[53]!absc</definedName>
    <definedName name="LOCA1">[54]!absc</definedName>
    <definedName name="LOCALIZACION_Y_REPLANTEO" localSheetId="3">#REF!</definedName>
    <definedName name="LOCALIZACION_Y_REPLANTEO">#REF!</definedName>
    <definedName name="LOGO" localSheetId="3">'A.U % '!ERR</definedName>
    <definedName name="LOGO">[0]!ERR</definedName>
    <definedName name="lolol" localSheetId="3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 localSheetId="3">#REF!</definedName>
    <definedName name="lp">#REF!</definedName>
    <definedName name="lplpl" localSheetId="3" hidden="1">{"via1",#N/A,TRUE,"general";"via2",#N/A,TRUE,"general";"via3",#N/A,TRUE,"general"}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t" localSheetId="3">#REF!</definedName>
    <definedName name="lt">#REF!</definedName>
    <definedName name="Lu">#REF!</definedName>
    <definedName name="lun" localSheetId="3">'[51]Res-Accide-10'!#REF!</definedName>
    <definedName name="lun">'[52]Res-Accide-10'!#REF!</definedName>
    <definedName name="lv" localSheetId="3">#REF!</definedName>
    <definedName name="lv">#REF!</definedName>
    <definedName name="Lz">#REF!</definedName>
    <definedName name="m" localSheetId="3">#REF!</definedName>
    <definedName name="m">#REF!</definedName>
    <definedName name="Ma" localSheetId="3">#REF!</definedName>
    <definedName name="MA">'[52]Res-Accide-10'!#REF!</definedName>
    <definedName name="MACR" localSheetId="3">#REF!</definedName>
    <definedName name="MACR">#REF!</definedName>
    <definedName name="MACRDEL" localSheetId="3">'[3]7422CW00'!#REF!</definedName>
    <definedName name="MACRDEL">'[3]7422CW00'!#REF!</definedName>
    <definedName name="Macroactividad" localSheetId="3">#REF!</definedName>
    <definedName name="Macroactividad">#REF!</definedName>
    <definedName name="Maestro">'[37]M.O.'!$F$16</definedName>
    <definedName name="mafdsf" localSheetId="3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3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3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3">[74]Insum!$A$68:$H$98</definedName>
    <definedName name="MAQUINAR">[75]Insum!$A$68:$H$98</definedName>
    <definedName name="mar" localSheetId="3">'[51]Res-Accide-10'!#REF!</definedName>
    <definedName name="mar">'[52]Res-Accide-10'!#REF!</definedName>
    <definedName name="MARCO_H" localSheetId="3">#REF!</definedName>
    <definedName name="MARCO_H">#REF!</definedName>
    <definedName name="marina" localSheetId="3">'[115]Informe Semanal 1'!#REF!</definedName>
    <definedName name="marina">'[116]Informe Semanal 1'!#REF!</definedName>
    <definedName name="masor" localSheetId="3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3">#REF!</definedName>
    <definedName name="MAT">#REF!</definedName>
    <definedName name="MATERIAL" localSheetId="3">'[117]TABLA MATERIALES'!$A$3:$D$654</definedName>
    <definedName name="MATERIAL">'[118]TABLA MATERIALES'!$A$3:$D$654</definedName>
    <definedName name="Material_seleccionado">'[37]LISTADO '!$F$11</definedName>
    <definedName name="materiales">[92]materiales!$A$7:$A$1317</definedName>
    <definedName name="materiales1" localSheetId="3">#REF!</definedName>
    <definedName name="materiales1">#REF!</definedName>
    <definedName name="MaterialTub" localSheetId="3">#REF!</definedName>
    <definedName name="MaterialTub">#REF!</definedName>
    <definedName name="MATRIZ" localSheetId="3">#REF!</definedName>
    <definedName name="MATRIZ">#REF!</definedName>
    <definedName name="MATRIZ_DE_DATOS">#REF!</definedName>
    <definedName name="Mb">#REF!</definedName>
    <definedName name="MCCs">#REF!</definedName>
    <definedName name="mdd" localSheetId="3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'[119]CCP,LEYES, Y DEC.'!#REF!</definedName>
    <definedName name="meg" localSheetId="3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[35]PRESUPUESTO!$C$13</definedName>
    <definedName name="MesCotiz">'[12]LIQ-NOM'!$H$3</definedName>
    <definedName name="MesCotizacion">'[56]LIQUIDA-NOMINA'!$H$3</definedName>
    <definedName name="MESES" localSheetId="3">#REF!</definedName>
    <definedName name="MESES">#REF!</definedName>
    <definedName name="MesesMora">'[12]LIQ-NOM'!$I$3</definedName>
    <definedName name="Meta1" localSheetId="3">#REF!</definedName>
    <definedName name="Meta1">#REF!</definedName>
    <definedName name="Meta2" localSheetId="3">#REF!</definedName>
    <definedName name="Meta2">#REF!</definedName>
    <definedName name="Meta3" localSheetId="3">#REF!</definedName>
    <definedName name="Meta3">#REF!</definedName>
    <definedName name="mfgjrdt" localSheetId="3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3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3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3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3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3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3" hidden="1">{#N/A,#N/A,FALSE,"Hoja1";#N/A,#N/A,FALSE,"Hoja2"}</definedName>
    <definedName name="MOA" hidden="1">{#N/A,#N/A,FALSE,"Hoja1";#N/A,#N/A,FALSE,"Hoja2"}</definedName>
    <definedName name="MOD">#REF!</definedName>
    <definedName name="MODIVejec" localSheetId="3" hidden="1">{#N/A,#N/A,FALSE,"Hoja1";#N/A,#N/A,FALSE,"Hoja2"}</definedName>
    <definedName name="MODIVejec" hidden="1">{#N/A,#N/A,FALSE,"Hoja1";#N/A,#N/A,FALSE,"Hoja2"}</definedName>
    <definedName name="Módulo3.anexo1">[11]!Módulo3.anexo1</definedName>
    <definedName name="Módulo3.anexo10">[11]!Módulo3.anexo10</definedName>
    <definedName name="Módulo3.anexo11">[11]!Módulo3.anexo11</definedName>
    <definedName name="Módulo3.anexo12">[11]!Módulo3.anexo12</definedName>
    <definedName name="Módulo3.anexo3">[11]!Módulo3.anexo3</definedName>
    <definedName name="Módulo3.anexo4">[11]!Módulo3.anexo4</definedName>
    <definedName name="Módulo3.anexo5">[11]!Módulo3.anexo5</definedName>
    <definedName name="Módulo3.anexo6">[11]!Módulo3.anexo6</definedName>
    <definedName name="Módulo8.anexo16">[11]!Módulo8.anexo16</definedName>
    <definedName name="MOE" localSheetId="3" hidden="1">{#N/A,#N/A,FALSE,"Hoja1";#N/A,#N/A,FALSE,"Hoja2"}</definedName>
    <definedName name="MOE" hidden="1">{#N/A,#N/A,FALSE,"Hoja1";#N/A,#N/A,FALSE,"Hoja2"}</definedName>
    <definedName name="MONEDA">[120]Tablas!$AO$6:$AO$7</definedName>
    <definedName name="mono" localSheetId="3">#REF!</definedName>
    <definedName name="mono">#REF!</definedName>
    <definedName name="MontoVigenciasA1" localSheetId="3">#REF!</definedName>
    <definedName name="MontoVigenciasA1">#REF!</definedName>
    <definedName name="MontoVigenciasA2" localSheetId="3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[12]EMPRESA!$I$29</definedName>
    <definedName name="MORON" localSheetId="3">#REF!</definedName>
    <definedName name="MORON">#REF!</definedName>
    <definedName name="Mortero_1_3">'[37]Apu Basicos'!$F$74</definedName>
    <definedName name="MRLART" localSheetId="3">[2]STRSUMM0!#REF!</definedName>
    <definedName name="MRLART">[2]STRSUMM0!#REF!</definedName>
    <definedName name="MRSUPDET" localSheetId="3">[62]steel!#REF!</definedName>
    <definedName name="MRSUPDET">[62]steel!#REF!</definedName>
    <definedName name="Mtz_Avance" localSheetId="3">#REF!</definedName>
    <definedName name="Mtz_Avance">#REF!</definedName>
    <definedName name="Mv" localSheetId="3">#REF!</definedName>
    <definedName name="Mv">#REF!</definedName>
    <definedName name="n" localSheetId="3" hidden="1">{"via1",#N/A,TRUE,"general";"via2",#N/A,TRUE,"general";"via3",#N/A,TRUE,"general"}</definedName>
    <definedName name="n" hidden="1">{"via1",#N/A,TRUE,"general";"via2",#N/A,TRUE,"general";"via3",#N/A,TRUE,"general"}</definedName>
    <definedName name="Na">#REF!</definedName>
    <definedName name="Nada">[70]!Nada</definedName>
    <definedName name="Nafta_2">'[121] ASR+Nafta'!$K$19:$AS$19</definedName>
    <definedName name="Nafta2">'[121] ASR+Nafta'!$K$19:$AS$19</definedName>
    <definedName name="Nafta3">'[121]Todos+Nafta'!$K$19:$AS$19</definedName>
    <definedName name="Nb">#REF!</definedName>
    <definedName name="nbvnv" localSheetId="3" hidden="1">{"via1",#N/A,TRUE,"general";"via2",#N/A,TRUE,"general";"via3",#N/A,TRUE,"general"}</definedName>
    <definedName name="nbvnv" hidden="1">{"via1",#N/A,TRUE,"general";"via2",#N/A,TRUE,"general";"via3",#N/A,TRUE,"general"}</definedName>
    <definedName name="Nc">#REF!</definedName>
    <definedName name="Nd">#REF!</definedName>
    <definedName name="NDHS" localSheetId="3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>#REF!</definedName>
    <definedName name="nf" localSheetId="3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3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3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3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3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3" hidden="1">{"via1",#N/A,TRUE,"general";"via2",#N/A,TRUE,"general";"via3",#N/A,TRUE,"general"}</definedName>
    <definedName name="nhndr" hidden="1">{"via1",#N/A,TRUE,"general";"via2",#N/A,TRUE,"general";"via3",#N/A,TRUE,"general"}</definedName>
    <definedName name="Nit">[56]EMPRESA!$F$8</definedName>
    <definedName name="Nmax" localSheetId="3">#REF!</definedName>
    <definedName name="Nmax">#REF!</definedName>
    <definedName name="nmdlf" localSheetId="3">#REF!</definedName>
    <definedName name="nmdlf">#REF!</definedName>
    <definedName name="nmmmm" localSheetId="3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3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3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3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3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3">'A.U % '!ERR</definedName>
    <definedName name="NO">[0]!ERR</definedName>
    <definedName name="No_desarrolladas">'[38]Reservas de Petróleo'!$A$2,'[38]Reservas de Petróleo'!$A$1,'[38]Reservas de Petróleo'!$D$4,'[38]Reservas de Petróleo'!$G$1:$G$65536</definedName>
    <definedName name="NOMBRE" localSheetId="3">#REF!</definedName>
    <definedName name="NOMBRE">#REF!</definedName>
    <definedName name="NombreCoordinador" localSheetId="3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3">#REF!</definedName>
    <definedName name="NUEVO">#REF!</definedName>
    <definedName name="Num_Pmt_Per_Year" localSheetId="3">#REF!</definedName>
    <definedName name="Num_Pmt_Per_Year">#REF!</definedName>
    <definedName name="Number_of_Payments" localSheetId="3">MATCH(0.01,'A.U % '!End_Bal,-1)+1</definedName>
    <definedName name="Number_of_Payments">MATCH(0.01,End_Bal,-1)+1</definedName>
    <definedName name="nxn" localSheetId="3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3">#REF!</definedName>
    <definedName name="º1">#REF!</definedName>
    <definedName name="o9o9" localSheetId="3" hidden="1">{"via1",#N/A,TRUE,"general";"via2",#N/A,TRUE,"general";"via3",#N/A,TRUE,"general"}</definedName>
    <definedName name="o9o9" hidden="1">{"via1",#N/A,TRUE,"general";"via2",#N/A,TRUE,"general";"via3",#N/A,TRUE,"general"}</definedName>
    <definedName name="OBJ">[35]PRESUPUESTO!$C$10</definedName>
    <definedName name="ObjetivoProyecto" localSheetId="3">#REF!</definedName>
    <definedName name="ObjetivoProyecto">#REF!</definedName>
    <definedName name="Obra" localSheetId="3">#REF!</definedName>
    <definedName name="Obra">#REF!</definedName>
    <definedName name="obras" hidden="1">#REF!</definedName>
    <definedName name="obras1" localSheetId="3">DATE(YEAR([122]!Loan_Start),MONTH([122]!Loan_Start)+Payment_Number,DAY([122]!Loan_Start))</definedName>
    <definedName name="obras1">DATE(YEAR([122]!Loan_Start),MONTH([122]!Loan_Start)+Payment_Number,DAY([122]!Loan_Start))</definedName>
    <definedName name="obras11" localSheetId="3" hidden="1">#REF!</definedName>
    <definedName name="obras11" hidden="1">#REF!</definedName>
    <definedName name="obras111" localSheetId="3">DATE(YEAR([123]!Loan_Start),MONTH([123]!Loan_Start)+Payment_Number,DAY([123]!Loan_Start))</definedName>
    <definedName name="obras111">DATE(YEAR([123]!Loan_Start),MONTH([123]!Loan_Start)+Payment_Number,DAY([123]!Loan_Start))</definedName>
    <definedName name="OCD">[15]Tablas!#REF!</definedName>
    <definedName name="OCD1_1">[15]Tablas!#REF!</definedName>
    <definedName name="OCD1_1_1">[15]Tablas!#REF!</definedName>
    <definedName name="OCI">[15]Tablas!#REF!</definedName>
    <definedName name="OCI1_1">[15]Tablas!#REF!</definedName>
    <definedName name="OCI1_1_1">[15]Tablas!#REF!</definedName>
    <definedName name="OCTUBRE" localSheetId="3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3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3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3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3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3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[8]INST!#REF!</definedName>
    <definedName name="otros">[92]otros!$A$6:$A$1235</definedName>
    <definedName name="OTROS1" localSheetId="3">#REF!</definedName>
    <definedName name="OTROS1">#REF!</definedName>
    <definedName name="OUT" localSheetId="3">#REF!</definedName>
    <definedName name="OUT">#REF!</definedName>
    <definedName name="P" localSheetId="3">#REF!</definedName>
    <definedName name="P">#REF!</definedName>
    <definedName name="P_Yacimiento">#REF!</definedName>
    <definedName name="p0p0" localSheetId="3" hidden="1">{"via1",#N/A,TRUE,"general";"via2",#N/A,TRUE,"general";"via3",#N/A,TRUE,"general"}</definedName>
    <definedName name="p0p0" hidden="1">{"via1",#N/A,TRUE,"general";"via2",#N/A,TRUE,"general";"via3",#N/A,TRUE,"general"}</definedName>
    <definedName name="Pa">#REF!</definedName>
    <definedName name="Page____1____of____2" localSheetId="3">#REF!</definedName>
    <definedName name="Page____1____of____2">#REF!</definedName>
    <definedName name="Parametro_Peso">[79]Tablas!$A$1:$A$65536</definedName>
    <definedName name="Pay_Date" localSheetId="3">#REF!</definedName>
    <definedName name="Pay_Date">#REF!</definedName>
    <definedName name="Pay_Num" localSheetId="3">#REF!</definedName>
    <definedName name="Pay_Num">#REF!</definedName>
    <definedName name="Payment_Date" localSheetId="3">DATE(YEAR('A.U % '!Loan_Start),MONTH('A.U % '!Loan_Start)+Payment_Number,DAY('A.U % '!Loan_Start))</definedName>
    <definedName name="Payment_Date">DATE(YEAR(Loan_Start),MONTH(Loan_Start)+Payment_Number,DAY(Loan_Start))</definedName>
    <definedName name="Payment_Date1" localSheetId="3">DATE(YEAR([123]!Loan_Start),MONTH([123]!Loan_Start)+Payment_Number,DAY([123]!Loan_Start))</definedName>
    <definedName name="Payment_Date1">DATE(YEAR([123]!Loan_Start),MONTH([123]!Loan_Start)+Payment_Number,DAY([123]!Loan_Start))</definedName>
    <definedName name="Payment_Needed">"Pago necesario"</definedName>
    <definedName name="Pb" localSheetId="3">#REF!</definedName>
    <definedName name="Pb">#REF!</definedName>
    <definedName name="Pc">#REF!</definedName>
    <definedName name="Pd" localSheetId="3">#REF!</definedName>
    <definedName name="Pd">#REF!</definedName>
    <definedName name="Pe">#REF!</definedName>
    <definedName name="Pega_plus">'[37]LISTADO '!$F$27</definedName>
    <definedName name="Pegante_PVC">'[37]LISTADO '!$F$19</definedName>
    <definedName name="PEPE" localSheetId="3">'A.U % '!ERR</definedName>
    <definedName name="PEPE">[0]!ERR</definedName>
    <definedName name="Periodo" localSheetId="3">[58]Hoja1!$C$1</definedName>
    <definedName name="Periodo">[59]Hoja1!$C$1</definedName>
    <definedName name="PeriodoPago">'[56]LIQUIDA-NOMINA'!$C$4</definedName>
    <definedName name="PeriodoRepago" localSheetId="3">#REF!</definedName>
    <definedName name="PeriodoRepago">#REF!</definedName>
    <definedName name="PeriodoRepagoCCP" localSheetId="3">#REF!</definedName>
    <definedName name="PeriodoRepagoCCP">#REF!</definedName>
    <definedName name="phed" localSheetId="3">[76]Hoja1!$C$4</definedName>
    <definedName name="phed">[77]Hoja1!$C$4</definedName>
    <definedName name="phen" localSheetId="3">[76]Hoja1!$C$5</definedName>
    <definedName name="phen">[77]Hoja1!$C$5</definedName>
    <definedName name="Pindis" localSheetId="3">#REF!</definedName>
    <definedName name="Pindis">#REF!</definedName>
    <definedName name="pint">'[102]7422CW00'!#REF!</definedName>
    <definedName name="Pintor">'[37]M.O.'!$F$17</definedName>
    <definedName name="pintura" localSheetId="3">'[102]7422CW00'!#REF!</definedName>
    <definedName name="pintura">'[102]7422CW00'!#REF!</definedName>
    <definedName name="Pintura_exteriores">'[37]LISTADO '!$F$95</definedName>
    <definedName name="pintyura" localSheetId="3">[124]STRSUMM0!#REF!</definedName>
    <definedName name="pintyura">[124]STRSUMM0!#REF!</definedName>
    <definedName name="PIP" localSheetId="3">#REF!</definedName>
    <definedName name="PIP">#REF!</definedName>
    <definedName name="Piscinas" localSheetId="3">#REF!</definedName>
    <definedName name="Piscinas">#REF!</definedName>
    <definedName name="PKHK" localSheetId="3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3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 localSheetId="3">[47]BASES!$E$27</definedName>
    <definedName name="Plazo">[48]BASES!$E$27</definedName>
    <definedName name="PlazoAIU" localSheetId="3">#REF!</definedName>
    <definedName name="PlazoAIU">#REF!</definedName>
    <definedName name="PLPLUNN" localSheetId="3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3">#REF!</definedName>
    <definedName name="POCETAS">#REF!</definedName>
    <definedName name="POIUP" localSheetId="3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3">#REF!</definedName>
    <definedName name="popu">#REF!</definedName>
    <definedName name="popvds" localSheetId="3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3">#REF!</definedName>
    <definedName name="porc">#REF!</definedName>
    <definedName name="PORCE" localSheetId="3">[49]BASES!$E$26</definedName>
    <definedName name="PORCE">[50]BASES!$E$26</definedName>
    <definedName name="Porcentaje" localSheetId="3">#REF!</definedName>
    <definedName name="Porcentaje">#REF!</definedName>
    <definedName name="PORCENTAJE1" localSheetId="3">#REF!</definedName>
    <definedName name="PORCENTAJE1">#REF!</definedName>
    <definedName name="PORTADA2" localSheetId="3">'[125]Hoja 1 '!#REF!</definedName>
    <definedName name="PORTADA2">'[125]Hoja 1 '!#REF!</definedName>
    <definedName name="POSICION_PRESUP" localSheetId="3">[13]Tablas!#REF!</definedName>
    <definedName name="POSICION_PRESUP">[14]Tablas!#REF!</definedName>
    <definedName name="POSICIONES" localSheetId="3">#REF!</definedName>
    <definedName name="POSICIONES">#REF!</definedName>
    <definedName name="pouig" localSheetId="3" hidden="1">{"via1",#N/A,TRUE,"general";"via2",#N/A,TRUE,"general";"via3",#N/A,TRUE,"general"}</definedName>
    <definedName name="pouig" hidden="1">{"via1",#N/A,TRUE,"general";"via2",#N/A,TRUE,"general";"via3",#N/A,TRUE,"general"}</definedName>
    <definedName name="POZO">[79]Tablas!$C$1:$C$65536</definedName>
    <definedName name="PPPP" localSheetId="3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3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3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3" hidden="1">{"via1",#N/A,TRUE,"general";"via2",#N/A,TRUE,"general";"via3",#N/A,TRUE,"general"}</definedName>
    <definedName name="pqroj" hidden="1">{"via1",#N/A,TRUE,"general";"via2",#N/A,TRUE,"general";"via3",#N/A,TRUE,"general"}</definedName>
    <definedName name="Pr">[63]medelo!$D$46</definedName>
    <definedName name="PRE" localSheetId="3">#REF!</definedName>
    <definedName name="PRE">#REF!</definedName>
    <definedName name="Precio" localSheetId="3">#REF!</definedName>
    <definedName name="Precio">#REF!</definedName>
    <definedName name="precio2">#REF!</definedName>
    <definedName name="PrecioS">#REF!</definedName>
    <definedName name="PREST">#REF!</definedName>
    <definedName name="PRIMER" localSheetId="3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3">'[115]Informe Semanal 1'!$V$43:$W$43</definedName>
    <definedName name="PRIMERO">'[116]Informe Semanal 1'!$V$43:$W$43</definedName>
    <definedName name="PRIMET" localSheetId="3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3">#REF!</definedName>
    <definedName name="Print_Area_MI">#REF!</definedName>
    <definedName name="Print_Area_Reset" localSheetId="3">OFFSET('A.U % '!Full_Print,0,0,Last_Row)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3">'[3]7422CW00'!#REF!</definedName>
    <definedName name="PRINT1">'[3]7422CW00'!#REF!</definedName>
    <definedName name="PRINT2" localSheetId="3">'[3]7422CW00'!#REF!</definedName>
    <definedName name="PRINT2">'[3]7422CW00'!#REF!</definedName>
    <definedName name="PRIVADO" localSheetId="3">#REF!</definedName>
    <definedName name="PRIVADO">#REF!</definedName>
    <definedName name="prn" localSheetId="3">[76]Hoja1!$C$3</definedName>
    <definedName name="prn">[77]Hoja1!$C$3</definedName>
    <definedName name="prnf" localSheetId="3">[76]Hoja1!$C$6</definedName>
    <definedName name="prnf">[77]Hoja1!$C$6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 localSheetId="3">[47]BASES!$B$31</definedName>
    <definedName name="PrOfic">[48]BASES!$B$31</definedName>
    <definedName name="PROGDES" localSheetId="3">#REF!</definedName>
    <definedName name="PROGDES">#REF!</definedName>
    <definedName name="Programa" localSheetId="3">#REF!</definedName>
    <definedName name="Programa">#REF!</definedName>
    <definedName name="programainv" localSheetId="3">'A.U % '!ERR</definedName>
    <definedName name="programainv">[0]!ERR</definedName>
    <definedName name="Proponente" localSheetId="3">#REF!</definedName>
    <definedName name="Proponente">#REF!</definedName>
    <definedName name="PRUEBA">[126]!absc</definedName>
    <definedName name="prueba1">[126]!absc</definedName>
    <definedName name="PRUEBA2" localSheetId="3">#REF!</definedName>
    <definedName name="PRUEBA2">#REF!</definedName>
    <definedName name="ps" localSheetId="3">#REF!</definedName>
    <definedName name="ps">#REF!</definedName>
    <definedName name="PSTRESS_RELIEVI">#REF!</definedName>
    <definedName name="PTAR" localSheetId="3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3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3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'[127]ORITO 02 '!$A$12</definedName>
    <definedName name="Pwf_actual">'[127]ORITO 02 '!$E$6</definedName>
    <definedName name="Pwf_i">[63]medelo!$A$66:$A$83</definedName>
    <definedName name="Pwf_min">'[127]ORITO 02 '!$E$8</definedName>
    <definedName name="Pwfd" localSheetId="3">#REF!</definedName>
    <definedName name="Pwfd">#REF!</definedName>
    <definedName name="Q" localSheetId="3">#REF!</definedName>
    <definedName name="Q">#REF!</definedName>
    <definedName name="Q_actual">'[127]ORITO 02 '!$E$7</definedName>
    <definedName name="Q_BRUTO" localSheetId="3">#REF!</definedName>
    <definedName name="Q_BRUTO">#REF!</definedName>
    <definedName name="q1q1q" localSheetId="3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3">#REF!</definedName>
    <definedName name="qaz">#REF!</definedName>
    <definedName name="qedcd" localSheetId="3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3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3" hidden="1">{"via1",#N/A,TRUE,"general";"via2",#N/A,TRUE,"general";"via3",#N/A,TRUE,"general"}</definedName>
    <definedName name="qewj" hidden="1">{"via1",#N/A,TRUE,"general";"via2",#N/A,TRUE,"general";"via3",#N/A,TRUE,"general"}</definedName>
    <definedName name="Qmax">[63]medelo!$B$63</definedName>
    <definedName name="qqqqqw" localSheetId="3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'[127]ORITO 02 '!$E$9</definedName>
    <definedName name="QTIES" localSheetId="3">#REF!</definedName>
    <definedName name="QTIES">#REF!</definedName>
    <definedName name="QTY" localSheetId="3">#REF!</definedName>
    <definedName name="QTY">#REF!</definedName>
    <definedName name="qw" localSheetId="3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3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3">'A.U % '!ERR</definedName>
    <definedName name="QWERTY">[0]!ERR</definedName>
    <definedName name="qwewertet" localSheetId="3" hidden="1">{#N/A,#N/A,TRUE,"1842CWN0"}</definedName>
    <definedName name="qwewertet" hidden="1">{#N/A,#N/A,TRUE,"1842CWN0"}</definedName>
    <definedName name="qwqwqwj" localSheetId="3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_2" localSheetId="3">#REF!</definedName>
    <definedName name="R_2">#REF!</definedName>
    <definedName name="R_c" localSheetId="3">#REF!</definedName>
    <definedName name="R_c">#REF!</definedName>
    <definedName name="Ra">#REF!</definedName>
    <definedName name="RANGO_FECHA">#REF!</definedName>
    <definedName name="Rates">#REF!</definedName>
    <definedName name="Rb">#REF!</definedName>
    <definedName name="Rd" localSheetId="3">#REF!</definedName>
    <definedName name="RD">#REF!</definedName>
    <definedName name="rdq">#REF!</definedName>
    <definedName name="Re">#REF!</definedName>
    <definedName name="Reactores">#REF!</definedName>
    <definedName name="Recall_2">'[121] ASR+Nafta'!$E$9:$E$21</definedName>
    <definedName name="Recall_3">'[121]Todos+Nafta'!$E$9:$E$21</definedName>
    <definedName name="Recorder" localSheetId="3">#REF!</definedName>
    <definedName name="Recorder">#REF!</definedName>
    <definedName name="recursos" localSheetId="3">[128]RECURSOS!$A$8:$A$204</definedName>
    <definedName name="recursos">[129]RECURSOS!$A$8:$A$204</definedName>
    <definedName name="rege" localSheetId="3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[120]Tablas!$M$6:$M$8</definedName>
    <definedName name="REGIONAL">[120]Tablas!$I$6:$I$10</definedName>
    <definedName name="RegistroCoordinador" localSheetId="3">#REF!</definedName>
    <definedName name="RegistroCoordinador">#REF!</definedName>
    <definedName name="regresd" localSheetId="3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3">'A.U % '!ERR</definedName>
    <definedName name="REICIO">[0]!ERR</definedName>
    <definedName name="Reimbursement">"Reembolso"</definedName>
    <definedName name="reinicio" localSheetId="3">'A.U % '!ERR</definedName>
    <definedName name="reinicio">[0]!ERR</definedName>
    <definedName name="REJHE" localSheetId="3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3">#REF!</definedName>
    <definedName name="rell">#REF!</definedName>
    <definedName name="remanentes">'[38]Reservas de Petróleo'!$A$2,'[38]Reservas de Petróleo'!$A$1,'[38]Reservas de Petróleo'!$D$4,'[38]Reservas de Petróleo'!$H$1:$H$65536</definedName>
    <definedName name="rendimiento" localSheetId="3">#REF!</definedName>
    <definedName name="rendimiento">#REF!</definedName>
    <definedName name="RENDIMIENTO____CARGA" localSheetId="3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3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3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3">#REF!</definedName>
    <definedName name="RESU">#REF!</definedName>
    <definedName name="resu8">[11]!resu8</definedName>
    <definedName name="resufi" localSheetId="3">#REF!</definedName>
    <definedName name="resufi">#REF!</definedName>
    <definedName name="resufi1" localSheetId="3">#REF!</definedName>
    <definedName name="resufi1">#REF!</definedName>
    <definedName name="resumen" localSheetId="3">#REF!</definedName>
    <definedName name="resumen">#REF!</definedName>
    <definedName name="resumen_final">#REF!</definedName>
    <definedName name="resumen_final1">#REF!</definedName>
    <definedName name="Retenc" localSheetId="3">[47]BASES!$E$31</definedName>
    <definedName name="Retenc">[48]BASES!$E$31</definedName>
    <definedName name="Retroexcavadora_pc_40">'[37]LISTADO '!$L$12</definedName>
    <definedName name="RETTRE" localSheetId="3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3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3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3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3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hnhjyu" localSheetId="3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3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 localSheetId="3">#REF!</definedName>
    <definedName name="RG">#REF!</definedName>
    <definedName name="rge" localSheetId="3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localSheetId="3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D" localSheetId="3">[130]Ingenieria!#REF!</definedName>
    <definedName name="RID">[130]Ingenieria!#REF!</definedName>
    <definedName name="RISP" localSheetId="3">'[3]7422CW00'!#REF!</definedName>
    <definedName name="RISP">'[3]7422CW00'!#REF!</definedName>
    <definedName name="rj" localSheetId="3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3" hidden="1">{"via1",#N/A,TRUE,"general";"via2",#N/A,TRUE,"general";"via3",#N/A,TRUE,"general"}</definedName>
    <definedName name="rjy" hidden="1">{"via1",#N/A,TRUE,"general";"via2",#N/A,TRUE,"general";"via3",#N/A,TRUE,"general"}</definedName>
    <definedName name="Rk">#REF!</definedName>
    <definedName name="rkjyk" localSheetId="3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3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3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m">#REF!</definedName>
    <definedName name="Rmm">#REF!</definedName>
    <definedName name="Rn">#REF!</definedName>
    <definedName name="rnf" localSheetId="3">[76]Datos!$D$12</definedName>
    <definedName name="rnf">[77]Datos!$D$12</definedName>
    <definedName name="Rñ">#REF!</definedName>
    <definedName name="Ro" localSheetId="3">#REF!</definedName>
    <definedName name="Ro">#REF!,#REF!,#REF!</definedName>
    <definedName name="Rp">#REF!</definedName>
    <definedName name="Rq">#REF!</definedName>
    <definedName name="rr" localSheetId="3">'A.U % '!ERR</definedName>
    <definedName name="rr">[0]!ERR</definedName>
    <definedName name="rrr" localSheetId="3" hidden="1">{"via1",#N/A,TRUE,"general";"via2",#N/A,TRUE,"general";"via3",#N/A,TRUE,"general"}</definedName>
    <definedName name="rrr" hidden="1">{"via1",#N/A,TRUE,"general";"via2",#N/A,TRUE,"general";"via3",#N/A,TRUE,"general"}</definedName>
    <definedName name="rrrr">'[131]Form5 _Pág_ 1'!#REF!</definedName>
    <definedName name="rrrrrb" localSheetId="3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3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3">#REF!</definedName>
    <definedName name="Rs">#REF!</definedName>
    <definedName name="rsdgsd5" localSheetId="3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3">#REF!</definedName>
    <definedName name="rt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3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3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3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3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3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3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3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3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3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3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3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3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3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3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3" hidden="1">{"via1",#N/A,TRUE,"general";"via2",#N/A,TRUE,"general";"via3",#N/A,TRUE,"general"}</definedName>
    <definedName name="rutu" hidden="1">{"via1",#N/A,TRUE,"general";"via2",#N/A,TRUE,"general";"via3",#N/A,TRUE,"general"}</definedName>
    <definedName name="Rv">#REF!</definedName>
    <definedName name="Rw">#REF!</definedName>
    <definedName name="rwt" localSheetId="3" hidden="1">{"via1",#N/A,TRUE,"general";"via2",#N/A,TRUE,"general";"via3",#N/A,TRUE,"general"}</definedName>
    <definedName name="rwt" hidden="1">{"via1",#N/A,TRUE,"general";"via2",#N/A,TRUE,"general";"via3",#N/A,TRUE,"general"}</definedName>
    <definedName name="Rx">#REF!</definedName>
    <definedName name="Ry" localSheetId="3">#REF!</definedName>
    <definedName name="ry" hidden="1">{"via1",#N/A,TRUE,"general";"via2",#N/A,TRUE,"general";"via3",#N/A,TRUE,"general"}</definedName>
    <definedName name="ryeryb" localSheetId="3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3" hidden="1">{"via1",#N/A,TRUE,"general";"via2",#N/A,TRUE,"general";"via3",#N/A,TRUE,"general"}</definedName>
    <definedName name="rytrsdg" hidden="1">{"via1",#N/A,TRUE,"general";"via2",#N/A,TRUE,"general";"via3",#N/A,TRUE,"general"}</definedName>
    <definedName name="Rz">#REF!</definedName>
    <definedName name="s" localSheetId="3">'A.U % '!ERR</definedName>
    <definedName name="s">[0]!ERR</definedName>
    <definedName name="Sa">#REF!</definedName>
    <definedName name="saa" localSheetId="3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3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3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3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3">'A.U % '!ERR</definedName>
    <definedName name="salarios">[0]!ERR</definedName>
    <definedName name="SalConv">'[12]DATOS CONTRATO'!$G$14</definedName>
    <definedName name="SALID1" localSheetId="3">#REF!</definedName>
    <definedName name="SALID1">#REF!</definedName>
    <definedName name="SalMinimo" localSheetId="3">[47]BASES!$E$41</definedName>
    <definedName name="SalMinimo">[48]BASES!$E$41</definedName>
    <definedName name="Sb">#REF!</definedName>
    <definedName name="sbgfbgdr" localSheetId="3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 localSheetId="3">#REF!</definedName>
    <definedName name="Sched_Pay">#REF!</definedName>
    <definedName name="Scheduled_Extra_Payments" localSheetId="3">#REF!</definedName>
    <definedName name="Scheduled_Extra_Payments">#REF!</definedName>
    <definedName name="Scheduled_Interest_Rate">#REF!</definedName>
    <definedName name="Scheduled_Monthly_Payment">#REF!</definedName>
    <definedName name="Sd" localSheetId="3">#REF!</definedName>
    <definedName name="sd" hidden="1">{"TAB1",#N/A,TRUE,"GENERAL";"TAB2",#N/A,TRUE,"GENERAL";"TAB3",#N/A,TRUE,"GENERAL";"TAB4",#N/A,TRUE,"GENERAL";"TAB5",#N/A,TRUE,"GENERAL"}</definedName>
    <definedName name="sdaf" localSheetId="3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3" hidden="1">{#N/A,#N/A,TRUE,"1842CWN0"}</definedName>
    <definedName name="SDDSAFF" hidden="1">{#N/A,#N/A,TRUE,"1842CWN0"}</definedName>
    <definedName name="SDFCE" localSheetId="3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3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3" hidden="1">{#N/A,#N/A,TRUE,"1842CWN0"}</definedName>
    <definedName name="SDFDG" hidden="1">{#N/A,#N/A,TRUE,"1842CWN0"}</definedName>
    <definedName name="sdfds" localSheetId="3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3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3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3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3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3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3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3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3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3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3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3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3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3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3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3" hidden="1">{#N/A,#N/A,TRUE,"1842CWN0"}</definedName>
    <definedName name="sdsdfsdff" hidden="1">{#N/A,#N/A,TRUE,"1842CWN0"}</definedName>
    <definedName name="Se">#REF!</definedName>
    <definedName name="SECTOR" localSheetId="3">#REF!</definedName>
    <definedName name="SECTOR">#REF!</definedName>
    <definedName name="SEMANA_C3" localSheetId="3">#REF!</definedName>
    <definedName name="SEMANA_C3">#REF!</definedName>
    <definedName name="sena" localSheetId="3">[76]Hoja1!$C$14</definedName>
    <definedName name="sena">[77]Hoja1!$C$14</definedName>
    <definedName name="SERO" localSheetId="3">'A.U % '!ERR</definedName>
    <definedName name="SERO">[0]!ERR</definedName>
    <definedName name="setrj" localSheetId="3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3">#REF!</definedName>
    <definedName name="sf">[77]Hoja1!$C$12</definedName>
    <definedName name="sfasf" localSheetId="3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3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3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h">#REF!</definedName>
    <definedName name="SHEE_INT" localSheetId="3">[62]steel!#REF!</definedName>
    <definedName name="SHEE_INT">[62]steel!#REF!</definedName>
    <definedName name="SHEET" localSheetId="3">'[3]7422CW00'!#REF!</definedName>
    <definedName name="SHEET">'[3]7422CW00'!#REF!</definedName>
    <definedName name="SHEET_KP">[62]steel!$C$7:$L$47</definedName>
    <definedName name="SHEET_MR">[62]steel!$C$7:$J$47</definedName>
    <definedName name="SHEET1" localSheetId="3">#REF!</definedName>
    <definedName name="SHEET1">#REF!</definedName>
    <definedName name="SHEET10" localSheetId="3">#REF!</definedName>
    <definedName name="SHEET10">#REF!</definedName>
    <definedName name="SHEET11" localSheetId="3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3">'A.U % '!ERR</definedName>
    <definedName name="SI">[0]!ERR</definedName>
    <definedName name="SINGOLO" localSheetId="3">'[3]7422CW00'!#REF!</definedName>
    <definedName name="SINGOLO">'[3]7422CW00'!#REF!</definedName>
    <definedName name="SISISIS" localSheetId="3">'A.U % '!ERR</definedName>
    <definedName name="SISISIS">[0]!ERR</definedName>
    <definedName name="Smlv">'[12]DATOS CONTRATO'!$I$9</definedName>
    <definedName name="smlv01">[56]CONTRATO!$I$9</definedName>
    <definedName name="smlv2001">[56]CONTRATO!$H$9</definedName>
    <definedName name="SMML">'[88]ASPECTOS TECNICOS'!$O$12:$P$32</definedName>
    <definedName name="SN">[12]EMPRESA!$G$29</definedName>
    <definedName name="SOLD._4_" localSheetId="3">#REF!</definedName>
    <definedName name="SOLD._4_">#REF!</definedName>
    <definedName name="SOLD._6_" localSheetId="3">#REF!</definedName>
    <definedName name="SOLD._6_">#REF!</definedName>
    <definedName name="SOLD._8_" localSheetId="3">#REF!</definedName>
    <definedName name="SOLD._8_">#REF!</definedName>
    <definedName name="Soldadura_cawell">'[37]LISTADO '!$F$94</definedName>
    <definedName name="srwrwr" localSheetId="3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3">#REF!</definedName>
    <definedName name="SS">#REF!</definedName>
    <definedName name="SS_AVG_SIZE" localSheetId="3">#REF!</definedName>
    <definedName name="SS_AVG_SIZE">#REF!</definedName>
    <definedName name="SS_WELDING">#REF!</definedName>
    <definedName name="ssa" localSheetId="3">[76]Hoja1!$C$25</definedName>
    <definedName name="ssa">[77]Hoja1!$C$25</definedName>
    <definedName name="ssh" localSheetId="3">[76]Hoja1!$C$24</definedName>
    <definedName name="ssh">[77]Hoja1!$C$24</definedName>
    <definedName name="sss" localSheetId="3">MODULO10.auto_abrir</definedName>
    <definedName name="sss">MODULO10.auto_abrir</definedName>
    <definedName name="SSSS" localSheetId="3">'A.U % '!ERR</definedName>
    <definedName name="SSSS">[0]!ERR</definedName>
    <definedName name="sssss7" localSheetId="3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3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3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'[132]PxQ Cantidades'!#REF!</definedName>
    <definedName name="STONU">'[3]7422CW00'!#REF!</definedName>
    <definedName name="STRESS_RELIEVIN">#REF!</definedName>
    <definedName name="STSUMM">'[3]7422CW00'!#REF!</definedName>
    <definedName name="stt" localSheetId="3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[73]Hoja1!$F$60</definedName>
    <definedName name="Summary" localSheetId="3">#REF!</definedName>
    <definedName name="Summary">#REF!</definedName>
    <definedName name="SUP_ART" localSheetId="3">[62]steel!#REF!</definedName>
    <definedName name="SUP_ART">[62]steel!#REF!</definedName>
    <definedName name="SUP_VEX" localSheetId="3">#REF!</definedName>
    <definedName name="SUP_VEX">#REF!</definedName>
    <definedName name="SUP_VPR" localSheetId="3">#REF!</definedName>
    <definedName name="SUP_VPR">#REF!</definedName>
    <definedName name="SUP_VPR_GEC" localSheetId="3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[15]Tablas!#REF!</definedName>
    <definedName name="SUP_VPR_NA" localSheetId="3">#REF!</definedName>
    <definedName name="SUP_VPR_NA">#REF!</definedName>
    <definedName name="SUPER">[79]Tablas!$H$1:$H$65536</definedName>
    <definedName name="SUPERFICIE" localSheetId="3">#REF!</definedName>
    <definedName name="SUPERFICIE">#REF!</definedName>
    <definedName name="sw" localSheetId="3">'A.U % '!ERR</definedName>
    <definedName name="sw">[0]!ERR</definedName>
    <definedName name="swsw" localSheetId="3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3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[29]!absc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_1" localSheetId="3">Scheduled_Payment+Extra_Payment</definedName>
    <definedName name="t_1">Scheduled_Payment+Extra_Payment</definedName>
    <definedName name="t5t5" localSheetId="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>#REF!</definedName>
    <definedName name="TAB_FECHA">[79]Tablas!$B$1:$B$65536</definedName>
    <definedName name="TABLA" localSheetId="3">#REF!</definedName>
    <definedName name="TABLA">#REF!</definedName>
    <definedName name="tabla1">[133]Hoja3!$B$4:$F$28</definedName>
    <definedName name="TABLEKP">'[3]7422CW00'!#REF!</definedName>
    <definedName name="TABLEPRI">#REF!</definedName>
    <definedName name="TABLERO_4_CIRCUITOS">'[37]LISTADO '!$F$108</definedName>
    <definedName name="Tablon_gres">'[37]LISTADO '!$F$28</definedName>
    <definedName name="Tambores" localSheetId="3">#REF!</definedName>
    <definedName name="Tambores">#REF!</definedName>
    <definedName name="Tanques" localSheetId="3">#REF!</definedName>
    <definedName name="Tanques">#REF!</definedName>
    <definedName name="TAREAS_INICIALES" localSheetId="3">#REF!</definedName>
    <definedName name="TAREAS_INICIALES">#REF!</definedName>
    <definedName name="TARIFA">#REF!</definedName>
    <definedName name="TarifaPension">[56]EMPRESA!$F$24</definedName>
    <definedName name="TARIFAS">[134]TARIFAS!$A$1:$F$52</definedName>
    <definedName name="TarifaSalud">[56]EMPRESA!$F$26</definedName>
    <definedName name="Tasa" localSheetId="3">#REF!</definedName>
    <definedName name="Tasa">#REF!</definedName>
    <definedName name="TASA_DE_CAMBIO" localSheetId="3">#REF!</definedName>
    <definedName name="TASA_DE_CAMBIO">#REF!</definedName>
    <definedName name="Tasa1">'[135]Bases 2A'!$C$20</definedName>
    <definedName name="TasaCCP" localSheetId="3">#REF!</definedName>
    <definedName name="TasaCCP">#REF!</definedName>
    <definedName name="Tax" localSheetId="3">#REF!</definedName>
    <definedName name="Tax">#REF!</definedName>
    <definedName name="Tb">#REF!</definedName>
    <definedName name="TB_EVENTOS_OTS_ANUAL" localSheetId="3">#REF!</definedName>
    <definedName name="TB_EVENTOS_OTS_ANUAL">#REF!</definedName>
    <definedName name="Tc" localSheetId="3">#REF!</definedName>
    <definedName name="tc">#REF!</definedName>
    <definedName name="Td">#REF!</definedName>
    <definedName name="tdy" localSheetId="3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ja_thermoacustica">'[37]LISTADO '!$F$102</definedName>
    <definedName name="telefono">[56]EMPRESA!$F$16</definedName>
    <definedName name="TEMA1" localSheetId="3">#REF!</definedName>
    <definedName name="TEMA1">#REF!</definedName>
    <definedName name="TEMA10" localSheetId="3">#REF!</definedName>
    <definedName name="TEMA10">#REF!</definedName>
    <definedName name="TEMA2" localSheetId="3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3">'A.U % '!ERR</definedName>
    <definedName name="TER">[0]!ERR</definedName>
    <definedName name="TERM" localSheetId="3">'A.U % '!ERR</definedName>
    <definedName name="TERM">[0]!ERR</definedName>
    <definedName name="TÉRMINOS" localSheetId="3">'A.U % '!ERR</definedName>
    <definedName name="TÉRMINOS">[0]!ERR</definedName>
    <definedName name="TERR">[35]PRESUPUESTO!$I$7</definedName>
    <definedName name="tewst" localSheetId="3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3" hidden="1">{"via1",#N/A,TRUE,"general";"via2",#N/A,TRUE,"general";"via3",#N/A,TRUE,"general"}</definedName>
    <definedName name="teytrh" hidden="1">{"via1",#N/A,TRUE,"general";"via2",#N/A,TRUE,"general";"via3",#N/A,TRUE,"general"}</definedName>
    <definedName name="Tf">#REF!</definedName>
    <definedName name="Tg">#REF!</definedName>
    <definedName name="TGB" localSheetId="3">#REF!</definedName>
    <definedName name="TGB">#REF!</definedName>
    <definedName name="Th" localSheetId="3">#REF!</definedName>
    <definedName name="TH">#REF!</definedName>
    <definedName name="thdh" localSheetId="3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3" hidden="1">{"via1",#N/A,TRUE,"general";"via2",#N/A,TRUE,"general";"via3",#N/A,TRUE,"general"}</definedName>
    <definedName name="thtj" hidden="1">{"via1",#N/A,TRUE,"general";"via2",#N/A,TRUE,"general";"via3",#N/A,TRUE,"general"}</definedName>
    <definedName name="Ti">#REF!</definedName>
    <definedName name="TIEMPO" localSheetId="3">[49]BASES!$E$27</definedName>
    <definedName name="TIEMPO">[50]BASES!$E$27</definedName>
    <definedName name="TIPO" localSheetId="3">#REF!</definedName>
    <definedName name="TIPO">#REF!</definedName>
    <definedName name="TIPO_GRUPO" localSheetId="3">#REF!</definedName>
    <definedName name="TIPO_GRUPO">#REF!</definedName>
    <definedName name="TipoGC">[120]Tablas!$U$6:$U$15</definedName>
    <definedName name="TipoNeces">[120]Tablas!$Q$6:$Q$8</definedName>
    <definedName name="TipoPro" localSheetId="3">#REF!</definedName>
    <definedName name="TipoPro">#REF!</definedName>
    <definedName name="Tipoproceso" localSheetId="3">#REF!</definedName>
    <definedName name="Tipoproceso">#REF!</definedName>
    <definedName name="TIR" localSheetId="3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 localSheetId="3">#REF!</definedName>
    <definedName name="Títulos_a_imprimir_IM">#REF!</definedName>
    <definedName name="Tj">#REF!</definedName>
    <definedName name="Tk" localSheetId="3">#REF!</definedName>
    <definedName name="tk">'[12]DATOS CONTRATO'!$E$18</definedName>
    <definedName name="TK_1" localSheetId="3" hidden="1">[30]INST!#REF!</definedName>
    <definedName name="TK_1" hidden="1">[31]INST!#REF!</definedName>
    <definedName name="TKSLCI07">[12]EMPRESA!$F$22</definedName>
    <definedName name="tld" localSheetId="3">[76]Datos!$D$14</definedName>
    <definedName name="tld">[77]Datos!$D$14</definedName>
    <definedName name="Tll">#REF!</definedName>
    <definedName name="Tm">#REF!</definedName>
    <definedName name="Tn">#REF!</definedName>
    <definedName name="Tñ">#REF!</definedName>
    <definedName name="To">#REF!</definedName>
    <definedName name="Toma_corriente_dobles_polo_tierra">'[37]LISTADO '!$F$76</definedName>
    <definedName name="TOPGENER" localSheetId="3">#REF!</definedName>
    <definedName name="TOPGENER">#REF!</definedName>
    <definedName name="TOPGENER1" localSheetId="3">#REF!</definedName>
    <definedName name="TOPGENER1">#REF!</definedName>
    <definedName name="TOPMENU" localSheetId="3">#REF!</definedName>
    <definedName name="TOPMENU">#REF!</definedName>
    <definedName name="Topografo">'[37]M.O.'!$F$21</definedName>
    <definedName name="Torres" localSheetId="3">#REF!</definedName>
    <definedName name="Torres">#REF!</definedName>
    <definedName name="tortas" localSheetId="3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3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3">#REF!</definedName>
    <definedName name="TOTAL">#REF!</definedName>
    <definedName name="Total_Interest">#REF!</definedName>
    <definedName name="Total_Pay">#REF!</definedName>
    <definedName name="Total_Payment" localSheetId="3">Scheduled_Payment+Extra_Payment</definedName>
    <definedName name="Total_Payment">Scheduled_Payment+Extra_Payment</definedName>
    <definedName name="Total_Payment1" localSheetId="3">Scheduled_Payment+Extra_Payment</definedName>
    <definedName name="Total_Payment1">Scheduled_Payment+Extra_Payment</definedName>
    <definedName name="total1" localSheetId="3">#REF!</definedName>
    <definedName name="total1">#REF!</definedName>
    <definedName name="TotalCesantias">'[56]NOMINA 1'!$N$38</definedName>
    <definedName name="TOTALHH" localSheetId="3">#REF!</definedName>
    <definedName name="TOTALHH">#REF!</definedName>
    <definedName name="TOTALHH1" localSheetId="3">#REF!</definedName>
    <definedName name="TOTALHH1">#REF!</definedName>
    <definedName name="TotalVacaciones">'[56]NOMINA 1'!$N$37</definedName>
    <definedName name="TotAuxAlim">'[12]NOMINA-1'!$E$37</definedName>
    <definedName name="TotAuxAlimentacion">'[56]NOMINA 1'!$E$38</definedName>
    <definedName name="TotAuxCom">'[12]NOMINA-1'!$E$39</definedName>
    <definedName name="TotAuxComi">'[56]NOMINA 1'!$E$40</definedName>
    <definedName name="TotAuxDotacion">'[56]NOMINA 1'!$E$41</definedName>
    <definedName name="TotAuxHab">'[56]NOMINA 1'!$E$37</definedName>
    <definedName name="TotAuxTransporte">'[56]NOMINA 1'!$E$39</definedName>
    <definedName name="TotBasico">'[56]NOMINA 1'!$E$35</definedName>
    <definedName name="TotCom">'[12]NOMINA-1'!$E$41</definedName>
    <definedName name="TotComision">'[56]NOMINA 1'!$E$42</definedName>
    <definedName name="TotExtras">'[56]NOMINA 1'!$E$36</definedName>
    <definedName name="TotIntercesantias">'[56]NOMINA 1'!$N$39</definedName>
    <definedName name="TotPrimaServicios">'[56]NOMINA 1'!$N$36</definedName>
    <definedName name="TotPrimaServicos">'[56]NOMINA 1'!$N$36</definedName>
    <definedName name="TotPrimaVacaciones">'[56]NOMINA 1'!$N$41</definedName>
    <definedName name="TotPrimConv">'[12]NOMINA-1'!$N$39</definedName>
    <definedName name="TotPrimConvencional">'[56]NOMINA 1'!$N$40</definedName>
    <definedName name="TotPrimVac">'[12]NOMINA-1'!$N$40</definedName>
    <definedName name="TOTSHE1" localSheetId="3">#REF!</definedName>
    <definedName name="TOTSHE1">#REF!</definedName>
    <definedName name="TOTSHE10" localSheetId="3">#REF!</definedName>
    <definedName name="TOTSHE10">#REF!</definedName>
    <definedName name="TOTSHE11" localSheetId="3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'[12]NOMINA-1'!$N$36</definedName>
    <definedName name="Tp">#REF!</definedName>
    <definedName name="Tq">#REF!</definedName>
    <definedName name="Tr" localSheetId="3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'[12]DATOS CONTRATO'!$E$16</definedName>
    <definedName name="TRAT">[136]desmonte!$E$48</definedName>
    <definedName name="TREM" localSheetId="3">#REF!</definedName>
    <definedName name="TREM">#REF!</definedName>
    <definedName name="Trenes" localSheetId="3">#REF!</definedName>
    <definedName name="Trenes">#REF!</definedName>
    <definedName name="trest" localSheetId="3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3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3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3">[137]Tablas!$B$2</definedName>
    <definedName name="TRM">[138]Tablas!$B$2</definedName>
    <definedName name="tru" localSheetId="3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3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3" hidden="1">{"via1",#N/A,TRUE,"general";"via2",#N/A,TRUE,"general";"via3",#N/A,TRUE,"general"}</definedName>
    <definedName name="tryrth" hidden="1">{"via1",#N/A,TRUE,"general";"via2",#N/A,TRUE,"general";"via3",#N/A,TRUE,"general"}</definedName>
    <definedName name="Ts">#REF!</definedName>
    <definedName name="tsert" localSheetId="3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 localSheetId="3">#REF!</definedName>
    <definedName name="TtCD">#REF!</definedName>
    <definedName name="TTR" localSheetId="3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3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3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3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3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3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3">#REF!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_1_2_pvc">'[37]LISTADO '!$F$21</definedName>
    <definedName name="TUBERIA1" localSheetId="3" hidden="1">#REF!</definedName>
    <definedName name="TUBERIA1" hidden="1">#REF!</definedName>
    <definedName name="Tubo_galvanizado_2">'[37]LISTADO '!$F$47</definedName>
    <definedName name="Tubo_pvc_1">'[37]LISTADO '!$F$51</definedName>
    <definedName name="Tubo_pvc_2">'[37]LISTADO '!$F$50</definedName>
    <definedName name="tur" localSheetId="3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'[119]CCP,LEYES, Y DEC.'!#REF!</definedName>
    <definedName name="Tw">#REF!</definedName>
    <definedName name="twer" localSheetId="3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localSheetId="3">#REF!</definedName>
    <definedName name="ty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3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3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3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 localSheetId="3">#REF!</definedName>
    <definedName name="U">#REF!</definedName>
    <definedName name="u3u" localSheetId="3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b">#REF!</definedName>
    <definedName name="Ubicación" localSheetId="3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Frm2InUse">1</definedName>
    <definedName name="Ug">#REF!</definedName>
    <definedName name="Uh">#REF!</definedName>
    <definedName name="UI" localSheetId="3" hidden="1">{"via1",#N/A,TRUE,"general";"via2",#N/A,TRUE,"general";"via3",#N/A,TRUE,"general"}</definedName>
    <definedName name="UI" hidden="1">{"via1",#N/A,TRUE,"general";"via2",#N/A,TRUE,"general";"via3",#N/A,TRUE,"general"}</definedName>
    <definedName name="UIC">[15]Tablas!#REF!</definedName>
    <definedName name="uijhj" localSheetId="3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3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3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3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3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3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k" localSheetId="3">#REF!</definedName>
    <definedName name="UK">#REF!</definedName>
    <definedName name="Ull">#REF!</definedName>
    <definedName name="Um">#REF!</definedName>
    <definedName name="Un">#REF!</definedName>
    <definedName name="UN_PRI" localSheetId="3">#REF!</definedName>
    <definedName name="UN_PRI">#REF!</definedName>
    <definedName name="UNIT" localSheetId="3">'[139]Lista APU'!$A$3:$D$479</definedName>
    <definedName name="UNIT">'[140]Lista APU'!$A$3:$D$479</definedName>
    <definedName name="UNITARIO" localSheetId="3">[141]Unitarios!$A$3:$D$13</definedName>
    <definedName name="UNITARIO">[142]Unitarios!$A$3:$D$13</definedName>
    <definedName name="Unitarios" localSheetId="3">#REF!</definedName>
    <definedName name="Unitarios">#REF!</definedName>
    <definedName name="unj" localSheetId="3" hidden="1">[24]INST!#REF!</definedName>
    <definedName name="unj" hidden="1">[25]INST!#REF!</definedName>
    <definedName name="uno" localSheetId="3">'A.U % '!ERR</definedName>
    <definedName name="uno">[0]!ERR</definedName>
    <definedName name="Uñ">#REF!</definedName>
    <definedName name="Uo">#REF!</definedName>
    <definedName name="UOUIV" localSheetId="3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>#REF!</definedName>
    <definedName name="Uq">#REF!</definedName>
    <definedName name="Ur">#REF!</definedName>
    <definedName name="uriel" localSheetId="3">'A.U % '!ERR</definedName>
    <definedName name="uriel">[0]!ERR</definedName>
    <definedName name="uryur" localSheetId="3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xCOL" localSheetId="3">#REF!</definedName>
    <definedName name="USxCOL">#REF!</definedName>
    <definedName name="ut" localSheetId="3">#REF!</definedName>
    <definedName name="ut">'[105]1'!$N$42</definedName>
    <definedName name="UTL">[35]otros!$C$4</definedName>
    <definedName name="uu" localSheetId="3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3" hidden="1">{"via1",#N/A,TRUE,"general";"via2",#N/A,TRUE,"general";"via3",#N/A,TRUE,"general"}</definedName>
    <definedName name="uuuuuj" hidden="1">{"via1",#N/A,TRUE,"general";"via2",#N/A,TRUE,"general";"via3",#N/A,TRUE,"general"}</definedName>
    <definedName name="Uv" localSheetId="3">#REF!</definedName>
    <definedName name="uv">375000</definedName>
    <definedName name="Uw">#REF!</definedName>
    <definedName name="uwkap" localSheetId="3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3" hidden="1">{"via1",#N/A,TRUE,"general";"via2",#N/A,TRUE,"general";"via3",#N/A,TRUE,"general"}</definedName>
    <definedName name="uyur" hidden="1">{"via1",#N/A,TRUE,"general";"via2",#N/A,TRUE,"general";"via3",#N/A,TRUE,"general"}</definedName>
    <definedName name="Uz">#REF!</definedName>
    <definedName name="v" localSheetId="3">#REF!</definedName>
    <definedName name="v" hidden="1">{"TAB1",#N/A,TRUE,"GENERAL";"TAB2",#N/A,TRUE,"GENERAL";"TAB3",#N/A,TRUE,"GENERAL";"TAB4",#N/A,TRUE,"GENERAL";"TAB5",#N/A,TRUE,"GENERAL"}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DES" localSheetId="3">#REF!</definedName>
    <definedName name="VALDES">#REF!</definedName>
    <definedName name="valor1">#REF!</definedName>
    <definedName name="valor2">#REF!</definedName>
    <definedName name="VALOR3">#REF!</definedName>
    <definedName name="ValorCto">[143]CONTRATO!$E$9</definedName>
    <definedName name="ValorEjecutado" localSheetId="3">#REF!</definedName>
    <definedName name="ValorEjecutado">#REF!</definedName>
    <definedName name="ValorProyecto" localSheetId="3">#REF!</definedName>
    <definedName name="ValorProyecto">#REF!</definedName>
    <definedName name="ValorRecursosComprometidos" localSheetId="3">#REF!</definedName>
    <definedName name="ValorRecursosComprometidos">#REF!</definedName>
    <definedName name="Values_Entered" localSheetId="3">IF('A.U % '!Loan_Amount*'A.U % '!Interest_Rate*'A.U % '!Loan_Years*'A.U % '!Loan_Start&gt;0,1,0)</definedName>
    <definedName name="Values_Entered">IF(Loan_Amount*Interest_Rate*Loan_Years*Loan_Start&gt;0,1,0)</definedName>
    <definedName name="Válvulas" localSheetId="3">#REF!</definedName>
    <definedName name="Válvulas">#REF!</definedName>
    <definedName name="Var">[28]Varios.!$E$1:$E$65536</definedName>
    <definedName name="VARIACION1" localSheetId="3">#REF!</definedName>
    <definedName name="VARIACION1">#REF!</definedName>
    <definedName name="Varilla_cooperwell_24">'[37]LISTADO '!$F$42</definedName>
    <definedName name="Varios" localSheetId="3">#REF!</definedName>
    <definedName name="Varios">#REF!</definedName>
    <definedName name="Vb">#REF!</definedName>
    <definedName name="vbvbvbvb" localSheetId="3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3">#REF!</definedName>
    <definedName name="vc">#REF!</definedName>
    <definedName name="vct" localSheetId="3">#REF!</definedName>
    <definedName name="vct">#REF!</definedName>
    <definedName name="vcvv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3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 localSheetId="3">#REF!</definedName>
    <definedName name="VentaAiu">#REF!</definedName>
    <definedName name="VEX" localSheetId="3">[15]Tablas!#REF!</definedName>
    <definedName name="VEX">[15]Tablas!#REF!</definedName>
    <definedName name="VEX_ON" localSheetId="3">#REF!</definedName>
    <definedName name="VEX_ON">#REF!</definedName>
    <definedName name="VEX1_1" localSheetId="3">[15]Tablas!#REF!</definedName>
    <definedName name="VEX1_1">[15]Tablas!#REF!</definedName>
    <definedName name="VEX1_1_1" localSheetId="3">[15]Tablas!#REF!</definedName>
    <definedName name="VEX1_1_1">[15]Tablas!#REF!</definedName>
    <definedName name="VEX1_1_2" localSheetId="3">[15]Tablas!#REF!</definedName>
    <definedName name="VEX1_1_2">[15]Tablas!#REF!</definedName>
    <definedName name="VEX1_1_3" localSheetId="3">[15]Tablas!#REF!</definedName>
    <definedName name="VEX1_1_3">[15]Tablas!#REF!</definedName>
    <definedName name="VEX1_1_4" localSheetId="3">[15]Tablas!#REF!</definedName>
    <definedName name="VEX1_1_4">[15]Tablas!#REF!</definedName>
    <definedName name="VEX1_2">[15]Tablas!#REF!</definedName>
    <definedName name="VEX1_3">[15]Tablas!#REF!</definedName>
    <definedName name="Vf">#REF!</definedName>
    <definedName name="VFA">[15]Tablas!#REF!</definedName>
    <definedName name="VFA1_1">[15]Tablas!#REF!</definedName>
    <definedName name="VFA1_1_1">[15]Tablas!#REF!</definedName>
    <definedName name="VFA1_1_2">[15]Tablas!#REF!</definedName>
    <definedName name="VFA1_1_3">[15]Tablas!#REF!</definedName>
    <definedName name="VFA1_1_4">[15]Tablas!#REF!</definedName>
    <definedName name="VFA1_1_5">[15]Tablas!#REF!</definedName>
    <definedName name="VFA1_1_6">[15]Tablas!#REF!</definedName>
    <definedName name="VFA1_2">[15]Tablas!#REF!</definedName>
    <definedName name="VFA1_3">[15]Tablas!#REF!</definedName>
    <definedName name="vfbgnhyt" localSheetId="3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'[102]7422CW00'!#REF!</definedName>
    <definedName name="VFR" localSheetId="3">#REF!</definedName>
    <definedName name="VFR">#REF!</definedName>
    <definedName name="vfvdv" localSheetId="3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IA" localSheetId="3">#REF!</definedName>
    <definedName name="VIA">#REF!</definedName>
    <definedName name="Vibrocompactor">'[37]LISTADO '!$L$6</definedName>
    <definedName name="VICEP_DIRECC">[120]Tablas!$A$6:$A$26</definedName>
    <definedName name="VigenciaDolares" localSheetId="3">#REF!</definedName>
    <definedName name="VigenciaDolares">#REF!</definedName>
    <definedName name="VigenciaPesos" localSheetId="3">#REF!</definedName>
    <definedName name="VigenciaPesos">#REF!</definedName>
    <definedName name="VIGFUTURA">[120]Tablas!$J$6:$J$8</definedName>
    <definedName name="VIT">[15]Tablas!#REF!</definedName>
    <definedName name="VIT1_1">[15]Tablas!#REF!</definedName>
    <definedName name="VIT1_1_1">[15]Tablas!#REF!</definedName>
    <definedName name="VIT1_1_10">[15]Tablas!#REF!</definedName>
    <definedName name="VIT1_1_11">[15]Tablas!#REF!</definedName>
    <definedName name="VIT1_1_12">[15]Tablas!#REF!</definedName>
    <definedName name="VIT1_1_13">[15]Tablas!#REF!</definedName>
    <definedName name="VIT1_1_14">[15]Tablas!#REF!</definedName>
    <definedName name="VIT1_1_15">[15]Tablas!#REF!</definedName>
    <definedName name="VIT1_1_16">[15]Tablas!#REF!</definedName>
    <definedName name="VIt1_1_17">[15]Tablas!#REF!</definedName>
    <definedName name="VIT1_1_18">[15]Tablas!#REF!</definedName>
    <definedName name="VIt1_1_19">[15]Tablas!#REF!</definedName>
    <definedName name="VIT1_1_2">[15]Tablas!#REF!</definedName>
    <definedName name="VIT1_1_20">[15]Tablas!#REF!</definedName>
    <definedName name="VIT1_1_3">[15]Tablas!#REF!</definedName>
    <definedName name="VIT1_1_4">[15]Tablas!#REF!</definedName>
    <definedName name="VIT1_1_5">[15]Tablas!#REF!</definedName>
    <definedName name="VIT1_1_6">[15]Tablas!#REF!</definedName>
    <definedName name="VIT1_1_7">[15]Tablas!#REF!</definedName>
    <definedName name="VIT1_1_8">[15]Tablas!#REF!</definedName>
    <definedName name="VIT1_1_9">[15]Tablas!#REF!</definedName>
    <definedName name="VIT1_2">[15]Tablas!#REF!</definedName>
    <definedName name="VIT1_3">[15]Tablas!#REF!</definedName>
    <definedName name="VIT1_4">[15]Tablas!#REF!</definedName>
    <definedName name="VIT1_5">[15]Tablas!#REF!</definedName>
    <definedName name="VIT1_6">[15]Tablas!#REF!</definedName>
    <definedName name="vital5">[70]Personalizar!$E$15</definedName>
    <definedName name="vk" localSheetId="3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3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[15]Tablas!#REF!</definedName>
    <definedName name="VPR1_1_1">[15]Tablas!#REF!</definedName>
    <definedName name="VPR1_1_10">[15]Tablas!#REF!</definedName>
    <definedName name="VPR1_1_11">[15]Tablas!#REF!</definedName>
    <definedName name="VPR1_1_12">[15]Tablas!#REF!</definedName>
    <definedName name="VPR1_1_13">[15]Tablas!#REF!</definedName>
    <definedName name="VPR1_1_14">[15]Tablas!#REF!</definedName>
    <definedName name="VPR1_1_15">[15]Tablas!#REF!</definedName>
    <definedName name="VPR1_1_16">[15]Tablas!#REF!</definedName>
    <definedName name="VPR1_1_17">[15]Tablas!#REF!</definedName>
    <definedName name="VPR1_1_18">[15]Tablas!#REF!</definedName>
    <definedName name="VPR1_1_19">[15]Tablas!#REF!</definedName>
    <definedName name="VPR1_1_2">[15]Tablas!#REF!</definedName>
    <definedName name="VPR1_1_20">[15]Tablas!#REF!</definedName>
    <definedName name="VPR1_1_21">[15]Tablas!#REF!</definedName>
    <definedName name="VPR1_1_22">[15]Tablas!#REF!</definedName>
    <definedName name="VPR1_1_23">[15]Tablas!#REF!</definedName>
    <definedName name="VPR1_1_24">[15]Tablas!#REF!</definedName>
    <definedName name="VPR1_1_25">[15]Tablas!#REF!</definedName>
    <definedName name="VPR1_1_26">[15]Tablas!#REF!</definedName>
    <definedName name="VPR1_1_27">[15]Tablas!#REF!</definedName>
    <definedName name="VPR1_1_28">[15]Tablas!#REF!</definedName>
    <definedName name="VPR1_1_29">[15]Tablas!#REF!</definedName>
    <definedName name="VPR1_1_3">[15]Tablas!#REF!</definedName>
    <definedName name="VPR1_1_30">[15]Tablas!#REF!</definedName>
    <definedName name="VPR1_1_31">[15]Tablas!#REF!</definedName>
    <definedName name="VPR1_1_32">[15]Tablas!#REF!</definedName>
    <definedName name="VPR1_1_4">[15]Tablas!#REF!</definedName>
    <definedName name="VPR1_1_5">[15]Tablas!#REF!</definedName>
    <definedName name="VPR1_1_6">[15]Tablas!#REF!</definedName>
    <definedName name="VPR1_1_7">[15]Tablas!#REF!</definedName>
    <definedName name="VPR1_1_8">[15]Tablas!#REF!</definedName>
    <definedName name="VPR1_1_9">[15]Tablas!#REF!</definedName>
    <definedName name="VPR1_2">[15]Tablas!#REF!</definedName>
    <definedName name="VPR1_3">[15]Tablas!#REF!</definedName>
    <definedName name="VPR1_4">[15]Tablas!#REF!</definedName>
    <definedName name="VPR1_5">[15]Tablas!#REF!</definedName>
    <definedName name="VPR1_6">[15]Tablas!#REF!</definedName>
    <definedName name="vpt" localSheetId="3">#REF!</definedName>
    <definedName name="vpt">#REF!</definedName>
    <definedName name="VRP">[15]Tablas!#REF!</definedName>
    <definedName name="VRP_PETROQ" localSheetId="3">#REF!</definedName>
    <definedName name="VRP_PETROQ">#REF!</definedName>
    <definedName name="VRP1_1">[15]Tablas!#REF!</definedName>
    <definedName name="VRP1_1_1">[15]Tablas!#REF!</definedName>
    <definedName name="VRP1_1_10">[15]Tablas!#REF!</definedName>
    <definedName name="VRP1_1_11">[15]Tablas!#REF!</definedName>
    <definedName name="VRP1_1_12">[15]Tablas!#REF!</definedName>
    <definedName name="VRP1_1_13">[15]Tablas!#REF!</definedName>
    <definedName name="VRP1_1_14">[15]Tablas!#REF!</definedName>
    <definedName name="VRP1_1_15">[15]Tablas!#REF!</definedName>
    <definedName name="VRP1_1_16">[15]Tablas!#REF!</definedName>
    <definedName name="VRP1_1_17">[15]Tablas!#REF!</definedName>
    <definedName name="VRP1_1_18">[15]Tablas!#REF!</definedName>
    <definedName name="VRP1_1_19">[15]Tablas!#REF!</definedName>
    <definedName name="VRP1_1_2">[15]Tablas!#REF!</definedName>
    <definedName name="VRP1_1_20">[15]Tablas!#REF!</definedName>
    <definedName name="VRP1_1_21">[15]Tablas!#REF!</definedName>
    <definedName name="VRP1_1_22">[15]Tablas!#REF!</definedName>
    <definedName name="VRP1_1_23">[15]Tablas!#REF!</definedName>
    <definedName name="VRP1_1_3">[15]Tablas!#REF!</definedName>
    <definedName name="VRP1_1_4">[15]Tablas!#REF!</definedName>
    <definedName name="VRP1_1_5">[15]Tablas!#REF!</definedName>
    <definedName name="VRP1_1_6">[15]Tablas!#REF!</definedName>
    <definedName name="VRP1_1_7">[15]Tablas!#REF!</definedName>
    <definedName name="VRP1_1_8">[15]Tablas!#REF!</definedName>
    <definedName name="VRP1_1_9">[15]Tablas!#REF!</definedName>
    <definedName name="VRP1_2">[15]Tablas!#REF!</definedName>
    <definedName name="VRP1_3">[15]Tablas!#REF!</definedName>
    <definedName name="VRP1_4">[15]Tablas!#REF!</definedName>
    <definedName name="vsdfj" localSheetId="3" hidden="1">{"via1",#N/A,TRUE,"general";"via2",#N/A,TRUE,"general";"via3",#N/A,TRUE,"general"}</definedName>
    <definedName name="vsdfj" hidden="1">{"via1",#N/A,TRUE,"general";"via2",#N/A,TRUE,"general";"via3",#N/A,TRUE,"general"}</definedName>
    <definedName name="VSM">[15]Tablas!#REF!</definedName>
    <definedName name="VSM1_1">[15]Tablas!#REF!</definedName>
    <definedName name="VSM1_1_1">[15]Tablas!#REF!</definedName>
    <definedName name="VSM1_1_2">[15]Tablas!#REF!</definedName>
    <definedName name="VSM1_1_3">[15]Tablas!#REF!</definedName>
    <definedName name="VSM1_1_4">[15]Tablas!#REF!</definedName>
    <definedName name="VSM1_1_5">[15]Tablas!#REF!</definedName>
    <definedName name="VSM1_2">[15]Tablas!#REF!</definedName>
    <definedName name="VSM1_3">[15]Tablas!#REF!</definedName>
    <definedName name="VSM1_4">[15]Tablas!#REF!</definedName>
    <definedName name="VSM1_5">[15]Tablas!#REF!</definedName>
    <definedName name="vsp" localSheetId="3">#REF!</definedName>
    <definedName name="vsp">#REF!</definedName>
    <definedName name="vt" localSheetId="3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3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3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3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3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'[144]2004'!#REF!</definedName>
    <definedName name="Wcut" localSheetId="3">#REF!</definedName>
    <definedName name="Wcut">#REF!</definedName>
    <definedName name="WD" localSheetId="3">#REF!</definedName>
    <definedName name="WD">#REF!</definedName>
    <definedName name="WDD" localSheetId="3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3">'[51]Res-Accide-10'!#REF!</definedName>
    <definedName name="WDFSDF">'[52]Res-Accide-10'!#REF!</definedName>
    <definedName name="wedw" localSheetId="3">#REF!</definedName>
    <definedName name="wedw">#REF!</definedName>
    <definedName name="WEFWE" localSheetId="3">'[51]Res-Accide-10'!#REF!</definedName>
    <definedName name="WEFWE">'[52]Res-Accide-10'!#REF!</definedName>
    <definedName name="WER" localSheetId="3">'[51]Res-Accide-10'!$S$2:$S$7</definedName>
    <definedName name="WER">'[52]Res-Accide-10'!$S$2:$S$7</definedName>
    <definedName name="werew" localSheetId="3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3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3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3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3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3">'[51]Res-Accide-10'!#REF!</definedName>
    <definedName name="WILSON">'[52]Res-Accide-10'!#REF!</definedName>
    <definedName name="WQ" localSheetId="3">#REF!</definedName>
    <definedName name="WQ">#REF!</definedName>
    <definedName name="WQEEWQ" localSheetId="3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3" hidden="1">{#N/A,#N/A,TRUE,"1842CWN0"}</definedName>
    <definedName name="wrn.civil._.works." hidden="1">{#N/A,#N/A,TRUE,"1842CWN0"}</definedName>
    <definedName name="wrn.FINAN97." localSheetId="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3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3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3" hidden="1">{#N/A,#N/A,TRUE,"T1"}</definedName>
    <definedName name="wrn.OPERADORES." hidden="1">{#N/A,#N/A,TRUE,"T1"}</definedName>
    <definedName name="wrn.res7" localSheetId="3" hidden="1">{#N/A,#N/A,FALSE,"Hoja1";#N/A,#N/A,FALSE,"Hoja2"}</definedName>
    <definedName name="wrn.res7" hidden="1">{#N/A,#N/A,FALSE,"Hoja1";#N/A,#N/A,FALSE,"Hoja2"}</definedName>
    <definedName name="wrn.Resumen." localSheetId="3" hidden="1">{#N/A,#N/A,FALSE,"Hoja1";#N/A,#N/A,FALSE,"Hoja2"}</definedName>
    <definedName name="wrn.Resumen." hidden="1">{#N/A,#N/A,FALSE,"Hoja1";#N/A,#N/A,FALSE,"Hoja2"}</definedName>
    <definedName name="wrn.TRABFENO." localSheetId="3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3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3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3">#REF!</definedName>
    <definedName name="WW">[1]LIQUIDACION!#REF!</definedName>
    <definedName name="wwded3" localSheetId="3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3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3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3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3" hidden="1">{#N/A,#N/A,TRUE,"1842CWN0"}</definedName>
    <definedName name="XSW" hidden="1">{#N/A,#N/A,TRUE,"1842CWN0"}</definedName>
    <definedName name="xsxs" localSheetId="3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3">#REF!</definedName>
    <definedName name="XX">#REF!</definedName>
    <definedName name="xxfg" localSheetId="3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>[145]!absc</definedName>
    <definedName name="xxxxxds" localSheetId="3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3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3">#REF!</definedName>
    <definedName name="XXXXXXXXXX">#REF!</definedName>
    <definedName name="xxxxxxxxxx29" localSheetId="3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3">#REF!</definedName>
    <definedName name="XXXXXXXXXXXX">#REF!</definedName>
    <definedName name="XZS" localSheetId="3" hidden="1">#REF!</definedName>
    <definedName name="XZS" hidden="1">#REF!</definedName>
    <definedName name="XZXZV" localSheetId="3" hidden="1">{"via1",#N/A,TRUE,"general";"via2",#N/A,TRUE,"general";"via3",#N/A,TRUE,"general"}</definedName>
    <definedName name="XZXZV" hidden="1">{"via1",#N/A,TRUE,"general";"via2",#N/A,TRUE,"general";"via3",#N/A,TRUE,"general"}</definedName>
    <definedName name="Y">[36]!absc</definedName>
    <definedName name="y6y6" localSheetId="3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3">#REF!</definedName>
    <definedName name="YA">#REF!</definedName>
    <definedName name="yery" localSheetId="3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3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3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'[146]AISLAMIENTO CATEGORIAS II Y III'!$G$1:$I$65536</definedName>
    <definedName name="yrey" localSheetId="3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3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3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3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3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3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3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3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3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3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3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3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3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3">#REF!</definedName>
    <definedName name="ZDF">#REF!</definedName>
    <definedName name="ZONA1" localSheetId="3">#REF!</definedName>
    <definedName name="ZONA1">#REF!</definedName>
    <definedName name="ZONA3">#REF!</definedName>
    <definedName name="ZONA4">#REF!</definedName>
    <definedName name="zx" localSheetId="3">'A.U % '!ERR</definedName>
    <definedName name="zx">[0]!ERR</definedName>
    <definedName name="zxczds" localSheetId="3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3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3">'[71]A. P. U.'!#REF!</definedName>
    <definedName name="ZZZZZZZZZZZ">'[72]A.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1" l="1"/>
  <c r="F23" i="3"/>
  <c r="A2" i="1"/>
  <c r="F14" i="1"/>
  <c r="B111" i="4"/>
  <c r="A111" i="4"/>
  <c r="B97" i="4"/>
  <c r="A97" i="4"/>
  <c r="B83" i="4"/>
  <c r="A83" i="4"/>
  <c r="E69" i="4"/>
  <c r="A69" i="4"/>
  <c r="B52" i="4"/>
  <c r="A52" i="4"/>
  <c r="A35" i="4"/>
  <c r="A18" i="4"/>
  <c r="B36" i="4"/>
  <c r="F36" i="4" s="1"/>
  <c r="B35" i="4"/>
  <c r="B18" i="4"/>
  <c r="F235" i="2" l="1"/>
  <c r="F212" i="2"/>
  <c r="F196" i="2"/>
  <c r="F60" i="2"/>
  <c r="F61" i="2" s="1"/>
  <c r="F68" i="2" s="1"/>
  <c r="F47" i="2"/>
  <c r="F48" i="2" s="1"/>
  <c r="F65" i="2" s="1"/>
  <c r="F71" i="2"/>
  <c r="B72" i="2"/>
  <c r="F91" i="2"/>
  <c r="F101" i="2" s="1"/>
  <c r="F86" i="2"/>
  <c r="F85" i="2"/>
  <c r="F87" i="2" s="1"/>
  <c r="F100" i="2" s="1"/>
  <c r="F82" i="2"/>
  <c r="F99" i="2" s="1"/>
  <c r="F77" i="2"/>
  <c r="F78" i="2" s="1"/>
  <c r="F98" i="2" s="1"/>
  <c r="F37" i="2"/>
  <c r="B38" i="2"/>
  <c r="F57" i="2"/>
  <c r="F67" i="2" s="1"/>
  <c r="F52" i="2"/>
  <c r="F51" i="2"/>
  <c r="F43" i="2"/>
  <c r="F44" i="2" s="1"/>
  <c r="F64" i="2" s="1"/>
  <c r="F118" i="4"/>
  <c r="F117" i="4"/>
  <c r="F116" i="4"/>
  <c r="F111" i="4"/>
  <c r="H109" i="4"/>
  <c r="B108" i="4"/>
  <c r="H107" i="4"/>
  <c r="G107" i="4"/>
  <c r="F104" i="4"/>
  <c r="F103" i="4"/>
  <c r="F102" i="4"/>
  <c r="F97" i="4"/>
  <c r="H95" i="4"/>
  <c r="B94" i="4"/>
  <c r="H93" i="4"/>
  <c r="G93" i="4"/>
  <c r="F90" i="4"/>
  <c r="F89" i="4"/>
  <c r="F88" i="4"/>
  <c r="F83" i="4"/>
  <c r="H81" i="4"/>
  <c r="B80" i="4"/>
  <c r="H79" i="4"/>
  <c r="G79" i="4"/>
  <c r="F76" i="4"/>
  <c r="F75" i="4"/>
  <c r="F74" i="4"/>
  <c r="F69" i="4"/>
  <c r="H67" i="4"/>
  <c r="B66" i="4"/>
  <c r="H65" i="4"/>
  <c r="G65" i="4"/>
  <c r="F62" i="4"/>
  <c r="F61" i="4"/>
  <c r="F60" i="4"/>
  <c r="F52" i="4"/>
  <c r="H50" i="4"/>
  <c r="B49" i="4"/>
  <c r="H48" i="4"/>
  <c r="G48" i="4"/>
  <c r="H33" i="4"/>
  <c r="B32" i="4"/>
  <c r="H31" i="4"/>
  <c r="G31" i="4"/>
  <c r="H16" i="4"/>
  <c r="B15" i="4"/>
  <c r="G14" i="4"/>
  <c r="F45" i="4"/>
  <c r="F44" i="4"/>
  <c r="F43" i="4"/>
  <c r="F35" i="4"/>
  <c r="F28" i="4"/>
  <c r="F27" i="4"/>
  <c r="F26" i="4"/>
  <c r="F18" i="4"/>
  <c r="H14" i="4"/>
  <c r="F63" i="4" l="1"/>
  <c r="F91" i="4"/>
  <c r="F119" i="4"/>
  <c r="F46" i="4"/>
  <c r="F105" i="4"/>
  <c r="F77" i="4"/>
  <c r="F29" i="4"/>
  <c r="F53" i="2"/>
  <c r="F66" i="2" s="1"/>
  <c r="F94" i="2"/>
  <c r="F95" i="2" s="1"/>
  <c r="F102" i="2" s="1"/>
  <c r="F103" i="2" s="1"/>
  <c r="E6" i="1" s="1"/>
  <c r="F69" i="2"/>
  <c r="E5" i="1" s="1"/>
  <c r="G16" i="4" l="1"/>
  <c r="D4" i="1"/>
  <c r="G67" i="4"/>
  <c r="D7" i="1"/>
  <c r="G95" i="4"/>
  <c r="D9" i="1"/>
  <c r="G33" i="4"/>
  <c r="D5" i="1"/>
  <c r="F5" i="1" s="1"/>
  <c r="G81" i="4"/>
  <c r="D8" i="1"/>
  <c r="G50" i="4"/>
  <c r="D6" i="1"/>
  <c r="F6" i="1" s="1"/>
  <c r="G109" i="4"/>
  <c r="D10" i="1"/>
  <c r="F11" i="3"/>
  <c r="F12" i="3"/>
  <c r="F10" i="3"/>
  <c r="F21" i="3"/>
  <c r="E36" i="3"/>
  <c r="B36" i="3"/>
  <c r="E35" i="3"/>
  <c r="B35" i="3"/>
  <c r="F254" i="2" l="1"/>
  <c r="F261" i="2" s="1"/>
  <c r="F250" i="2"/>
  <c r="F260" i="2" s="1"/>
  <c r="F245" i="2"/>
  <c r="F244" i="2"/>
  <c r="F243" i="2"/>
  <c r="F242" i="2"/>
  <c r="F241" i="2"/>
  <c r="F240" i="2"/>
  <c r="F246" i="2" s="1"/>
  <c r="F259" i="2" s="1"/>
  <c r="F236" i="2"/>
  <c r="F237" i="2" s="1"/>
  <c r="F258" i="2" s="1"/>
  <c r="F231" i="2"/>
  <c r="F230" i="2"/>
  <c r="F213" i="2"/>
  <c r="F220" i="2" s="1"/>
  <c r="F209" i="2"/>
  <c r="F219" i="2" s="1"/>
  <c r="F204" i="2"/>
  <c r="F203" i="2"/>
  <c r="F202" i="2"/>
  <c r="F201" i="2"/>
  <c r="F197" i="2"/>
  <c r="F198" i="2" s="1"/>
  <c r="F217" i="2" s="1"/>
  <c r="F192" i="2"/>
  <c r="F191" i="2"/>
  <c r="F170" i="2"/>
  <c r="F180" i="2" s="1"/>
  <c r="F165" i="2"/>
  <c r="F164" i="2"/>
  <c r="F163" i="2"/>
  <c r="F162" i="2"/>
  <c r="F161" i="2"/>
  <c r="F160" i="2"/>
  <c r="F159" i="2"/>
  <c r="F158" i="2"/>
  <c r="F157" i="2"/>
  <c r="F156" i="2"/>
  <c r="F152" i="2"/>
  <c r="F147" i="2"/>
  <c r="F146" i="2"/>
  <c r="F129" i="2"/>
  <c r="F136" i="2" s="1"/>
  <c r="F125" i="2"/>
  <c r="F135" i="2" s="1"/>
  <c r="F120" i="2"/>
  <c r="F119" i="2"/>
  <c r="F121" i="2" s="1"/>
  <c r="F134" i="2" s="1"/>
  <c r="F116" i="2"/>
  <c r="F133" i="2" s="1"/>
  <c r="F111" i="2"/>
  <c r="F112" i="2" s="1"/>
  <c r="F132" i="2" s="1"/>
  <c r="F27" i="2"/>
  <c r="F34" i="2" s="1"/>
  <c r="F23" i="2"/>
  <c r="F33" i="2" s="1"/>
  <c r="F18" i="2"/>
  <c r="F17" i="2"/>
  <c r="F16" i="2"/>
  <c r="F15" i="2"/>
  <c r="F12" i="2"/>
  <c r="F31" i="2" s="1"/>
  <c r="F7" i="2"/>
  <c r="F8" i="2" s="1"/>
  <c r="F30" i="2" s="1"/>
  <c r="F137" i="2" l="1"/>
  <c r="E7" i="1" s="1"/>
  <c r="F7" i="1" s="1"/>
  <c r="F205" i="2"/>
  <c r="F218" i="2" s="1"/>
  <c r="F148" i="2"/>
  <c r="F232" i="2"/>
  <c r="F257" i="2" s="1"/>
  <c r="F262" i="2" s="1"/>
  <c r="E10" i="1" s="1"/>
  <c r="F10" i="1" s="1"/>
  <c r="F193" i="2"/>
  <c r="F216" i="2" s="1"/>
  <c r="F19" i="2"/>
  <c r="F32" i="2" s="1"/>
  <c r="F35" i="2" s="1"/>
  <c r="E4" i="1" s="1"/>
  <c r="F4" i="1" s="1"/>
  <c r="F166" i="2"/>
  <c r="F179" i="2" s="1"/>
  <c r="F177" i="2" l="1"/>
  <c r="F173" i="2"/>
  <c r="F174" i="2" s="1"/>
  <c r="F181" i="2" s="1"/>
  <c r="F151" i="2"/>
  <c r="F153" i="2" s="1"/>
  <c r="F178" i="2" s="1"/>
  <c r="F221" i="2"/>
  <c r="E9" i="1" s="1"/>
  <c r="F9" i="1" s="1"/>
  <c r="F182" i="2" l="1"/>
  <c r="E8" i="1" s="1"/>
  <c r="F8" i="1" s="1"/>
  <c r="F11" i="1" s="1"/>
  <c r="F5" i="3" s="1"/>
  <c r="F7" i="3" s="1"/>
  <c r="D18" i="3" s="1"/>
  <c r="F18" i="3" s="1"/>
  <c r="D17" i="3" l="1"/>
  <c r="F17" i="3" s="1"/>
  <c r="D16" i="3"/>
  <c r="F16" i="3" s="1"/>
  <c r="D15" i="3"/>
  <c r="F15" i="3" s="1"/>
  <c r="D19" i="3"/>
  <c r="F19" i="3" s="1"/>
  <c r="D14" i="3"/>
  <c r="F14" i="3" s="1"/>
  <c r="F22" i="3" l="1"/>
  <c r="F27" i="3"/>
  <c r="F12" i="1" s="1"/>
  <c r="H13" i="1" l="1"/>
  <c r="F15" i="1"/>
</calcChain>
</file>

<file path=xl/sharedStrings.xml><?xml version="1.0" encoding="utf-8"?>
<sst xmlns="http://schemas.openxmlformats.org/spreadsheetml/2006/main" count="713" uniqueCount="172">
  <si>
    <t>ÍTEM</t>
  </si>
  <si>
    <t>DESCRIPCIÓN</t>
  </si>
  <si>
    <t>UNIDAD</t>
  </si>
  <si>
    <t>CANTIDAD</t>
  </si>
  <si>
    <t>PRECIO PESO</t>
  </si>
  <si>
    <t>TOTAL PESO</t>
  </si>
  <si>
    <t>1</t>
  </si>
  <si>
    <t>Localización y replanteo</t>
  </si>
  <si>
    <t>M</t>
  </si>
  <si>
    <t>2</t>
  </si>
  <si>
    <t>Acero Fy = 60.000 psi d&gt;1/4"</t>
  </si>
  <si>
    <t>Kg</t>
  </si>
  <si>
    <t>3</t>
  </si>
  <si>
    <t>Placa Huellas (par) en concreto de 20,7 Mpa (3000 psi) e = 0,15 m a c/u = 0,90 m.</t>
  </si>
  <si>
    <t>4</t>
  </si>
  <si>
    <t>Concreto ciclópeo (producción)</t>
  </si>
  <si>
    <t>M3</t>
  </si>
  <si>
    <t>5</t>
  </si>
  <si>
    <t>TOTAL</t>
  </si>
  <si>
    <t xml:space="preserve">PRECIO </t>
  </si>
  <si>
    <t xml:space="preserve">TOTAL </t>
  </si>
  <si>
    <t>1 - Mano de Obra</t>
  </si>
  <si>
    <t>MOB017185326</t>
  </si>
  <si>
    <t>Día</t>
  </si>
  <si>
    <t>TOTAL 1</t>
  </si>
  <si>
    <t>2 - Equipos</t>
  </si>
  <si>
    <t>1 - % Mano de Obra</t>
  </si>
  <si>
    <t>HERRAMIENTA MENOR</t>
  </si>
  <si>
    <t>%</t>
  </si>
  <si>
    <t>TOTAL 2</t>
  </si>
  <si>
    <t>3 - Materiales</t>
  </si>
  <si>
    <t>MAT,116</t>
  </si>
  <si>
    <t>Cuartón de sajo 2" x 4" x 2,9 m</t>
  </si>
  <si>
    <t>MAT,176</t>
  </si>
  <si>
    <t>Guadua basa longitud promedio = 5 m</t>
  </si>
  <si>
    <t>Un</t>
  </si>
  <si>
    <t>MAT,222</t>
  </si>
  <si>
    <t>Listón sajo de 5 x 3 cm x 2,5 m (varilla)</t>
  </si>
  <si>
    <t>MAT,334</t>
  </si>
  <si>
    <t>Puntilla de 3"</t>
  </si>
  <si>
    <t>Lb</t>
  </si>
  <si>
    <t>TOTAL 3</t>
  </si>
  <si>
    <t>4 - Subcontratos</t>
  </si>
  <si>
    <t>TOTAL 4</t>
  </si>
  <si>
    <t>5 - Otros</t>
  </si>
  <si>
    <t>2 - % Mano de Obra</t>
  </si>
  <si>
    <t>ACARREO INTERNO</t>
  </si>
  <si>
    <t>TOTAL 5</t>
  </si>
  <si>
    <t>Mano de Obra</t>
  </si>
  <si>
    <t/>
  </si>
  <si>
    <t>Equipos</t>
  </si>
  <si>
    <t>Materiales</t>
  </si>
  <si>
    <t>Subcontratos</t>
  </si>
  <si>
    <t>Otros</t>
  </si>
  <si>
    <t>[Nuevo código (6)]</t>
  </si>
  <si>
    <t>MOB015</t>
  </si>
  <si>
    <t>Cuadrilla E 1 Of + 1 Ay (jornal + prestaciones)</t>
  </si>
  <si>
    <t>MAT,0112567</t>
  </si>
  <si>
    <t>Acero Fy = 60.000 psi d&gt;1/4" puesto en obra</t>
  </si>
  <si>
    <t>MAT,030</t>
  </si>
  <si>
    <t>Alambre negro calibre 18</t>
  </si>
  <si>
    <t>MOB005</t>
  </si>
  <si>
    <t>EQU003</t>
  </si>
  <si>
    <t>Concretadora gasolina 1 o 1 1/2 sacos</t>
  </si>
  <si>
    <t>MAT,01239900</t>
  </si>
  <si>
    <t>ACPM</t>
  </si>
  <si>
    <t>Gl</t>
  </si>
  <si>
    <t>MAT,0305000</t>
  </si>
  <si>
    <t>Alambre negro cal 18</t>
  </si>
  <si>
    <t>MAT,039</t>
  </si>
  <si>
    <t>Antisol blanco</t>
  </si>
  <si>
    <t>MAT,040</t>
  </si>
  <si>
    <t>Arena</t>
  </si>
  <si>
    <t>MAT,068</t>
  </si>
  <si>
    <t>Cemento gris saco por 50 kilos, incluye cargue, descargue y transporte</t>
  </si>
  <si>
    <t>Sc</t>
  </si>
  <si>
    <t>MAT,296</t>
  </si>
  <si>
    <t>Piedra media zonga</t>
  </si>
  <si>
    <t>MAT,333</t>
  </si>
  <si>
    <t>Puntilla (promedio)</t>
  </si>
  <si>
    <t>MAT,368</t>
  </si>
  <si>
    <t>Tabla para formaleta de 1" x 10" x 2,9 m</t>
  </si>
  <si>
    <t>MAT,410</t>
  </si>
  <si>
    <t>Triturado</t>
  </si>
  <si>
    <t>MAT,487</t>
  </si>
  <si>
    <t>Varillón de sajo 3x3</t>
  </si>
  <si>
    <t>Concreto ciclópeo (producción), no incluye cemento</t>
  </si>
  <si>
    <t>Acero Fy = 60.000 psi d&gt;1/4", no incluye acero.</t>
  </si>
  <si>
    <t>Placa Huellas (par) en concreto de 20,7 Mpa (3000 psi) e = 0,15 m a c/u = 0,90 m. Incluye construcción de viga riostra. No incluye cemento</t>
  </si>
  <si>
    <t>CALCULO DETALLADO DEL VALOR PORCENTUAL DEL A.U.</t>
  </si>
  <si>
    <t>Duración estimada del Proyecto en meses</t>
  </si>
  <si>
    <t>Costo directo total del Proyecto</t>
  </si>
  <si>
    <t>Valor total estimado del Proyecto</t>
  </si>
  <si>
    <t>DESCRIPCION</t>
  </si>
  <si>
    <t>VR UNITARIO</t>
  </si>
  <si>
    <t xml:space="preserve">DEDICACIÒN Y/O PORCENTAJE DE UTILIZACIÓN </t>
  </si>
  <si>
    <t>VR. TOTAL</t>
  </si>
  <si>
    <t>GASTOS ARRENDAMIENTO Y OFICINA</t>
  </si>
  <si>
    <t>Transportes</t>
  </si>
  <si>
    <t>Mes</t>
  </si>
  <si>
    <t>Arrendamiento Almacén</t>
  </si>
  <si>
    <t>GASTOS DE LEGALIZACIÓN E IMPUESTOS</t>
  </si>
  <si>
    <t>Estampillas municipales</t>
  </si>
  <si>
    <t>PERSONAL TÉCNICO</t>
  </si>
  <si>
    <t>Valor total de los Costos de Legalización y Administración</t>
  </si>
  <si>
    <t>Valor porcentual de la Legalización y Administración</t>
  </si>
  <si>
    <t>Valor porcentual de los Imprevistos</t>
  </si>
  <si>
    <t>Valor porcentual de la Utilidad estimada</t>
  </si>
  <si>
    <t>Valor Total porcentual del A.U.</t>
  </si>
  <si>
    <t xml:space="preserve"> </t>
  </si>
  <si>
    <t>SMMLV AÑO 2022</t>
  </si>
  <si>
    <t>CARGO</t>
  </si>
  <si>
    <t>CANTIDAD SMMLV</t>
  </si>
  <si>
    <t>VALOR SALARIO</t>
  </si>
  <si>
    <t>% PRESTACIONES</t>
  </si>
  <si>
    <t>VALOR TOTAL</t>
  </si>
  <si>
    <t>INGENIERO DIRECTOR</t>
  </si>
  <si>
    <t>INGENIERO RESIDENTE</t>
  </si>
  <si>
    <t xml:space="preserve">A. Asumido para el cálculo </t>
  </si>
  <si>
    <t>Gastos bancarios</t>
  </si>
  <si>
    <t>PS Ingeniero, arquitecto o arquitecto constructor Residente</t>
  </si>
  <si>
    <t>SUBTOTAL</t>
  </si>
  <si>
    <t>ADMINISTRACIÓN</t>
  </si>
  <si>
    <t>Póliza de Estabilidad</t>
  </si>
  <si>
    <t>Póliza de Cumplimiento</t>
  </si>
  <si>
    <t>Póliza calidad del servicio</t>
  </si>
  <si>
    <t>Póliza de Salarios y Prestaciones Sociales</t>
  </si>
  <si>
    <t>Póliza de Responsabilidad Civil</t>
  </si>
  <si>
    <t>Excavación a cielo abierto material comun/conglomerado 0.0 a 6.0 metros</t>
  </si>
  <si>
    <t>M2</t>
  </si>
  <si>
    <t>6</t>
  </si>
  <si>
    <t>7</t>
  </si>
  <si>
    <t>NOMBRE Y FIRMA DEL SECRETARIO QUE PRESENTA LA FICHA</t>
  </si>
  <si>
    <t>León Esnaider Quiroz Osorio</t>
  </si>
  <si>
    <t>Cel: 3127606130</t>
  </si>
  <si>
    <t>infraestructura@santafedeantioquia-antioquia.gov.co</t>
  </si>
  <si>
    <t>PRESUPUESTO PLACA HUELLA</t>
  </si>
  <si>
    <t>CAPITULO:</t>
  </si>
  <si>
    <t>ELABORÓ:</t>
  </si>
  <si>
    <t>FECHA:</t>
  </si>
  <si>
    <t>ITEM</t>
  </si>
  <si>
    <t>Total</t>
  </si>
  <si>
    <t>UNIDAD:</t>
  </si>
  <si>
    <t>UBICACIÓN</t>
  </si>
  <si>
    <t>LARGO</t>
  </si>
  <si>
    <t>ANCHO</t>
  </si>
  <si>
    <t>ALTURA</t>
  </si>
  <si>
    <t>CANT.</t>
  </si>
  <si>
    <t>DETALLES</t>
  </si>
  <si>
    <t>PLACA HUELLA</t>
  </si>
  <si>
    <t>TOTAL OBRA</t>
  </si>
  <si>
    <t>Cuneta - Bordillo en concreto reforzado  20,7 Mpa. No incluye cemento</t>
  </si>
  <si>
    <t>Cuadrilla H 4 Ay (jornal + prestaciones)</t>
  </si>
  <si>
    <t>Conformación y compactación de subrasante a maquina con material proveniente de la excavación o préstamo (incluye cargue, descargue)</t>
  </si>
  <si>
    <t>No.</t>
  </si>
  <si>
    <t>VIA</t>
  </si>
  <si>
    <t>Longitud total a ejecutar
(m)</t>
  </si>
  <si>
    <t>Vía la Tolda</t>
  </si>
  <si>
    <t>Vía la Milagrosa</t>
  </si>
  <si>
    <t>Vía el Churimbo</t>
  </si>
  <si>
    <t>Vía las Azules</t>
  </si>
  <si>
    <t>Vía Coloradas</t>
  </si>
  <si>
    <t>Vía San Carlos el Morro</t>
  </si>
  <si>
    <t>Vía ramal San Carlos</t>
  </si>
  <si>
    <t>Vía Cativo</t>
  </si>
  <si>
    <t>Vía el Espinal</t>
  </si>
  <si>
    <t>Vía el Rodeo</t>
  </si>
  <si>
    <t>peso total</t>
  </si>
  <si>
    <t>Aporte Municipio</t>
  </si>
  <si>
    <t>Aporte OAC</t>
  </si>
  <si>
    <t>APORTE MUNICIPIO</t>
  </si>
  <si>
    <t>APORTE OAC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</si>
</sst>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3" formatCode="_-* #,##0.00_-;\-* #,##0.00_-;_-* &quot;-&quot;??_-;_-@_-"/>
    <numFmt numFmtId="164" formatCode="#,##0.0000"/>
    <numFmt numFmtId="165" formatCode="_(\$* #,##0.0000_);_(\$* \(#,##0.0000\);_(\$* &quot;-&quot;??_);_(@_)"/>
    <numFmt numFmtId="166" formatCode="&quot;$&quot;\ #,##0"/>
    <numFmt numFmtId="167" formatCode="_ [$$-240A]\ * #,##0_ ;_ [$$-240A]\ * \-#,##0_ ;_ [$$-240A]\ * &quot;-&quot;_ ;_ @_ "/>
    <numFmt numFmtId="168" formatCode="[$$-240A]\ #,##0.00;[$$-240A]\ \-#,##0.00"/>
    <numFmt numFmtId="169" formatCode="0.0"/>
    <numFmt numFmtId="170" formatCode="0.00_);[Red]\(0.00\)"/>
    <numFmt numFmtId="171" formatCode="_-* #,##0.00_-;\-* #,##0.00_-;_-* &quot;-&quot;_-;_-@_-"/>
  </numFmts>
  <fonts count="20">
    <font>
      <sz val="11"/>
      <name val="Calibri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Calibri"/>
    </font>
    <font>
      <sz val="10"/>
      <name val="Arial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sz val="8"/>
      <name val="Calibri"/>
    </font>
    <font>
      <u/>
      <sz val="11"/>
      <color theme="10"/>
      <name val="Calibri"/>
    </font>
    <font>
      <u/>
      <sz val="12"/>
      <color theme="10"/>
      <name val="Arial"/>
      <family val="2"/>
    </font>
    <font>
      <b/>
      <sz val="10"/>
      <name val="Calibri Light"/>
      <family val="2"/>
    </font>
    <font>
      <sz val="10"/>
      <name val="Calibri Light"/>
      <family val="2"/>
    </font>
    <font>
      <sz val="10"/>
      <color theme="1"/>
      <name val="Arial"/>
      <family val="2"/>
    </font>
    <font>
      <b/>
      <sz val="10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6A795"/>
        <bgColor rgb="FF86A795"/>
      </patternFill>
    </fill>
  </fills>
  <borders count="5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</borders>
  <cellStyleXfs count="7">
    <xf numFmtId="0" fontId="0" fillId="0" borderId="0"/>
    <xf numFmtId="0" fontId="2" fillId="0" borderId="0"/>
    <xf numFmtId="43" fontId="4" fillId="0" borderId="0" applyFont="0" applyFill="0" applyBorder="0" applyAlignment="0" applyProtection="0"/>
    <xf numFmtId="0" fontId="5" fillId="0" borderId="0"/>
    <xf numFmtId="0" fontId="14" fillId="0" borderId="0" applyNumberFormat="0" applyFill="0" applyBorder="0" applyAlignment="0" applyProtection="0"/>
    <xf numFmtId="41" fontId="18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09">
    <xf numFmtId="0" fontId="0" fillId="0" borderId="0" xfId="0"/>
    <xf numFmtId="49" fontId="0" fillId="0" borderId="0" xfId="0" applyNumberFormat="1"/>
    <xf numFmtId="164" fontId="0" fillId="0" borderId="0" xfId="0" applyNumberFormat="1"/>
    <xf numFmtId="165" fontId="0" fillId="0" borderId="0" xfId="0" applyNumberFormat="1"/>
    <xf numFmtId="165" fontId="0" fillId="0" borderId="0" xfId="0" applyNumberFormat="1" applyAlignment="1">
      <alignment vertical="top"/>
    </xf>
    <xf numFmtId="49" fontId="3" fillId="0" borderId="1" xfId="1" applyNumberFormat="1" applyFont="1" applyBorder="1" applyAlignment="1">
      <alignment horizontal="left" vertical="top"/>
    </xf>
    <xf numFmtId="49" fontId="2" fillId="0" borderId="2" xfId="1" applyNumberFormat="1" applyBorder="1" applyAlignment="1">
      <alignment horizontal="left" vertical="top"/>
    </xf>
    <xf numFmtId="0" fontId="2" fillId="0" borderId="2" xfId="1" applyBorder="1"/>
    <xf numFmtId="0" fontId="2" fillId="0" borderId="0" xfId="1"/>
    <xf numFmtId="49" fontId="3" fillId="0" borderId="4" xfId="1" applyNumberFormat="1" applyFont="1" applyBorder="1" applyAlignment="1">
      <alignment horizontal="left" vertical="top"/>
    </xf>
    <xf numFmtId="49" fontId="2" fillId="0" borderId="5" xfId="1" applyNumberFormat="1" applyBorder="1" applyAlignment="1">
      <alignment horizontal="left" vertical="top" wrapText="1"/>
    </xf>
    <xf numFmtId="0" fontId="2" fillId="0" borderId="5" xfId="1" applyBorder="1"/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7" xfId="1" applyFont="1" applyBorder="1" applyAlignment="1">
      <alignment horizontal="left" vertical="top"/>
    </xf>
    <xf numFmtId="0" fontId="3" fillId="0" borderId="8" xfId="1" applyFont="1" applyBorder="1" applyAlignment="1">
      <alignment horizontal="left" vertical="top"/>
    </xf>
    <xf numFmtId="0" fontId="3" fillId="0" borderId="8" xfId="1" applyFont="1" applyBorder="1" applyAlignment="1">
      <alignment horizontal="center" vertical="top"/>
    </xf>
    <xf numFmtId="164" fontId="3" fillId="0" borderId="8" xfId="1" applyNumberFormat="1" applyFont="1" applyBorder="1" applyAlignment="1">
      <alignment horizontal="right" vertical="top"/>
    </xf>
    <xf numFmtId="49" fontId="2" fillId="0" borderId="10" xfId="1" applyNumberFormat="1" applyBorder="1" applyAlignment="1">
      <alignment horizontal="left" vertical="top"/>
    </xf>
    <xf numFmtId="49" fontId="2" fillId="0" borderId="11" xfId="1" applyNumberFormat="1" applyBorder="1" applyAlignment="1">
      <alignment horizontal="left" vertical="top"/>
    </xf>
    <xf numFmtId="49" fontId="2" fillId="0" borderId="11" xfId="1" applyNumberFormat="1" applyBorder="1" applyAlignment="1">
      <alignment horizontal="center" vertical="top"/>
    </xf>
    <xf numFmtId="164" fontId="2" fillId="0" borderId="11" xfId="1" applyNumberFormat="1" applyBorder="1" applyAlignment="1">
      <alignment horizontal="right" vertical="top"/>
    </xf>
    <xf numFmtId="49" fontId="2" fillId="0" borderId="14" xfId="1" applyNumberFormat="1" applyBorder="1" applyAlignment="1">
      <alignment horizontal="left" vertical="top"/>
    </xf>
    <xf numFmtId="49" fontId="2" fillId="0" borderId="15" xfId="1" applyNumberFormat="1" applyBorder="1" applyAlignment="1">
      <alignment horizontal="left" vertical="top"/>
    </xf>
    <xf numFmtId="49" fontId="2" fillId="0" borderId="15" xfId="1" applyNumberFormat="1" applyBorder="1" applyAlignment="1">
      <alignment horizontal="center" vertical="top"/>
    </xf>
    <xf numFmtId="164" fontId="2" fillId="0" borderId="15" xfId="1" applyNumberFormat="1" applyBorder="1" applyAlignment="1">
      <alignment horizontal="right" vertical="top"/>
    </xf>
    <xf numFmtId="0" fontId="3" fillId="0" borderId="17" xfId="1" applyFont="1" applyBorder="1" applyAlignment="1">
      <alignment horizontal="left" vertical="top"/>
    </xf>
    <xf numFmtId="0" fontId="3" fillId="0" borderId="18" xfId="1" applyFont="1" applyBorder="1" applyAlignment="1">
      <alignment horizontal="left" vertical="top"/>
    </xf>
    <xf numFmtId="0" fontId="2" fillId="0" borderId="7" xfId="1" applyBorder="1" applyAlignment="1">
      <alignment horizontal="left" vertical="top"/>
    </xf>
    <xf numFmtId="0" fontId="2" fillId="0" borderId="8" xfId="1" applyBorder="1" applyAlignment="1">
      <alignment horizontal="left" vertical="top"/>
    </xf>
    <xf numFmtId="0" fontId="2" fillId="0" borderId="8" xfId="1" applyBorder="1" applyAlignment="1">
      <alignment horizontal="center" vertical="top"/>
    </xf>
    <xf numFmtId="164" fontId="2" fillId="0" borderId="8" xfId="1" applyNumberFormat="1" applyBorder="1" applyAlignment="1">
      <alignment horizontal="right" vertical="top"/>
    </xf>
    <xf numFmtId="0" fontId="2" fillId="0" borderId="20" xfId="1" applyBorder="1" applyAlignment="1">
      <alignment horizontal="center" vertical="top"/>
    </xf>
    <xf numFmtId="0" fontId="2" fillId="0" borderId="21" xfId="1" applyBorder="1" applyAlignment="1">
      <alignment horizontal="left" vertical="top"/>
    </xf>
    <xf numFmtId="0" fontId="2" fillId="0" borderId="21" xfId="1" applyBorder="1" applyAlignment="1">
      <alignment horizontal="center" vertical="top"/>
    </xf>
    <xf numFmtId="0" fontId="2" fillId="0" borderId="23" xfId="1" applyBorder="1" applyAlignment="1">
      <alignment horizontal="center" vertical="top"/>
    </xf>
    <xf numFmtId="0" fontId="2" fillId="0" borderId="24" xfId="1" applyBorder="1" applyAlignment="1">
      <alignment horizontal="left" vertical="top"/>
    </xf>
    <xf numFmtId="0" fontId="2" fillId="0" borderId="24" xfId="1" applyBorder="1" applyAlignment="1">
      <alignment horizontal="center" vertical="top"/>
    </xf>
    <xf numFmtId="0" fontId="3" fillId="0" borderId="26" xfId="1" applyFont="1" applyBorder="1" applyAlignment="1">
      <alignment horizontal="center" vertical="top"/>
    </xf>
    <xf numFmtId="0" fontId="3" fillId="0" borderId="27" xfId="1" applyFont="1" applyBorder="1" applyAlignment="1">
      <alignment horizontal="left" vertical="top"/>
    </xf>
    <xf numFmtId="0" fontId="3" fillId="0" borderId="27" xfId="1" applyFont="1" applyBorder="1" applyAlignment="1">
      <alignment horizontal="center" vertical="top"/>
    </xf>
    <xf numFmtId="2" fontId="0" fillId="0" borderId="0" xfId="0" applyNumberFormat="1" applyAlignment="1">
      <alignment vertical="top"/>
    </xf>
    <xf numFmtId="0" fontId="5" fillId="0" borderId="0" xfId="3"/>
    <xf numFmtId="0" fontId="5" fillId="0" borderId="30" xfId="3" applyBorder="1"/>
    <xf numFmtId="0" fontId="5" fillId="0" borderId="24" xfId="3" applyBorder="1"/>
    <xf numFmtId="0" fontId="5" fillId="0" borderId="0" xfId="3" applyAlignment="1">
      <alignment horizontal="center"/>
    </xf>
    <xf numFmtId="0" fontId="5" fillId="0" borderId="25" xfId="3" applyBorder="1"/>
    <xf numFmtId="0" fontId="6" fillId="0" borderId="30" xfId="3" applyFont="1" applyBorder="1"/>
    <xf numFmtId="0" fontId="7" fillId="0" borderId="24" xfId="3" applyFont="1" applyBorder="1"/>
    <xf numFmtId="0" fontId="7" fillId="0" borderId="0" xfId="3" applyFont="1"/>
    <xf numFmtId="0" fontId="7" fillId="0" borderId="0" xfId="3" applyFont="1" applyAlignment="1">
      <alignment horizontal="center"/>
    </xf>
    <xf numFmtId="0" fontId="6" fillId="0" borderId="25" xfId="3" applyFont="1" applyBorder="1" applyAlignment="1">
      <alignment horizontal="center"/>
    </xf>
    <xf numFmtId="0" fontId="8" fillId="0" borderId="30" xfId="3" applyFont="1" applyBorder="1"/>
    <xf numFmtId="0" fontId="8" fillId="0" borderId="24" xfId="3" applyFont="1" applyBorder="1"/>
    <xf numFmtId="0" fontId="8" fillId="0" borderId="0" xfId="3" applyFont="1"/>
    <xf numFmtId="0" fontId="8" fillId="0" borderId="0" xfId="3" applyFont="1" applyAlignment="1">
      <alignment horizontal="center"/>
    </xf>
    <xf numFmtId="167" fontId="8" fillId="0" borderId="25" xfId="3" applyNumberFormat="1" applyFont="1" applyBorder="1" applyAlignment="1">
      <alignment horizontal="center"/>
    </xf>
    <xf numFmtId="10" fontId="8" fillId="0" borderId="24" xfId="3" applyNumberFormat="1" applyFont="1" applyBorder="1"/>
    <xf numFmtId="10" fontId="6" fillId="0" borderId="24" xfId="3" applyNumberFormat="1" applyFont="1" applyBorder="1"/>
    <xf numFmtId="0" fontId="6" fillId="0" borderId="0" xfId="3" applyFont="1"/>
    <xf numFmtId="0" fontId="6" fillId="0" borderId="0" xfId="3" applyFont="1" applyAlignment="1">
      <alignment horizontal="center"/>
    </xf>
    <xf numFmtId="167" fontId="6" fillId="0" borderId="25" xfId="3" applyNumberFormat="1" applyFont="1" applyBorder="1" applyAlignment="1">
      <alignment horizontal="center"/>
    </xf>
    <xf numFmtId="0" fontId="6" fillId="0" borderId="7" xfId="3" applyFont="1" applyBorder="1" applyAlignment="1">
      <alignment horizontal="center" vertical="center"/>
    </xf>
    <xf numFmtId="0" fontId="6" fillId="0" borderId="18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32" xfId="3" applyFont="1" applyBorder="1" applyAlignment="1">
      <alignment horizontal="center" vertical="center" wrapText="1"/>
    </xf>
    <xf numFmtId="0" fontId="6" fillId="0" borderId="9" xfId="3" applyFont="1" applyBorder="1" applyAlignment="1">
      <alignment horizontal="center" vertical="center"/>
    </xf>
    <xf numFmtId="0" fontId="6" fillId="0" borderId="20" xfId="3" applyFont="1" applyBorder="1"/>
    <xf numFmtId="0" fontId="8" fillId="0" borderId="33" xfId="3" applyFont="1" applyBorder="1"/>
    <xf numFmtId="0" fontId="8" fillId="0" borderId="21" xfId="3" applyFont="1" applyBorder="1"/>
    <xf numFmtId="0" fontId="8" fillId="0" borderId="33" xfId="3" applyFont="1" applyBorder="1" applyAlignment="1">
      <alignment horizontal="center"/>
    </xf>
    <xf numFmtId="0" fontId="8" fillId="0" borderId="22" xfId="3" applyFont="1" applyBorder="1"/>
    <xf numFmtId="0" fontId="8" fillId="0" borderId="23" xfId="3" applyFont="1" applyBorder="1"/>
    <xf numFmtId="0" fontId="8" fillId="0" borderId="34" xfId="3" applyFont="1" applyBorder="1" applyAlignment="1">
      <alignment horizontal="center"/>
    </xf>
    <xf numFmtId="4" fontId="8" fillId="0" borderId="34" xfId="3" applyNumberFormat="1" applyFont="1" applyBorder="1" applyAlignment="1">
      <alignment horizontal="center"/>
    </xf>
    <xf numFmtId="167" fontId="8" fillId="0" borderId="24" xfId="3" applyNumberFormat="1" applyFont="1" applyBorder="1"/>
    <xf numFmtId="9" fontId="8" fillId="0" borderId="34" xfId="3" applyNumberFormat="1" applyFont="1" applyBorder="1" applyAlignment="1">
      <alignment horizontal="center"/>
    </xf>
    <xf numFmtId="167" fontId="8" fillId="0" borderId="25" xfId="3" applyNumberFormat="1" applyFont="1" applyBorder="1"/>
    <xf numFmtId="0" fontId="6" fillId="0" borderId="23" xfId="3" applyFont="1" applyBorder="1"/>
    <xf numFmtId="0" fontId="8" fillId="0" borderId="23" xfId="3" applyFont="1" applyBorder="1" applyAlignment="1">
      <alignment wrapText="1"/>
    </xf>
    <xf numFmtId="10" fontId="8" fillId="0" borderId="34" xfId="3" applyNumberFormat="1" applyFont="1" applyBorder="1" applyAlignment="1">
      <alignment horizontal="center"/>
    </xf>
    <xf numFmtId="0" fontId="6" fillId="0" borderId="30" xfId="3" applyFont="1" applyBorder="1" applyAlignment="1">
      <alignment vertical="center"/>
    </xf>
    <xf numFmtId="0" fontId="8" fillId="0" borderId="24" xfId="3" applyFont="1" applyBorder="1" applyAlignment="1">
      <alignment horizontal="center"/>
    </xf>
    <xf numFmtId="4" fontId="8" fillId="0" borderId="24" xfId="3" applyNumberFormat="1" applyFont="1" applyBorder="1" applyAlignment="1">
      <alignment horizontal="center"/>
    </xf>
    <xf numFmtId="9" fontId="8" fillId="0" borderId="24" xfId="3" applyNumberFormat="1" applyFont="1" applyBorder="1" applyAlignment="1">
      <alignment horizontal="center"/>
    </xf>
    <xf numFmtId="167" fontId="8" fillId="0" borderId="31" xfId="3" applyNumberFormat="1" applyFont="1" applyBorder="1"/>
    <xf numFmtId="0" fontId="8" fillId="0" borderId="30" xfId="3" applyFont="1" applyBorder="1" applyAlignment="1">
      <alignment vertical="justify"/>
    </xf>
    <xf numFmtId="0" fontId="8" fillId="0" borderId="30" xfId="3" applyFont="1" applyBorder="1" applyAlignment="1">
      <alignment vertical="center"/>
    </xf>
    <xf numFmtId="167" fontId="8" fillId="0" borderId="24" xfId="3" applyNumberFormat="1" applyFont="1" applyBorder="1" applyAlignment="1">
      <alignment horizontal="center"/>
    </xf>
    <xf numFmtId="10" fontId="8" fillId="0" borderId="31" xfId="3" applyNumberFormat="1" applyFont="1" applyBorder="1"/>
    <xf numFmtId="0" fontId="6" fillId="0" borderId="24" xfId="3" applyFont="1" applyBorder="1"/>
    <xf numFmtId="0" fontId="6" fillId="0" borderId="24" xfId="3" applyFont="1" applyBorder="1" applyAlignment="1">
      <alignment horizontal="center"/>
    </xf>
    <xf numFmtId="0" fontId="6" fillId="0" borderId="31" xfId="3" applyFont="1" applyBorder="1"/>
    <xf numFmtId="0" fontId="9" fillId="0" borderId="4" xfId="3" applyFont="1" applyBorder="1"/>
    <xf numFmtId="0" fontId="10" fillId="0" borderId="35" xfId="3" applyFont="1" applyBorder="1"/>
    <xf numFmtId="0" fontId="10" fillId="0" borderId="35" xfId="3" applyFont="1" applyBorder="1" applyAlignment="1">
      <alignment horizontal="center"/>
    </xf>
    <xf numFmtId="10" fontId="9" fillId="0" borderId="6" xfId="3" applyNumberFormat="1" applyFont="1" applyBorder="1"/>
    <xf numFmtId="0" fontId="5" fillId="0" borderId="1" xfId="3" applyBorder="1"/>
    <xf numFmtId="0" fontId="5" fillId="0" borderId="2" xfId="3" applyBorder="1"/>
    <xf numFmtId="0" fontId="5" fillId="0" borderId="2" xfId="3" applyBorder="1" applyAlignment="1">
      <alignment horizontal="center"/>
    </xf>
    <xf numFmtId="10" fontId="5" fillId="0" borderId="3" xfId="3" applyNumberFormat="1" applyBorder="1"/>
    <xf numFmtId="0" fontId="5" fillId="0" borderId="31" xfId="3" applyBorder="1"/>
    <xf numFmtId="0" fontId="10" fillId="3" borderId="7" xfId="3" applyFont="1" applyFill="1" applyBorder="1" applyAlignment="1">
      <alignment horizontal="center"/>
    </xf>
    <xf numFmtId="168" fontId="5" fillId="4" borderId="9" xfId="3" applyNumberFormat="1" applyFill="1" applyBorder="1" applyAlignment="1">
      <alignment horizontal="center"/>
    </xf>
    <xf numFmtId="0" fontId="10" fillId="3" borderId="8" xfId="3" applyFont="1" applyFill="1" applyBorder="1"/>
    <xf numFmtId="0" fontId="10" fillId="3" borderId="9" xfId="3" applyFont="1" applyFill="1" applyBorder="1" applyAlignment="1">
      <alignment horizontal="center"/>
    </xf>
    <xf numFmtId="0" fontId="5" fillId="0" borderId="36" xfId="3" applyBorder="1"/>
    <xf numFmtId="2" fontId="5" fillId="0" borderId="37" xfId="3" applyNumberFormat="1" applyBorder="1" applyAlignment="1">
      <alignment horizontal="center"/>
    </xf>
    <xf numFmtId="168" fontId="5" fillId="0" borderId="37" xfId="3" applyNumberFormat="1" applyBorder="1"/>
    <xf numFmtId="0" fontId="5" fillId="0" borderId="37" xfId="3" applyBorder="1" applyAlignment="1">
      <alignment horizontal="center"/>
    </xf>
    <xf numFmtId="168" fontId="5" fillId="0" borderId="38" xfId="3" applyNumberFormat="1" applyBorder="1" applyAlignment="1">
      <alignment horizontal="center"/>
    </xf>
    <xf numFmtId="0" fontId="5" fillId="0" borderId="39" xfId="3" applyBorder="1" applyAlignment="1">
      <alignment horizontal="center"/>
    </xf>
    <xf numFmtId="2" fontId="5" fillId="0" borderId="29" xfId="3" applyNumberFormat="1" applyBorder="1" applyAlignment="1">
      <alignment horizontal="center"/>
    </xf>
    <xf numFmtId="168" fontId="5" fillId="0" borderId="29" xfId="3" applyNumberFormat="1" applyBorder="1"/>
    <xf numFmtId="0" fontId="5" fillId="0" borderId="29" xfId="3" applyBorder="1" applyAlignment="1">
      <alignment horizontal="center"/>
    </xf>
    <xf numFmtId="168" fontId="5" fillId="0" borderId="40" xfId="3" applyNumberFormat="1" applyBorder="1" applyAlignment="1">
      <alignment horizontal="center"/>
    </xf>
    <xf numFmtId="168" fontId="5" fillId="0" borderId="29" xfId="3" applyNumberFormat="1" applyBorder="1" applyAlignment="1">
      <alignment horizontal="center"/>
    </xf>
    <xf numFmtId="0" fontId="5" fillId="0" borderId="4" xfId="3" applyBorder="1"/>
    <xf numFmtId="0" fontId="5" fillId="0" borderId="5" xfId="3" applyBorder="1"/>
    <xf numFmtId="0" fontId="5" fillId="0" borderId="5" xfId="3" applyBorder="1" applyAlignment="1">
      <alignment horizontal="center"/>
    </xf>
    <xf numFmtId="0" fontId="5" fillId="0" borderId="6" xfId="3" applyBorder="1"/>
    <xf numFmtId="43" fontId="3" fillId="0" borderId="2" xfId="2" applyFont="1" applyBorder="1" applyAlignment="1">
      <alignment horizontal="left" vertical="top"/>
    </xf>
    <xf numFmtId="43" fontId="2" fillId="0" borderId="3" xfId="2" applyFont="1" applyBorder="1" applyAlignment="1">
      <alignment horizontal="left" vertical="top"/>
    </xf>
    <xf numFmtId="43" fontId="2" fillId="0" borderId="5" xfId="2" applyFont="1" applyBorder="1"/>
    <xf numFmtId="43" fontId="2" fillId="0" borderId="6" xfId="2" applyFont="1" applyBorder="1"/>
    <xf numFmtId="43" fontId="3" fillId="0" borderId="8" xfId="2" applyFont="1" applyBorder="1" applyAlignment="1">
      <alignment horizontal="center" vertical="center"/>
    </xf>
    <xf numFmtId="43" fontId="3" fillId="0" borderId="9" xfId="2" applyFont="1" applyBorder="1" applyAlignment="1">
      <alignment horizontal="center" vertical="center"/>
    </xf>
    <xf numFmtId="43" fontId="3" fillId="0" borderId="8" xfId="2" applyFont="1" applyBorder="1" applyAlignment="1">
      <alignment horizontal="right" vertical="top"/>
    </xf>
    <xf numFmtId="43" fontId="3" fillId="0" borderId="9" xfId="2" applyFont="1" applyBorder="1" applyAlignment="1">
      <alignment horizontal="right" vertical="top"/>
    </xf>
    <xf numFmtId="43" fontId="2" fillId="0" borderId="11" xfId="2" applyFont="1" applyBorder="1" applyAlignment="1">
      <alignment horizontal="right" vertical="top"/>
    </xf>
    <xf numFmtId="43" fontId="2" fillId="0" borderId="12" xfId="2" applyFont="1" applyBorder="1" applyAlignment="1">
      <alignment horizontal="right" vertical="top"/>
    </xf>
    <xf numFmtId="43" fontId="3" fillId="0" borderId="0" xfId="2" applyFont="1" applyAlignment="1">
      <alignment horizontal="left" vertical="top"/>
    </xf>
    <xf numFmtId="43" fontId="2" fillId="0" borderId="13" xfId="2" applyFont="1" applyBorder="1" applyAlignment="1">
      <alignment horizontal="right" vertical="top"/>
    </xf>
    <xf numFmtId="43" fontId="2" fillId="0" borderId="15" xfId="2" applyFont="1" applyBorder="1" applyAlignment="1">
      <alignment horizontal="right" vertical="top"/>
    </xf>
    <xf numFmtId="43" fontId="2" fillId="0" borderId="16" xfId="2" applyFont="1" applyBorder="1" applyAlignment="1">
      <alignment horizontal="right" vertical="top"/>
    </xf>
    <xf numFmtId="43" fontId="3" fillId="0" borderId="18" xfId="2" applyFont="1" applyBorder="1" applyAlignment="1">
      <alignment horizontal="left" vertical="top"/>
    </xf>
    <xf numFmtId="43" fontId="3" fillId="0" borderId="19" xfId="2" applyFont="1" applyBorder="1" applyAlignment="1">
      <alignment horizontal="left" vertical="top"/>
    </xf>
    <xf numFmtId="43" fontId="2" fillId="0" borderId="8" xfId="2" applyFont="1" applyBorder="1" applyAlignment="1">
      <alignment horizontal="right" vertical="top"/>
    </xf>
    <xf numFmtId="43" fontId="2" fillId="0" borderId="9" xfId="2" applyFont="1" applyBorder="1" applyAlignment="1">
      <alignment horizontal="right" vertical="top"/>
    </xf>
    <xf numFmtId="43" fontId="2" fillId="0" borderId="21" xfId="2" applyFont="1" applyBorder="1" applyAlignment="1">
      <alignment horizontal="center" vertical="top"/>
    </xf>
    <xf numFmtId="43" fontId="2" fillId="0" borderId="22" xfId="2" applyFont="1" applyBorder="1" applyAlignment="1">
      <alignment horizontal="right" vertical="top"/>
    </xf>
    <xf numFmtId="43" fontId="2" fillId="0" borderId="24" xfId="2" applyFont="1" applyBorder="1" applyAlignment="1">
      <alignment horizontal="center" vertical="top"/>
    </xf>
    <xf numFmtId="43" fontId="3" fillId="0" borderId="27" xfId="2" applyFont="1" applyBorder="1" applyAlignment="1">
      <alignment horizontal="center" vertical="top"/>
    </xf>
    <xf numFmtId="43" fontId="3" fillId="0" borderId="28" xfId="2" applyFont="1" applyBorder="1" applyAlignment="1">
      <alignment horizontal="right" vertical="top"/>
    </xf>
    <xf numFmtId="43" fontId="2" fillId="0" borderId="0" xfId="2" applyFont="1"/>
    <xf numFmtId="0" fontId="8" fillId="0" borderId="23" xfId="3" applyFont="1" applyBorder="1" applyAlignment="1">
      <alignment vertical="justify"/>
    </xf>
    <xf numFmtId="49" fontId="12" fillId="2" borderId="29" xfId="0" applyNumberFormat="1" applyFont="1" applyFill="1" applyBorder="1" applyAlignment="1">
      <alignment horizontal="center" vertical="center"/>
    </xf>
    <xf numFmtId="164" fontId="12" fillId="2" borderId="29" xfId="0" applyNumberFormat="1" applyFont="1" applyFill="1" applyBorder="1" applyAlignment="1">
      <alignment horizontal="center" vertical="center"/>
    </xf>
    <xf numFmtId="165" fontId="12" fillId="2" borderId="29" xfId="0" applyNumberFormat="1" applyFont="1" applyFill="1" applyBorder="1" applyAlignment="1">
      <alignment horizontal="center" vertical="center"/>
    </xf>
    <xf numFmtId="49" fontId="12" fillId="0" borderId="29" xfId="0" applyNumberFormat="1" applyFont="1" applyBorder="1" applyAlignment="1">
      <alignment vertical="top"/>
    </xf>
    <xf numFmtId="4" fontId="12" fillId="0" borderId="29" xfId="0" applyNumberFormat="1" applyFont="1" applyBorder="1" applyAlignment="1">
      <alignment vertical="top"/>
    </xf>
    <xf numFmtId="166" fontId="12" fillId="0" borderId="29" xfId="0" applyNumberFormat="1" applyFont="1" applyBorder="1" applyAlignment="1">
      <alignment vertical="top"/>
    </xf>
    <xf numFmtId="166" fontId="12" fillId="0" borderId="29" xfId="0" applyNumberFormat="1" applyFont="1" applyBorder="1"/>
    <xf numFmtId="0" fontId="15" fillId="7" borderId="0" xfId="4" applyFont="1" applyFill="1"/>
    <xf numFmtId="0" fontId="9" fillId="7" borderId="0" xfId="0" applyFont="1" applyFill="1"/>
    <xf numFmtId="0" fontId="16" fillId="8" borderId="42" xfId="0" applyFont="1" applyFill="1" applyBorder="1" applyAlignment="1">
      <alignment horizontal="left" vertical="center"/>
    </xf>
    <xf numFmtId="0" fontId="16" fillId="8" borderId="43" xfId="0" applyFont="1" applyFill="1" applyBorder="1" applyAlignment="1">
      <alignment vertical="center"/>
    </xf>
    <xf numFmtId="0" fontId="17" fillId="8" borderId="47" xfId="0" applyFont="1" applyFill="1" applyBorder="1" applyAlignment="1">
      <alignment horizontal="center" vertical="center" wrapText="1"/>
    </xf>
    <xf numFmtId="17" fontId="17" fillId="8" borderId="48" xfId="0" applyNumberFormat="1" applyFont="1" applyFill="1" applyBorder="1" applyAlignment="1">
      <alignment horizontal="center" vertical="center"/>
    </xf>
    <xf numFmtId="17" fontId="0" fillId="0" borderId="0" xfId="0" applyNumberFormat="1"/>
    <xf numFmtId="0" fontId="16" fillId="9" borderId="39" xfId="0" applyFont="1" applyFill="1" applyBorder="1" applyAlignment="1">
      <alignment horizontal="center" vertical="center" wrapText="1"/>
    </xf>
    <xf numFmtId="0" fontId="16" fillId="9" borderId="29" xfId="0" applyFont="1" applyFill="1" applyBorder="1" applyAlignment="1">
      <alignment vertical="center" wrapText="1"/>
    </xf>
    <xf numFmtId="0" fontId="16" fillId="9" borderId="40" xfId="0" applyFont="1" applyFill="1" applyBorder="1" applyAlignment="1">
      <alignment horizontal="center" vertical="center" wrapText="1"/>
    </xf>
    <xf numFmtId="14" fontId="0" fillId="0" borderId="0" xfId="0" applyNumberFormat="1"/>
    <xf numFmtId="169" fontId="16" fillId="9" borderId="39" xfId="0" applyNumberFormat="1" applyFont="1" applyFill="1" applyBorder="1" applyAlignment="1">
      <alignment horizontal="center" vertical="center" wrapText="1"/>
    </xf>
    <xf numFmtId="170" fontId="16" fillId="9" borderId="29" xfId="0" applyNumberFormat="1" applyFont="1" applyFill="1" applyBorder="1" applyAlignment="1">
      <alignment vertical="center" wrapText="1"/>
    </xf>
    <xf numFmtId="2" fontId="16" fillId="10" borderId="49" xfId="0" applyNumberFormat="1" applyFont="1" applyFill="1" applyBorder="1" applyAlignment="1">
      <alignment horizontal="center" vertical="center" wrapText="1"/>
    </xf>
    <xf numFmtId="2" fontId="16" fillId="10" borderId="29" xfId="0" applyNumberFormat="1" applyFont="1" applyFill="1" applyBorder="1" applyAlignment="1">
      <alignment horizontal="center" vertical="center"/>
    </xf>
    <xf numFmtId="170" fontId="16" fillId="10" borderId="50" xfId="5" applyNumberFormat="1" applyFont="1" applyFill="1" applyBorder="1" applyAlignment="1">
      <alignment horizontal="center" vertical="center"/>
    </xf>
    <xf numFmtId="1" fontId="17" fillId="0" borderId="49" xfId="0" applyNumberFormat="1" applyFont="1" applyBorder="1" applyAlignment="1">
      <alignment horizontal="center" vertical="center" wrapText="1"/>
    </xf>
    <xf numFmtId="171" fontId="17" fillId="0" borderId="29" xfId="6" applyNumberFormat="1" applyFont="1" applyFill="1" applyBorder="1" applyAlignment="1">
      <alignment horizontal="right" vertical="center"/>
    </xf>
    <xf numFmtId="171" fontId="17" fillId="0" borderId="50" xfId="6" applyNumberFormat="1" applyFont="1" applyFill="1" applyBorder="1" applyAlignment="1">
      <alignment horizontal="right" vertical="center"/>
    </xf>
    <xf numFmtId="1" fontId="17" fillId="0" borderId="51" xfId="0" applyNumberFormat="1" applyFont="1" applyBorder="1" applyAlignment="1">
      <alignment horizontal="center" vertical="center" wrapText="1"/>
    </xf>
    <xf numFmtId="4" fontId="17" fillId="0" borderId="27" xfId="0" applyNumberFormat="1" applyFont="1" applyBorder="1" applyAlignment="1">
      <alignment horizontal="center" vertical="center"/>
    </xf>
    <xf numFmtId="4" fontId="16" fillId="0" borderId="27" xfId="0" applyNumberFormat="1" applyFont="1" applyBorder="1" applyAlignment="1">
      <alignment horizontal="center" vertical="center"/>
    </xf>
    <xf numFmtId="170" fontId="19" fillId="11" borderId="52" xfId="5" applyNumberFormat="1" applyFont="1" applyFill="1" applyBorder="1" applyAlignment="1">
      <alignment horizontal="right" vertical="center"/>
    </xf>
    <xf numFmtId="0" fontId="12" fillId="0" borderId="29" xfId="0" applyFont="1" applyBorder="1" applyAlignment="1">
      <alignment vertical="top" wrapText="1"/>
    </xf>
    <xf numFmtId="0" fontId="12" fillId="0" borderId="29" xfId="0" applyFont="1" applyBorder="1" applyAlignment="1">
      <alignment vertical="top"/>
    </xf>
    <xf numFmtId="49" fontId="1" fillId="0" borderId="2" xfId="1" applyNumberFormat="1" applyFont="1" applyBorder="1" applyAlignment="1">
      <alignment horizontal="left" vertical="top"/>
    </xf>
    <xf numFmtId="49" fontId="1" fillId="0" borderId="5" xfId="1" applyNumberFormat="1" applyFont="1" applyBorder="1" applyAlignment="1">
      <alignment horizontal="left" vertical="top" wrapText="1"/>
    </xf>
    <xf numFmtId="0" fontId="1" fillId="0" borderId="5" xfId="1" applyFont="1" applyBorder="1" applyAlignment="1">
      <alignment horizontal="left" vertical="top" wrapText="1"/>
    </xf>
    <xf numFmtId="49" fontId="2" fillId="0" borderId="3" xfId="2" applyNumberFormat="1" applyFont="1" applyBorder="1" applyAlignment="1">
      <alignment horizontal="left" vertical="top"/>
    </xf>
    <xf numFmtId="49" fontId="1" fillId="0" borderId="3" xfId="2" applyNumberFormat="1" applyFont="1" applyBorder="1" applyAlignment="1">
      <alignment horizontal="left" vertical="top"/>
    </xf>
    <xf numFmtId="49" fontId="1" fillId="0" borderId="11" xfId="1" applyNumberFormat="1" applyFont="1" applyBorder="1" applyAlignment="1">
      <alignment horizontal="left" vertical="top"/>
    </xf>
    <xf numFmtId="49" fontId="11" fillId="0" borderId="29" xfId="0" applyNumberFormat="1" applyFont="1" applyBorder="1" applyAlignment="1">
      <alignment horizontal="right"/>
    </xf>
    <xf numFmtId="164" fontId="11" fillId="0" borderId="29" xfId="0" applyNumberFormat="1" applyFont="1" applyBorder="1" applyAlignment="1">
      <alignment horizontal="right"/>
    </xf>
    <xf numFmtId="165" fontId="11" fillId="0" borderId="29" xfId="0" applyNumberFormat="1" applyFont="1" applyBorder="1" applyAlignment="1">
      <alignment horizontal="right"/>
    </xf>
    <xf numFmtId="49" fontId="12" fillId="5" borderId="29" xfId="0" applyNumberFormat="1" applyFont="1" applyFill="1" applyBorder="1" applyAlignment="1">
      <alignment horizontal="center"/>
    </xf>
    <xf numFmtId="0" fontId="12" fillId="6" borderId="29" xfId="0" applyFont="1" applyFill="1" applyBorder="1" applyAlignment="1">
      <alignment horizontal="center"/>
    </xf>
    <xf numFmtId="0" fontId="16" fillId="9" borderId="29" xfId="0" applyFont="1" applyFill="1" applyBorder="1" applyAlignment="1">
      <alignment horizontal="center" vertical="center" wrapText="1"/>
    </xf>
    <xf numFmtId="0" fontId="16" fillId="10" borderId="29" xfId="0" applyFont="1" applyFill="1" applyBorder="1" applyAlignment="1">
      <alignment horizontal="center" vertical="center"/>
    </xf>
    <xf numFmtId="0" fontId="16" fillId="10" borderId="40" xfId="0" applyFont="1" applyFill="1" applyBorder="1" applyAlignment="1">
      <alignment horizontal="center" vertical="center"/>
    </xf>
    <xf numFmtId="4" fontId="17" fillId="0" borderId="29" xfId="0" applyNumberFormat="1" applyFont="1" applyBorder="1" applyAlignment="1">
      <alignment horizontal="center" vertical="center"/>
    </xf>
    <xf numFmtId="4" fontId="17" fillId="0" borderId="40" xfId="0" applyNumberFormat="1" applyFont="1" applyBorder="1" applyAlignment="1">
      <alignment horizontal="center" vertical="center"/>
    </xf>
    <xf numFmtId="4" fontId="17" fillId="0" borderId="27" xfId="0" applyNumberFormat="1" applyFont="1" applyBorder="1" applyAlignment="1">
      <alignment horizontal="center" vertical="center"/>
    </xf>
    <xf numFmtId="4" fontId="17" fillId="0" borderId="28" xfId="0" applyNumberFormat="1" applyFont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 wrapText="1"/>
    </xf>
    <xf numFmtId="0" fontId="16" fillId="8" borderId="44" xfId="0" applyFont="1" applyFill="1" applyBorder="1" applyAlignment="1">
      <alignment horizontal="center" vertical="center" wrapText="1"/>
    </xf>
    <xf numFmtId="49" fontId="16" fillId="8" borderId="2" xfId="0" applyNumberFormat="1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/>
    </xf>
    <xf numFmtId="0" fontId="16" fillId="8" borderId="41" xfId="0" applyFont="1" applyFill="1" applyBorder="1" applyAlignment="1">
      <alignment horizontal="center" vertical="center"/>
    </xf>
    <xf numFmtId="0" fontId="16" fillId="8" borderId="45" xfId="0" applyFont="1" applyFill="1" applyBorder="1" applyAlignment="1">
      <alignment horizontal="center" vertical="center"/>
    </xf>
    <xf numFmtId="0" fontId="16" fillId="8" borderId="46" xfId="0" applyFont="1" applyFill="1" applyBorder="1" applyAlignment="1">
      <alignment horizontal="center" vertical="center"/>
    </xf>
    <xf numFmtId="0" fontId="6" fillId="0" borderId="30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31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</cellXfs>
  <cellStyles count="7">
    <cellStyle name="Hipervínculo" xfId="4" builtinId="8"/>
    <cellStyle name="Millares" xfId="2" builtinId="3"/>
    <cellStyle name="Millares [0] 2" xfId="6" xr:uid="{C4E7BFAA-43CE-412D-A7C3-4A12E693E119}"/>
    <cellStyle name="Millares [0] 3" xfId="5" xr:uid="{D1856EAB-0C6C-4B0D-BDD4-6F329EF547D6}"/>
    <cellStyle name="Normal" xfId="0" builtinId="0"/>
    <cellStyle name="Normal 2" xfId="1" xr:uid="{DBEBD13D-6332-41EF-84A4-1ABD95A45115}"/>
    <cellStyle name="Normal 2 10 2 2" xfId="3" xr:uid="{16CE0BB3-3487-4430-9646-8094DDCC4E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3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63" Type="http://schemas.openxmlformats.org/officeDocument/2006/relationships/externalLink" Target="externalLinks/externalLink59.xml"/><Relationship Id="rId84" Type="http://schemas.openxmlformats.org/officeDocument/2006/relationships/externalLink" Target="externalLinks/externalLink80.xml"/><Relationship Id="rId138" Type="http://schemas.openxmlformats.org/officeDocument/2006/relationships/externalLink" Target="externalLinks/externalLink134.xml"/><Relationship Id="rId107" Type="http://schemas.openxmlformats.org/officeDocument/2006/relationships/externalLink" Target="externalLinks/externalLink103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53" Type="http://schemas.openxmlformats.org/officeDocument/2006/relationships/externalLink" Target="externalLinks/externalLink49.xml"/><Relationship Id="rId74" Type="http://schemas.openxmlformats.org/officeDocument/2006/relationships/externalLink" Target="externalLinks/externalLink70.xml"/><Relationship Id="rId128" Type="http://schemas.openxmlformats.org/officeDocument/2006/relationships/externalLink" Target="externalLinks/externalLink124.xml"/><Relationship Id="rId149" Type="http://schemas.openxmlformats.org/officeDocument/2006/relationships/externalLink" Target="externalLinks/externalLink145.xml"/><Relationship Id="rId5" Type="http://schemas.openxmlformats.org/officeDocument/2006/relationships/externalLink" Target="externalLinks/externalLink1.xml"/><Relationship Id="rId95" Type="http://schemas.openxmlformats.org/officeDocument/2006/relationships/externalLink" Target="externalLinks/externalLink91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113" Type="http://schemas.openxmlformats.org/officeDocument/2006/relationships/externalLink" Target="externalLinks/externalLink109.xml"/><Relationship Id="rId118" Type="http://schemas.openxmlformats.org/officeDocument/2006/relationships/externalLink" Target="externalLinks/externalLink114.xml"/><Relationship Id="rId134" Type="http://schemas.openxmlformats.org/officeDocument/2006/relationships/externalLink" Target="externalLinks/externalLink130.xml"/><Relationship Id="rId139" Type="http://schemas.openxmlformats.org/officeDocument/2006/relationships/externalLink" Target="externalLinks/externalLink135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150" Type="http://schemas.openxmlformats.org/officeDocument/2006/relationships/externalLink" Target="externalLinks/externalLink146.xml"/><Relationship Id="rId155" Type="http://schemas.microsoft.com/office/2017/10/relationships/person" Target="persons/person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externalLink" Target="externalLinks/externalLink99.xml"/><Relationship Id="rId108" Type="http://schemas.openxmlformats.org/officeDocument/2006/relationships/externalLink" Target="externalLinks/externalLink104.xml"/><Relationship Id="rId124" Type="http://schemas.openxmlformats.org/officeDocument/2006/relationships/externalLink" Target="externalLinks/externalLink120.xml"/><Relationship Id="rId129" Type="http://schemas.openxmlformats.org/officeDocument/2006/relationships/externalLink" Target="externalLinks/externalLink125.xml"/><Relationship Id="rId54" Type="http://schemas.openxmlformats.org/officeDocument/2006/relationships/externalLink" Target="externalLinks/externalLink50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40" Type="http://schemas.openxmlformats.org/officeDocument/2006/relationships/externalLink" Target="externalLinks/externalLink136.xml"/><Relationship Id="rId145" Type="http://schemas.openxmlformats.org/officeDocument/2006/relationships/externalLink" Target="externalLinks/externalLink14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49" Type="http://schemas.openxmlformats.org/officeDocument/2006/relationships/externalLink" Target="externalLinks/externalLink45.xml"/><Relationship Id="rId114" Type="http://schemas.openxmlformats.org/officeDocument/2006/relationships/externalLink" Target="externalLinks/externalLink110.xml"/><Relationship Id="rId119" Type="http://schemas.openxmlformats.org/officeDocument/2006/relationships/externalLink" Target="externalLinks/externalLink115.xml"/><Relationship Id="rId44" Type="http://schemas.openxmlformats.org/officeDocument/2006/relationships/externalLink" Target="externalLinks/externalLink40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130" Type="http://schemas.openxmlformats.org/officeDocument/2006/relationships/externalLink" Target="externalLinks/externalLink126.xml"/><Relationship Id="rId135" Type="http://schemas.openxmlformats.org/officeDocument/2006/relationships/externalLink" Target="externalLinks/externalLink131.xml"/><Relationship Id="rId151" Type="http://schemas.openxmlformats.org/officeDocument/2006/relationships/theme" Target="theme/theme1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externalLink" Target="externalLinks/externalLink10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externalLink" Target="externalLinks/externalLink100.xml"/><Relationship Id="rId120" Type="http://schemas.openxmlformats.org/officeDocument/2006/relationships/externalLink" Target="externalLinks/externalLink116.xml"/><Relationship Id="rId125" Type="http://schemas.openxmlformats.org/officeDocument/2006/relationships/externalLink" Target="externalLinks/externalLink121.xml"/><Relationship Id="rId141" Type="http://schemas.openxmlformats.org/officeDocument/2006/relationships/externalLink" Target="externalLinks/externalLink137.xml"/><Relationship Id="rId146" Type="http://schemas.openxmlformats.org/officeDocument/2006/relationships/externalLink" Target="externalLinks/externalLink142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110" Type="http://schemas.openxmlformats.org/officeDocument/2006/relationships/externalLink" Target="externalLinks/externalLink106.xml"/><Relationship Id="rId115" Type="http://schemas.openxmlformats.org/officeDocument/2006/relationships/externalLink" Target="externalLinks/externalLink111.xml"/><Relationship Id="rId131" Type="http://schemas.openxmlformats.org/officeDocument/2006/relationships/externalLink" Target="externalLinks/externalLink127.xml"/><Relationship Id="rId136" Type="http://schemas.openxmlformats.org/officeDocument/2006/relationships/externalLink" Target="externalLinks/externalLink132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52" Type="http://schemas.openxmlformats.org/officeDocument/2006/relationships/styles" Target="styles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126" Type="http://schemas.openxmlformats.org/officeDocument/2006/relationships/externalLink" Target="externalLinks/externalLink122.xml"/><Relationship Id="rId147" Type="http://schemas.openxmlformats.org/officeDocument/2006/relationships/externalLink" Target="externalLinks/externalLink143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121" Type="http://schemas.openxmlformats.org/officeDocument/2006/relationships/externalLink" Target="externalLinks/externalLink117.xml"/><Relationship Id="rId142" Type="http://schemas.openxmlformats.org/officeDocument/2006/relationships/externalLink" Target="externalLinks/externalLink138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116" Type="http://schemas.openxmlformats.org/officeDocument/2006/relationships/externalLink" Target="externalLinks/externalLink112.xml"/><Relationship Id="rId137" Type="http://schemas.openxmlformats.org/officeDocument/2006/relationships/externalLink" Target="externalLinks/externalLink133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111" Type="http://schemas.openxmlformats.org/officeDocument/2006/relationships/externalLink" Target="externalLinks/externalLink107.xml"/><Relationship Id="rId132" Type="http://schemas.openxmlformats.org/officeDocument/2006/relationships/externalLink" Target="externalLinks/externalLink128.xml"/><Relationship Id="rId153" Type="http://schemas.openxmlformats.org/officeDocument/2006/relationships/sharedStrings" Target="sharedStrings.xml"/><Relationship Id="rId15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32.xml"/><Relationship Id="rId57" Type="http://schemas.openxmlformats.org/officeDocument/2006/relationships/externalLink" Target="externalLinks/externalLink53.xml"/><Relationship Id="rId106" Type="http://schemas.openxmlformats.org/officeDocument/2006/relationships/externalLink" Target="externalLinks/externalLink102.xml"/><Relationship Id="rId127" Type="http://schemas.openxmlformats.org/officeDocument/2006/relationships/externalLink" Target="externalLinks/externalLink12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52" Type="http://schemas.openxmlformats.org/officeDocument/2006/relationships/externalLink" Target="externalLinks/externalLink48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122" Type="http://schemas.openxmlformats.org/officeDocument/2006/relationships/externalLink" Target="externalLinks/externalLink118.xml"/><Relationship Id="rId143" Type="http://schemas.openxmlformats.org/officeDocument/2006/relationships/externalLink" Target="externalLinks/externalLink139.xml"/><Relationship Id="rId148" Type="http://schemas.openxmlformats.org/officeDocument/2006/relationships/externalLink" Target="externalLinks/externalLink14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26" Type="http://schemas.openxmlformats.org/officeDocument/2006/relationships/externalLink" Target="externalLinks/externalLink22.xml"/><Relationship Id="rId47" Type="http://schemas.openxmlformats.org/officeDocument/2006/relationships/externalLink" Target="externalLinks/externalLink43.xml"/><Relationship Id="rId68" Type="http://schemas.openxmlformats.org/officeDocument/2006/relationships/externalLink" Target="externalLinks/externalLink64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33" Type="http://schemas.openxmlformats.org/officeDocument/2006/relationships/externalLink" Target="externalLinks/externalLink129.xml"/><Relationship Id="rId154" Type="http://schemas.openxmlformats.org/officeDocument/2006/relationships/calcChain" Target="calcChain.xml"/><Relationship Id="rId16" Type="http://schemas.openxmlformats.org/officeDocument/2006/relationships/externalLink" Target="externalLinks/externalLink12.xml"/><Relationship Id="rId37" Type="http://schemas.openxmlformats.org/officeDocument/2006/relationships/externalLink" Target="externalLinks/externalLink33.xml"/><Relationship Id="rId58" Type="http://schemas.openxmlformats.org/officeDocument/2006/relationships/externalLink" Target="externalLinks/externalLink54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123" Type="http://schemas.openxmlformats.org/officeDocument/2006/relationships/externalLink" Target="externalLinks/externalLink119.xml"/><Relationship Id="rId144" Type="http://schemas.openxmlformats.org/officeDocument/2006/relationships/externalLink" Target="externalLinks/externalLink140.xml"/><Relationship Id="rId90" Type="http://schemas.openxmlformats.org/officeDocument/2006/relationships/externalLink" Target="externalLinks/externalLink86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137160</xdr:colOff>
      <xdr:row>16</xdr:row>
      <xdr:rowOff>8474</xdr:rowOff>
    </xdr:from>
    <xdr:to>
      <xdr:col>1</xdr:col>
      <xdr:colOff>2567940</xdr:colOff>
      <xdr:row>19</xdr:row>
      <xdr:rowOff>51367</xdr:rowOff>
    </xdr:to>
    <xdr:pic>
      <xdr:nvPicPr>
        <xdr:cNvPr id="2" name="Imagen 1" descr="Diagrama&#10;&#10;Descripción generada automáticamente con confianza baja">
          <a:extLst>
            <a:ext uri="{FF2B5EF4-FFF2-40B4-BE49-F238E27FC236}">
              <a16:creationId xmlns:a16="http://schemas.microsoft.com/office/drawing/2014/main" id="{3ECBEC1F-CED8-453A-A1B7-46D6B2B5484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23581"/>
        <a:stretch/>
      </xdr:blipFill>
      <xdr:spPr bwMode="auto">
        <a:xfrm>
          <a:off x="495300" y="3955634"/>
          <a:ext cx="2430780" cy="59153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ONARDO-PC\Users\ESCRITORIO\aaaaaaaaaaaaaa\PROPUESTA%20LAS%20MUJERES%202008\SAN%20BERNARDO%20DEL%20VIENTO\SAN%20BERNARDO%20DEL%20VIENTO\AULAS\PRESUPUESTO%20COCINAS%20ESCOLARE%20vvv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7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urio/Escritorio/Jose%20luis/Domingo%2006-05%20Memory/cca/InformeEjecutivoU-200_ViscoTM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9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114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12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ó&gt;_x005f_x0000__x005f_x0001__x005f_x0000__x005f_x0000__"/>
      <sheetName val="PRES"/>
      <sheetName val="LISTA"/>
      <sheetName val="Paral. 1"/>
      <sheetName val="Paral. 2"/>
      <sheetName val="Paral. 3"/>
      <sheetName val="Paral.4"/>
      <sheetName val="AMOBLAMINETO"/>
      <sheetName val="CORTE DE OBRA N° 1"/>
      <sheetName val="memoria"/>
      <sheetName val="memoria 1"/>
      <sheetName val="Accidentalidad"/>
      <sheetName val="Causa Posible"/>
      <sheetName val="MDC-1 COLOCACION "/>
      <sheetName val="D-20 COLOCACION "/>
      <sheetName val="TRANSPORTE MEZCLA ASFALTICA"/>
      <sheetName val="Fresado"/>
      <sheetName val="EXT microagomerado"/>
      <sheetName val="Hoja5"/>
      <sheetName val="BASE DE DATOS DE PRECIOS"/>
      <sheetName val="Indicadores Y Listas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Hoja3"/>
      <sheetName val="Base de Datos"/>
      <sheetName val="Elementos Involucrados"/>
      <sheetName val="SNP7 Anclajes pasivos6j_x0000_"/>
      <sheetName val="CRA.MODI"/>
      <sheetName val="MYE OBRA"/>
      <sheetName val="Hoja2"/>
      <sheetName val="Transportes"/>
      <sheetName val="Grafico Avance"/>
      <sheetName val="ó&gt;?_x0001_???j0$?#???j.$?#???L_x0012_Óu????"/>
      <sheetName val="Lista ICCU"/>
      <sheetName val="MATERIALES Y RECURSOS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_x0000_㈀㰰⌀_x0000_㈀㰮⌀_x0000_䰀଒v_x0000__x0000__x0000_頀"/>
      <sheetName val="ó&gt;????j0$?#???j_$?#???LÓu????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EMPRESAS"/>
      <sheetName val="REAJUSTESACTA1PROVI"/>
      <sheetName val="&quot;PAGA&quot;"/>
      <sheetName val="Skid Lifting Lug"/>
      <sheetName val="CABLE CONTROL"/>
      <sheetName val="PSM Monthly"/>
      <sheetName val="BQMPALOC"/>
      <sheetName val="Datos_CO"/>
      <sheetName val="CCONC"/>
      <sheetName val="ACTA PROVEEDORES"/>
      <sheetName val="ACTA INICIO"/>
      <sheetName val="ACTA PARCIAL"/>
      <sheetName val="ACTA TERMINACION"/>
      <sheetName val="ACTA No.5"/>
      <sheetName val="IV. MANO DE OBRA AI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ó&gt;_x0000__x0001__x0000__x0000__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ogramacion"/>
      <sheetName val="resum96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Resistividad 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>
        <row r="2">
          <cell r="A2">
            <v>0</v>
          </cell>
        </row>
      </sheetData>
      <sheetData sheetId="310"/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/>
      <sheetData sheetId="436"/>
      <sheetData sheetId="437"/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>
        <row r="2">
          <cell r="A2">
            <v>0</v>
          </cell>
        </row>
      </sheetData>
      <sheetData sheetId="753" refreshError="1"/>
      <sheetData sheetId="754" refreshError="1"/>
      <sheetData sheetId="755" refreshError="1"/>
      <sheetData sheetId="756" refreshError="1"/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/>
      <sheetData sheetId="1029"/>
      <sheetData sheetId="1030"/>
      <sheetData sheetId="1031"/>
      <sheetData sheetId="1032" refreshError="1"/>
      <sheetData sheetId="1033">
        <row r="2">
          <cell r="A2">
            <v>0</v>
          </cell>
        </row>
      </sheetData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/>
      <sheetData sheetId="1045" refreshError="1"/>
      <sheetData sheetId="1046" refreshError="1"/>
      <sheetData sheetId="1047">
        <row r="2">
          <cell r="A2">
            <v>0</v>
          </cell>
        </row>
      </sheetData>
      <sheetData sheetId="1048">
        <row r="2">
          <cell r="A2">
            <v>0</v>
          </cell>
        </row>
      </sheetData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/>
      <sheetData sheetId="1055"/>
      <sheetData sheetId="1056" refreshError="1"/>
      <sheetData sheetId="1057"/>
      <sheetData sheetId="1058"/>
      <sheetData sheetId="1059" refreshError="1"/>
      <sheetData sheetId="1060" refreshError="1"/>
      <sheetData sheetId="1061" refreshError="1"/>
      <sheetData sheetId="1062" refreshError="1"/>
      <sheetData sheetId="1063"/>
      <sheetData sheetId="1064" refreshError="1"/>
      <sheetData sheetId="1065">
        <row r="2">
          <cell r="A2">
            <v>0</v>
          </cell>
        </row>
      </sheetData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5">
          <cell r="B5" t="str">
            <v>T1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/>
      <sheetData sheetId="1689">
        <row r="2">
          <cell r="A2">
            <v>0</v>
          </cell>
        </row>
      </sheetData>
      <sheetData sheetId="1690" refreshError="1"/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5">
          <cell r="A5" t="str">
            <v>OFERTA ECONÓMICA DETALLADA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 refreshError="1"/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/>
      <sheetData sheetId="1712"/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 refreshError="1"/>
      <sheetData sheetId="1716"/>
      <sheetData sheetId="1717">
        <row r="2">
          <cell r="A2" t="str">
            <v>FORMULARIO N° 4</v>
          </cell>
        </row>
      </sheetData>
      <sheetData sheetId="1718">
        <row r="2">
          <cell r="A2">
            <v>0</v>
          </cell>
        </row>
      </sheetData>
      <sheetData sheetId="1719">
        <row r="2">
          <cell r="B2">
            <v>0</v>
          </cell>
        </row>
      </sheetData>
      <sheetData sheetId="1720">
        <row r="5">
          <cell r="A5" t="str">
            <v>OFERTA ECONÓMICA DETALLADA</v>
          </cell>
        </row>
      </sheetData>
      <sheetData sheetId="1721"/>
      <sheetData sheetId="1722"/>
      <sheetData sheetId="1723"/>
      <sheetData sheetId="1724" refreshError="1"/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 refreshError="1"/>
      <sheetData sheetId="1740" refreshError="1"/>
      <sheetData sheetId="1741" refreshError="1"/>
      <sheetData sheetId="1742" refreshError="1"/>
      <sheetData sheetId="1743">
        <row r="2">
          <cell r="A2">
            <v>0</v>
          </cell>
        </row>
      </sheetData>
      <sheetData sheetId="1744" refreshError="1"/>
      <sheetData sheetId="1745" refreshError="1"/>
      <sheetData sheetId="1746">
        <row r="2">
          <cell r="A2" t="str">
            <v>Locación</v>
          </cell>
        </row>
      </sheetData>
      <sheetData sheetId="1747">
        <row r="2">
          <cell r="A2">
            <v>0</v>
          </cell>
        </row>
      </sheetData>
      <sheetData sheetId="1748"/>
      <sheetData sheetId="1749"/>
      <sheetData sheetId="1750"/>
      <sheetData sheetId="1751">
        <row r="2">
          <cell r="A2">
            <v>0</v>
          </cell>
        </row>
      </sheetData>
      <sheetData sheetId="1752" refreshError="1"/>
      <sheetData sheetId="1753" refreshError="1"/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/>
      <sheetData sheetId="2307"/>
      <sheetData sheetId="2308"/>
      <sheetData sheetId="2309"/>
      <sheetData sheetId="2310"/>
      <sheetData sheetId="2311"/>
      <sheetData sheetId="2312">
        <row r="2">
          <cell r="A2">
            <v>0</v>
          </cell>
        </row>
      </sheetData>
      <sheetData sheetId="2313"/>
      <sheetData sheetId="2314"/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/>
      <sheetData sheetId="2500"/>
      <sheetData sheetId="2501"/>
      <sheetData sheetId="2502"/>
      <sheetData sheetId="2503"/>
      <sheetData sheetId="2504">
        <row r="2">
          <cell r="A2">
            <v>0</v>
          </cell>
        </row>
      </sheetData>
      <sheetData sheetId="2505"/>
      <sheetData sheetId="2506"/>
      <sheetData sheetId="2507"/>
      <sheetData sheetId="2508" refreshError="1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>
        <row r="2">
          <cell r="A2">
            <v>0</v>
          </cell>
        </row>
      </sheetData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>
        <row r="2">
          <cell r="A2">
            <v>0</v>
          </cell>
        </row>
      </sheetData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>
        <row r="2">
          <cell r="A2">
            <v>0</v>
          </cell>
        </row>
      </sheetData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>
        <row r="2">
          <cell r="A2">
            <v>0</v>
          </cell>
        </row>
      </sheetData>
      <sheetData sheetId="2562"/>
      <sheetData sheetId="2563"/>
      <sheetData sheetId="2564">
        <row r="2">
          <cell r="A2">
            <v>0</v>
          </cell>
        </row>
      </sheetData>
      <sheetData sheetId="2565"/>
      <sheetData sheetId="2566" refreshError="1"/>
      <sheetData sheetId="2567" refreshError="1"/>
      <sheetData sheetId="2568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 refreshError="1"/>
      <sheetData sheetId="2590" refreshError="1"/>
      <sheetData sheetId="2591"/>
      <sheetData sheetId="2592"/>
      <sheetData sheetId="2593" refreshError="1"/>
      <sheetData sheetId="2594" refreshError="1"/>
      <sheetData sheetId="2595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/>
      <sheetData sheetId="5568"/>
      <sheetData sheetId="5569"/>
      <sheetData sheetId="5570"/>
      <sheetData sheetId="5571"/>
      <sheetData sheetId="5572"/>
      <sheetData sheetId="5573"/>
      <sheetData sheetId="557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110.1 P"/>
      <sheetName val="110.2 P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2 P"/>
      <sheetName val="450.3 P "/>
      <sheetName val="450.9 P"/>
      <sheetName val="451. 1 P "/>
      <sheetName val="451. 2 P"/>
      <sheetName val="451.3 P"/>
      <sheetName val="460.1"/>
      <sheetName val="462.2"/>
      <sheetName val="461.1P"/>
      <sheetName val="464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801.1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anexo 4"/>
      <sheetName val="PRESUP"/>
      <sheetName val="APU"/>
      <sheetName val="PRESUPUESTO RESUMIDO"/>
      <sheetName val="PRESUPUESTO APROBAR"/>
      <sheetName val="PRES. POR OBRAS julio 2013"/>
      <sheetName val="CRONOGRAMA"/>
      <sheetName val="PRESUP PMA Y PMT"/>
      <sheetName val="801.5P"/>
      <sheetName val="801.6P"/>
      <sheetName val="311.1P"/>
      <sheetName val="801.3P"/>
      <sheetName val="TUBO 4 PERFORADO"/>
      <sheetName val="LAGRIMALES"/>
      <sheetName val="MATERIALES Y EQUIPOS"/>
      <sheetName val="PRES. CUMBI-POLI TOTAL"/>
      <sheetName val="JORNALES y EQUIPO"/>
      <sheetName val="GUIA"/>
      <sheetName val="PR PARQUE"/>
      <sheetName val="1.1"/>
      <sheetName val="1.2"/>
      <sheetName val="1.3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5.11"/>
      <sheetName val="5.22"/>
      <sheetName val="5.33"/>
      <sheetName val="5,4"/>
      <sheetName val="5,5"/>
      <sheetName val="5,6"/>
      <sheetName val="5,7"/>
      <sheetName val="5,8"/>
      <sheetName val="5,9"/>
      <sheetName val="5,10"/>
      <sheetName val="5,11"/>
      <sheetName val="7.1"/>
      <sheetName val="7,2"/>
      <sheetName val="7.3"/>
      <sheetName val="7,4"/>
      <sheetName val="8,2"/>
      <sheetName val="8,3"/>
      <sheetName val="8,4"/>
      <sheetName val="8,5"/>
      <sheetName val="10,2"/>
      <sheetName val="10,3"/>
      <sheetName val="11,1"/>
      <sheetName val="11,2"/>
      <sheetName val="PRES PARQUE"/>
      <sheetName val="PRES PARQUE (2)"/>
      <sheetName val="18.2"/>
      <sheetName val="3,2"/>
      <sheetName val="3,4"/>
      <sheetName val="3,5"/>
      <sheetName val="3,6"/>
      <sheetName val="3,7"/>
      <sheetName val="3,8"/>
      <sheetName val="3,9"/>
      <sheetName val="3,10"/>
      <sheetName val="4,2"/>
      <sheetName val="4.4"/>
      <sheetName val="4,5"/>
      <sheetName val="4,6"/>
      <sheetName val="4,7"/>
      <sheetName val="4.8"/>
      <sheetName val="4,9"/>
      <sheetName val="5.3"/>
      <sheetName val="5.4"/>
      <sheetName val="5.5"/>
      <sheetName val="5.6"/>
      <sheetName val="5.7"/>
      <sheetName val="6,1"/>
      <sheetName val="2000 psi"/>
      <sheetName val="2500 psi"/>
      <sheetName val="3000 psi "/>
      <sheetName val="Mortero 1 5"/>
      <sheetName val="Mortero 14"/>
      <sheetName val="Mortero 13"/>
      <sheetName val="Mortero IMP"/>
      <sheetName val="CANT CUBIERTA (2)"/>
      <sheetName val="DATOS"/>
      <sheetName val="PPTO"/>
      <sheetName val="CANT CUBIERTA"/>
      <sheetName val="CANT PORTICO"/>
      <sheetName val="CANT GRADERIA"/>
      <sheetName val="PROGRAMACION DE OBRA"/>
      <sheetName val="FLUJO DE CAJA"/>
      <sheetName val="INTERVENTORIA"/>
      <sheetName val="F.M."/>
      <sheetName val="PERS."/>
      <sheetName val="ACTI."/>
      <sheetName val="MAT. Y EQ."/>
      <sheetName val="memorias"/>
      <sheetName val="presupuesto"/>
      <sheetName val="#¡REF"/>
      <sheetName val="Formulario No.1 "/>
      <sheetName val="450.2P  Vía 9003"/>
      <sheetName val="632.1P "/>
      <sheetName val="630.4 Vía 9003"/>
      <sheetName val="630.6 Vía 7801"/>
      <sheetName val="ORGANIGRAMA"/>
      <sheetName val="FLUJO DE FONDOS"/>
      <sheetName val="INSUMOS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\Users\JoseGabriel\Documents\Mi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V%C3%ADnculoExternoRecuperado1"/>
      <sheetName val="XXXXX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\Users\aljipego\Downloads\Víncu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CTUBRE"/>
      <sheetName val="\Users\JoseGabriel\Downloads\Ví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Aobra 1"/>
      <sheetName val="Amodif 1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PRESUPUESTO LICITACIÓN SRN 001"/>
      <sheetName val="SRN_005"/>
      <sheetName val="Base de Diseño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FormCan"/>
      <sheetName val="Prog"/>
      <sheetName val="PrecRec"/>
      <sheetName val="SUB APU"/>
      <sheetName val="SUB_APU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MdeO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3"/>
      <sheetName val="4,1"/>
      <sheetName val="4,3"/>
      <sheetName val="6,2"/>
      <sheetName val="6,3"/>
      <sheetName val="6,4"/>
      <sheetName val="6,5"/>
      <sheetName val="7,1"/>
      <sheetName val="7,3"/>
      <sheetName val="7,5"/>
      <sheetName val="8,1"/>
      <sheetName val="9,1"/>
      <sheetName val="9,2"/>
      <sheetName val="9,3"/>
      <sheetName val="9,4"/>
      <sheetName val="9,5"/>
      <sheetName val="10,1"/>
      <sheetName val="10,4"/>
      <sheetName val="10,5"/>
      <sheetName val="10,6"/>
      <sheetName val="ccostos"/>
      <sheetName val="10,7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3.5"/>
      <sheetName val="3.6"/>
      <sheetName val="3.7"/>
      <sheetName val="4.1"/>
      <sheetName val="5.1"/>
      <sheetName val="5.2"/>
      <sheetName val="6.1"/>
      <sheetName val="6.2"/>
      <sheetName val="7.2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UNIT.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UADRILL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>
        <row r="1">
          <cell r="A1" t="str">
            <v>ITEM</v>
          </cell>
        </row>
      </sheetData>
      <sheetData sheetId="226"/>
      <sheetData sheetId="227">
        <row r="1">
          <cell r="A1" t="str">
            <v>ADMINISTRACION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>
        <row r="1">
          <cell r="A1" t="str">
            <v>EQUIPO</v>
          </cell>
        </row>
      </sheetData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>
        <row r="1">
          <cell r="A1" t="str">
            <v>EQUIPO</v>
          </cell>
        </row>
      </sheetData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>
        <row r="1">
          <cell r="A1" t="str">
            <v>EQUIPO</v>
          </cell>
        </row>
      </sheetData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>
        <row r="1">
          <cell r="A1" t="str">
            <v>EQUIPO</v>
          </cell>
        </row>
      </sheetData>
      <sheetData sheetId="457">
        <row r="1">
          <cell r="A1" t="str">
            <v>ADMINISTRACION</v>
          </cell>
        </row>
      </sheetData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/>
      <sheetData sheetId="528"/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/>
      <sheetData sheetId="746"/>
      <sheetData sheetId="747">
        <row r="1">
          <cell r="A1" t="str">
            <v>ABRAZADERA DE SALIDA TIPO 1</v>
          </cell>
        </row>
      </sheetData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/>
      <sheetData sheetId="996"/>
      <sheetData sheetId="997">
        <row r="1">
          <cell r="A1" t="str">
            <v>INSTITUTO NACIONAL DE VIAS</v>
          </cell>
        </row>
      </sheetData>
      <sheetData sheetId="998" refreshError="1"/>
      <sheetData sheetId="999" refreshError="1"/>
      <sheetData sheetId="1000" refreshError="1"/>
      <sheetData sheetId="100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/>
      <sheetData sheetId="1012" refreshError="1"/>
      <sheetData sheetId="1013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/>
      <sheetData sheetId="1046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/>
      <sheetData sheetId="1085"/>
      <sheetData sheetId="1086"/>
      <sheetData sheetId="1087"/>
      <sheetData sheetId="1088"/>
      <sheetData sheetId="1089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/>
      <sheetData sheetId="1106"/>
      <sheetData sheetId="1107"/>
      <sheetData sheetId="1108"/>
      <sheetData sheetId="1109"/>
      <sheetData sheetId="1110"/>
      <sheetData sheetId="1111" refreshError="1"/>
      <sheetData sheetId="1112" refreshError="1"/>
      <sheetData sheetId="1113" refreshError="1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/>
      <sheetData sheetId="1835">
        <row r="168">
          <cell r="D168">
            <v>0.16</v>
          </cell>
        </row>
      </sheetData>
      <sheetData sheetId="1836"/>
      <sheetData sheetId="1837">
        <row r="7">
          <cell r="B7">
            <v>1</v>
          </cell>
        </row>
      </sheetData>
      <sheetData sheetId="1838">
        <row r="33">
          <cell r="G33">
            <v>0.59504299999999999</v>
          </cell>
        </row>
      </sheetData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>
        <row r="8">
          <cell r="A8">
            <v>2.1</v>
          </cell>
        </row>
      </sheetData>
      <sheetData sheetId="2584">
        <row r="8">
          <cell r="A8">
            <v>3.1</v>
          </cell>
        </row>
      </sheetData>
      <sheetData sheetId="2585"/>
      <sheetData sheetId="2586"/>
      <sheetData sheetId="2587"/>
      <sheetData sheetId="2588"/>
      <sheetData sheetId="2589"/>
      <sheetData sheetId="2590">
        <row r="3">
          <cell r="A3">
            <v>1</v>
          </cell>
        </row>
      </sheetData>
      <sheetData sheetId="2591"/>
      <sheetData sheetId="2592"/>
      <sheetData sheetId="2593"/>
      <sheetData sheetId="2594"/>
      <sheetData sheetId="2595"/>
      <sheetData sheetId="2596"/>
      <sheetData sheetId="2597">
        <row r="1">
          <cell r="A1" t="str">
            <v>LISTADO DE INSUMOS GENERAL</v>
          </cell>
        </row>
      </sheetData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>
        <row r="8">
          <cell r="A8">
            <v>2.1</v>
          </cell>
        </row>
      </sheetData>
      <sheetData sheetId="2614">
        <row r="8">
          <cell r="A8">
            <v>3.1</v>
          </cell>
        </row>
      </sheetData>
      <sheetData sheetId="2615"/>
      <sheetData sheetId="2616"/>
      <sheetData sheetId="2617"/>
      <sheetData sheetId="2618"/>
      <sheetData sheetId="2619"/>
      <sheetData sheetId="2620">
        <row r="3">
          <cell r="A3">
            <v>1</v>
          </cell>
        </row>
      </sheetData>
      <sheetData sheetId="2621"/>
      <sheetData sheetId="2622"/>
      <sheetData sheetId="2623"/>
      <sheetData sheetId="2624"/>
      <sheetData sheetId="2625"/>
      <sheetData sheetId="2626" refreshError="1"/>
      <sheetData sheetId="2627">
        <row r="1">
          <cell r="A1" t="str">
            <v>LISTADO DE INSUMOS GENERAL</v>
          </cell>
        </row>
      </sheetData>
      <sheetData sheetId="2628" refreshError="1"/>
      <sheetData sheetId="2629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 refreshError="1"/>
      <sheetData sheetId="2839"/>
      <sheetData sheetId="2840"/>
      <sheetData sheetId="2841" refreshError="1"/>
      <sheetData sheetId="2842" refreshError="1"/>
      <sheetData sheetId="2843" refreshError="1"/>
      <sheetData sheetId="2844" refreshError="1"/>
      <sheetData sheetId="2845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/>
      <sheetData sheetId="2892"/>
      <sheetData sheetId="2893"/>
      <sheetData sheetId="2894"/>
      <sheetData sheetId="2895"/>
      <sheetData sheetId="2896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>
        <row r="1">
          <cell r="C1">
            <v>0.2</v>
          </cell>
        </row>
      </sheetData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 refreshError="1"/>
      <sheetData sheetId="2946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/>
      <sheetData sheetId="2966" refreshError="1"/>
      <sheetData sheetId="2967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>
        <row r="2">
          <cell r="A2" t="str">
            <v>ACTA No</v>
          </cell>
        </row>
      </sheetData>
      <sheetData sheetId="3000"/>
      <sheetData sheetId="3001"/>
      <sheetData sheetId="3002"/>
      <sheetData sheetId="3003"/>
      <sheetData sheetId="3004"/>
      <sheetData sheetId="3005"/>
      <sheetData sheetId="3006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 refreshError="1"/>
      <sheetData sheetId="3132" refreshError="1"/>
      <sheetData sheetId="3133" refreshError="1"/>
      <sheetData sheetId="3134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/>
      <sheetData sheetId="3195"/>
      <sheetData sheetId="3196" refreshError="1"/>
      <sheetData sheetId="3197"/>
      <sheetData sheetId="3198" refreshError="1"/>
      <sheetData sheetId="3199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/>
      <sheetData sheetId="3239"/>
      <sheetData sheetId="3240"/>
      <sheetData sheetId="3241"/>
      <sheetData sheetId="3242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/>
      <sheetData sheetId="342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/>
      <sheetData sheetId="3490"/>
      <sheetData sheetId="3491" refreshError="1"/>
      <sheetData sheetId="3492" refreshError="1"/>
      <sheetData sheetId="3493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 refreshError="1"/>
      <sheetData sheetId="3576" refreshError="1"/>
      <sheetData sheetId="3577"/>
      <sheetData sheetId="3578" refreshError="1"/>
      <sheetData sheetId="3579" refreshError="1"/>
      <sheetData sheetId="3580"/>
      <sheetData sheetId="3581" refreshError="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 refreshError="1"/>
      <sheetData sheetId="3591" refreshError="1"/>
      <sheetData sheetId="3592" refreshError="1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>
        <row r="1">
          <cell r="A1" t="str">
            <v>ITEM</v>
          </cell>
        </row>
      </sheetData>
      <sheetData sheetId="3818">
        <row r="1">
          <cell r="A1" t="str">
            <v>EQUIPO</v>
          </cell>
        </row>
      </sheetData>
      <sheetData sheetId="3819">
        <row r="1">
          <cell r="A1" t="str">
            <v>ADMINISTRACION</v>
          </cell>
        </row>
      </sheetData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>
        <row r="1">
          <cell r="A1" t="str">
            <v>ITEM</v>
          </cell>
        </row>
      </sheetData>
      <sheetData sheetId="3839">
        <row r="1">
          <cell r="A1" t="str">
            <v>EQUIPO</v>
          </cell>
        </row>
      </sheetData>
      <sheetData sheetId="3840">
        <row r="1">
          <cell r="A1" t="str">
            <v>ADMINISTRACION</v>
          </cell>
        </row>
      </sheetData>
      <sheetData sheetId="3841"/>
      <sheetData sheetId="3842"/>
      <sheetData sheetId="3843"/>
      <sheetData sheetId="3844"/>
      <sheetData sheetId="3845"/>
      <sheetData sheetId="3846">
        <row r="1">
          <cell r="A1" t="str">
            <v>ITEM</v>
          </cell>
        </row>
      </sheetData>
      <sheetData sheetId="3847">
        <row r="1">
          <cell r="A1" t="str">
            <v>EQUIPO</v>
          </cell>
        </row>
      </sheetData>
      <sheetData sheetId="3848">
        <row r="1">
          <cell r="A1" t="str">
            <v>ADMINISTRACION</v>
          </cell>
        </row>
      </sheetData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>
        <row r="1">
          <cell r="A1" t="str">
            <v>ITEM</v>
          </cell>
        </row>
      </sheetData>
      <sheetData sheetId="3858">
        <row r="1">
          <cell r="A1" t="str">
            <v>EQUIPO</v>
          </cell>
        </row>
      </sheetData>
      <sheetData sheetId="3859">
        <row r="1">
          <cell r="A1" t="str">
            <v>ADMINISTRACION</v>
          </cell>
        </row>
      </sheetData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>
        <row r="2">
          <cell r="A2" t="str">
            <v>HOSPITAL HERNANDO MONCALEANO PERDOMO ETAPA 1</v>
          </cell>
        </row>
      </sheetData>
      <sheetData sheetId="3875"/>
      <sheetData sheetId="3876">
        <row r="2">
          <cell r="A2" t="str">
            <v>HOSPITAL HERNANDO MONCALEANO PERDOMO ETAPA 2 A</v>
          </cell>
        </row>
      </sheetData>
      <sheetData sheetId="3877">
        <row r="2">
          <cell r="A2" t="str">
            <v>HOSPITAL HERNANDO MONCALEANO PERDOMO ETAPA 2B</v>
          </cell>
        </row>
      </sheetData>
      <sheetData sheetId="3878"/>
      <sheetData sheetId="3879"/>
      <sheetData sheetId="3880"/>
      <sheetData sheetId="3881"/>
      <sheetData sheetId="3882"/>
      <sheetData sheetId="3883"/>
      <sheetData sheetId="3884" refreshError="1"/>
      <sheetData sheetId="3885"/>
      <sheetData sheetId="3886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/>
      <sheetData sheetId="3934" refreshError="1"/>
      <sheetData sheetId="3935" refreshError="1"/>
      <sheetData sheetId="3936" refreshError="1"/>
      <sheetData sheetId="3937" refreshError="1"/>
      <sheetData sheetId="3938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/>
      <sheetData sheetId="3956"/>
      <sheetData sheetId="3957"/>
      <sheetData sheetId="3958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/>
      <sheetData sheetId="4112"/>
      <sheetData sheetId="4113"/>
      <sheetData sheetId="4114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 refreshError="1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/>
      <sheetData sheetId="4812" refreshError="1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/>
      <sheetData sheetId="4861" refreshError="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 refreshError="1"/>
      <sheetData sheetId="4898" refreshError="1"/>
      <sheetData sheetId="4899" refreshError="1"/>
      <sheetData sheetId="4900"/>
      <sheetData sheetId="490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/>
      <sheetData sheetId="4913" refreshError="1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/>
      <sheetData sheetId="4932"/>
      <sheetData sheetId="4933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/>
      <sheetData sheetId="4958" refreshError="1"/>
      <sheetData sheetId="4959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HP\AppData\Local\Microso"/>
      <sheetName val="LISTADO "/>
      <sheetName val="M.O."/>
      <sheetName val="PR 1"/>
      <sheetName val="\Users\USUARIO\Downloads\a  aaI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_a  aaInformación GRUPO 4_A MI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STADO VÍA-CRIT.TECNIC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SEGUIM Y REPROG MES 1 (2)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#REF"/>
      <sheetName val="Hoja2"/>
      <sheetName val="Tabla CONPES 3714"/>
      <sheetName val="INDICE"/>
      <sheetName val="EQUIPOS"/>
      <sheetName val="MANO DE OBRA"/>
      <sheetName val="TRANSPORTE"/>
      <sheetName val="_aCCIDENTES_DE_1995___1996_x_11"/>
      <sheetName val="//ccefici"/>
      <sheetName val="//d.docs.live.net/a  aaInformac"/>
      <sheetName val="_aCCIDENTES_DE_1995___1996_xl_2"/>
      <sheetName val="_aCCIDENTES_DE_1995___1996_xl_3"/>
      <sheetName val="_aCCIDENTES_DE_1995___1996_xl_4"/>
      <sheetName val="_aCCIDENTES_DE_1995___1996_xl_5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Sheet1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 "/>
      <sheetName val="Apu Basicos"/>
      <sheetName val="M.O."/>
      <sheetName val="Presupuesto"/>
      <sheetName val="APU"/>
      <sheetName val="avance de obra"/>
      <sheetName val="Hoja1"/>
    </sheetNames>
    <sheetDataSet>
      <sheetData sheetId="0">
        <row r="5">
          <cell r="L5">
            <v>3750</v>
          </cell>
        </row>
        <row r="6">
          <cell r="L6">
            <v>6875</v>
          </cell>
        </row>
        <row r="7">
          <cell r="F7">
            <v>3000</v>
          </cell>
          <cell r="L7">
            <v>375</v>
          </cell>
        </row>
        <row r="9">
          <cell r="L9">
            <v>2083.3333333333335</v>
          </cell>
        </row>
        <row r="10">
          <cell r="F10">
            <v>850</v>
          </cell>
        </row>
        <row r="11">
          <cell r="F11">
            <v>25000</v>
          </cell>
        </row>
        <row r="12">
          <cell r="F12">
            <v>17400</v>
          </cell>
          <cell r="L12">
            <v>80000</v>
          </cell>
        </row>
        <row r="13">
          <cell r="L13">
            <v>120000</v>
          </cell>
        </row>
        <row r="19">
          <cell r="F19">
            <v>3200</v>
          </cell>
        </row>
        <row r="21">
          <cell r="F21">
            <v>1916.5133333333333</v>
          </cell>
        </row>
        <row r="27">
          <cell r="F27">
            <v>895.05599999999993</v>
          </cell>
        </row>
        <row r="28">
          <cell r="F28">
            <v>19500</v>
          </cell>
        </row>
        <row r="29">
          <cell r="F29">
            <v>18700</v>
          </cell>
        </row>
        <row r="32">
          <cell r="F32">
            <v>103240</v>
          </cell>
        </row>
        <row r="41">
          <cell r="F41">
            <v>13500</v>
          </cell>
        </row>
        <row r="42">
          <cell r="F42">
            <v>150000</v>
          </cell>
        </row>
        <row r="47">
          <cell r="F47">
            <v>25000</v>
          </cell>
        </row>
        <row r="49">
          <cell r="F49">
            <v>10000</v>
          </cell>
        </row>
        <row r="50">
          <cell r="F50">
            <v>8166.666666666667</v>
          </cell>
        </row>
        <row r="51">
          <cell r="F51">
            <v>1666.6666666666667</v>
          </cell>
        </row>
        <row r="54">
          <cell r="F54">
            <v>450</v>
          </cell>
        </row>
        <row r="56">
          <cell r="F56">
            <v>850</v>
          </cell>
        </row>
        <row r="57">
          <cell r="F57">
            <v>14500</v>
          </cell>
        </row>
        <row r="59">
          <cell r="F59">
            <v>5200</v>
          </cell>
        </row>
        <row r="61">
          <cell r="F61">
            <v>1100</v>
          </cell>
        </row>
        <row r="62">
          <cell r="F62">
            <v>950</v>
          </cell>
        </row>
        <row r="64">
          <cell r="F64">
            <v>14000</v>
          </cell>
        </row>
        <row r="65">
          <cell r="F65">
            <v>30000</v>
          </cell>
        </row>
        <row r="67">
          <cell r="F67">
            <v>12000</v>
          </cell>
        </row>
        <row r="76">
          <cell r="F76">
            <v>12000</v>
          </cell>
        </row>
        <row r="78">
          <cell r="F78">
            <v>1800</v>
          </cell>
        </row>
        <row r="79">
          <cell r="F79">
            <v>900</v>
          </cell>
        </row>
        <row r="80">
          <cell r="F80">
            <v>30000</v>
          </cell>
        </row>
        <row r="81">
          <cell r="F81">
            <v>8000</v>
          </cell>
        </row>
        <row r="88">
          <cell r="F88">
            <v>900</v>
          </cell>
        </row>
        <row r="91">
          <cell r="F91">
            <v>4000</v>
          </cell>
        </row>
        <row r="94">
          <cell r="F94">
            <v>30000</v>
          </cell>
        </row>
        <row r="95">
          <cell r="F95">
            <v>101317.15999999999</v>
          </cell>
        </row>
        <row r="96">
          <cell r="F96">
            <v>11682</v>
          </cell>
        </row>
        <row r="102">
          <cell r="F102">
            <v>12786.885245901638</v>
          </cell>
        </row>
        <row r="103">
          <cell r="F103">
            <v>25000</v>
          </cell>
        </row>
        <row r="104">
          <cell r="F104">
            <v>22500</v>
          </cell>
        </row>
        <row r="107">
          <cell r="F107">
            <v>80000</v>
          </cell>
        </row>
        <row r="108">
          <cell r="F108">
            <v>35000</v>
          </cell>
        </row>
        <row r="109">
          <cell r="F109">
            <v>6200</v>
          </cell>
        </row>
        <row r="110">
          <cell r="F110">
            <v>10500</v>
          </cell>
        </row>
      </sheetData>
      <sheetData sheetId="1">
        <row r="40">
          <cell r="F40">
            <v>439859</v>
          </cell>
        </row>
        <row r="74">
          <cell r="F74">
            <v>295027</v>
          </cell>
        </row>
      </sheetData>
      <sheetData sheetId="2">
        <row r="13">
          <cell r="F13">
            <v>87264.707759467507</v>
          </cell>
        </row>
        <row r="16">
          <cell r="F16">
            <v>57432.306472181117</v>
          </cell>
        </row>
        <row r="17">
          <cell r="F17">
            <v>47029.56116557381</v>
          </cell>
        </row>
        <row r="18">
          <cell r="F18">
            <v>36408.594600334131</v>
          </cell>
        </row>
        <row r="19">
          <cell r="F19">
            <v>54253.131999999998</v>
          </cell>
        </row>
        <row r="21">
          <cell r="F21">
            <v>91936.080412771262</v>
          </cell>
        </row>
      </sheetData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#REF"/>
      <sheetName val="Datos"/>
      <sheetName val="Cuadrillas"/>
      <sheetName val="Jornal"/>
      <sheetName val="Formulario N° 4"/>
      <sheetName val="MATERIALES"/>
      <sheetName val="EQUIPO"/>
      <sheetName val="CONT_ADI"/>
      <sheetName val="PRESUP"/>
      <sheetName val="\Users\USUARIO\Downloads\MANTEN"/>
      <sheetName val="\G\I\MANTENIMIENTO RUTA 1001_MA"/>
      <sheetName val="\D\MANTENIMIENTO RUTA 1001_MARZ"/>
      <sheetName val="\G\D\MANTENIMIENTO RUTA 1001_MA"/>
      <sheetName val="Fornato 6"/>
      <sheetName val="\I\I\MANTENIMIENTO RUTA 1001_MA"/>
      <sheetName val="\Users\Personal\Downloads\MANTE"/>
      <sheetName val="TOTALES"/>
      <sheetName val="INDICMICROEMP"/>
      <sheetName val="INDICE"/>
      <sheetName val="M.O."/>
      <sheetName val="[a  aaInformación]__cceficie_11"/>
      <sheetName val="[a  aaInformación]__cceficien_2"/>
      <sheetName val="[a  aaInformación]__cceficien_3"/>
      <sheetName val="[a  aaInformación]__cceficien_4"/>
      <sheetName val="[a  aaInformación]__cceficien_5"/>
      <sheetName val="[a  aaInformación]//cceficiente"/>
      <sheetName val="Concretos y morteros"/>
      <sheetName val="Datos iniciales "/>
      <sheetName val="Transporte"/>
      <sheetName val="[a  aaInformación]__cceficien_6"/>
      <sheetName val="[a  aaInformación]__cceficien_7"/>
      <sheetName val="[a  aaInformación]__cceficien_8"/>
      <sheetName val="[a  aaInformación]__cceficien_9"/>
      <sheetName val="[a  aaInformación]__cceficie_10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MC SF GAVIONES"/>
      <sheetName val="PESOS"/>
      <sheetName val="civ_roma"/>
      <sheetName val="Sheet1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ábana"/>
      <sheetName val="PLAN DE INVERSION ANTICIPO"/>
      <sheetName val="inv mensual"/>
      <sheetName val="borrador flujo inv"/>
      <sheetName val="social-ambiental"/>
      <sheetName val="AU"/>
      <sheetName val="SUB_APU6"/>
      <sheetName val="Cantidades_de_Obra6"/>
      <sheetName val="Itemes_Renovación1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RECURSOS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Design"/>
      <sheetName val="CALC PROD MENSUAL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CIC-NOV"/>
      <sheetName val="Base de Diseño"/>
      <sheetName val="ELECTRICO"/>
      <sheetName val="Vuelta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>
        <row r="1">
          <cell r="A1">
            <v>0</v>
          </cell>
        </row>
      </sheetData>
      <sheetData sheetId="31"/>
      <sheetData sheetId="32"/>
      <sheetData sheetId="33"/>
      <sheetData sheetId="34"/>
      <sheetData sheetId="35" refreshError="1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>
        <row r="2">
          <cell r="A2" t="str">
            <v>MUNICIPIO DE SONSON ANTIOQUIA</v>
          </cell>
        </row>
      </sheetData>
      <sheetData sheetId="94"/>
      <sheetData sheetId="95"/>
      <sheetData sheetId="96"/>
      <sheetData sheetId="97"/>
      <sheetData sheetId="98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Hoja1"/>
      <sheetName val="FIBRA ÓPTICA"/>
      <sheetName val="2103mar%20.xls"/>
      <sheetName val="Formulas"/>
      <sheetName val="ELECTRICO"/>
      <sheetName val="Vuelta"/>
      <sheetName val="320.1"/>
      <sheetName val="330.2"/>
      <sheetName val="700.1"/>
      <sheetName val="Análisis de precios"/>
      <sheetName val="BASE"/>
      <sheetName val="1_Preliminares"/>
      <sheetName val="M.Obra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Insum"/>
      <sheetName val="BASES"/>
      <sheetName val="MC SF GAVIONES"/>
      <sheetName val="PESOS"/>
      <sheetName val="civ_roma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FORMULA"/>
      <sheetName val="A.P.U"/>
      <sheetName val="REC-COD,"/>
      <sheetName val="5. ELECTRICO"/>
      <sheetName val="CLASIFICACION"/>
      <sheetName val="LISTA DE PRECIOS"/>
      <sheetName val=" Liquidacion de Obra por Tramos"/>
      <sheetName val="062"/>
      <sheetName val="PERSONAL"/>
      <sheetName val="Tarifa MT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Requisición1"/>
      <sheetName val="2,2,6,1 Pilotes 0,30"/>
      <sheetName val="Listad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 refreshError="1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raestructura@santafedeantioquia-antioquia.gov.co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"/>
  <sheetViews>
    <sheetView tabSelected="1" zoomScaleNormal="100" workbookViewId="0">
      <selection activeCell="F14" sqref="F14"/>
    </sheetView>
  </sheetViews>
  <sheetFormatPr baseColWidth="10" defaultColWidth="8.85546875" defaultRowHeight="15"/>
  <cols>
    <col min="1" max="1" width="5.28515625" style="1" customWidth="1"/>
    <col min="2" max="2" width="45" style="1" customWidth="1"/>
    <col min="3" max="3" width="7.7109375" style="1" customWidth="1"/>
    <col min="4" max="4" width="9.28515625" style="2" bestFit="1" customWidth="1"/>
    <col min="5" max="5" width="13.140625" style="3" bestFit="1" customWidth="1"/>
    <col min="6" max="6" width="12.140625" style="3" bestFit="1" customWidth="1"/>
    <col min="7" max="7" width="12.140625" bestFit="1" customWidth="1"/>
    <col min="8" max="8" width="11" bestFit="1" customWidth="1"/>
  </cols>
  <sheetData>
    <row r="1" spans="1:10" ht="16.5">
      <c r="A1" s="187" t="s">
        <v>136</v>
      </c>
      <c r="B1" s="187"/>
      <c r="C1" s="187"/>
      <c r="D1" s="187"/>
      <c r="E1" s="187"/>
      <c r="F1" s="187"/>
    </row>
    <row r="2" spans="1:10" ht="16.5">
      <c r="A2" s="188" t="str">
        <f>+Memoria!B2</f>
        <v>Vía el Espinal</v>
      </c>
      <c r="B2" s="188"/>
      <c r="C2" s="188"/>
      <c r="D2" s="188"/>
      <c r="E2" s="188"/>
      <c r="F2" s="188"/>
    </row>
    <row r="3" spans="1:10" ht="16.5">
      <c r="A3" s="146" t="s">
        <v>0</v>
      </c>
      <c r="B3" s="146" t="s">
        <v>1</v>
      </c>
      <c r="C3" s="146" t="s">
        <v>2</v>
      </c>
      <c r="D3" s="147" t="s">
        <v>3</v>
      </c>
      <c r="E3" s="148" t="s">
        <v>4</v>
      </c>
      <c r="F3" s="148" t="s">
        <v>5</v>
      </c>
    </row>
    <row r="4" spans="1:10" s="4" customFormat="1" ht="16.5">
      <c r="A4" s="177">
        <v>1</v>
      </c>
      <c r="B4" s="176" t="s">
        <v>7</v>
      </c>
      <c r="C4" s="149" t="s">
        <v>8</v>
      </c>
      <c r="D4" s="150">
        <f>+Memoria!F29</f>
        <v>80</v>
      </c>
      <c r="E4" s="151">
        <f>+APU!F35</f>
        <v>616.86900000000003</v>
      </c>
      <c r="F4" s="151">
        <f>D4*E4</f>
        <v>49349.520000000004</v>
      </c>
    </row>
    <row r="5" spans="1:10" s="4" customFormat="1" ht="33">
      <c r="A5" s="177">
        <v>2</v>
      </c>
      <c r="B5" s="176" t="s">
        <v>128</v>
      </c>
      <c r="C5" s="149" t="s">
        <v>16</v>
      </c>
      <c r="D5" s="150">
        <f>+Memoria!F46</f>
        <v>35.04</v>
      </c>
      <c r="E5" s="151">
        <f>+APU!F69</f>
        <v>23226.719999999998</v>
      </c>
      <c r="F5" s="151">
        <f>+D5*E5</f>
        <v>813864.26879999985</v>
      </c>
    </row>
    <row r="6" spans="1:10" s="4" customFormat="1" ht="49.5">
      <c r="A6" s="177">
        <v>3</v>
      </c>
      <c r="B6" s="176" t="s">
        <v>153</v>
      </c>
      <c r="C6" s="149" t="s">
        <v>129</v>
      </c>
      <c r="D6" s="150">
        <f>+Memoria!F63</f>
        <v>344</v>
      </c>
      <c r="E6" s="151">
        <f>+APU!F103</f>
        <v>2818.9815000000003</v>
      </c>
      <c r="F6" s="151">
        <f t="shared" ref="F6:F7" si="0">+D6*E6</f>
        <v>969729.63600000006</v>
      </c>
    </row>
    <row r="7" spans="1:10" s="4" customFormat="1" ht="16.5">
      <c r="A7" s="177">
        <v>4</v>
      </c>
      <c r="B7" s="176" t="s">
        <v>87</v>
      </c>
      <c r="C7" s="149" t="s">
        <v>11</v>
      </c>
      <c r="D7" s="150">
        <f>+Memoria!F77</f>
        <v>2820.24</v>
      </c>
      <c r="E7" s="151">
        <f>+APU!F137</f>
        <v>802.8</v>
      </c>
      <c r="F7" s="151">
        <f t="shared" si="0"/>
        <v>2264088.6719999998</v>
      </c>
    </row>
    <row r="8" spans="1:10" s="4" customFormat="1" ht="49.5">
      <c r="A8" s="177">
        <v>5</v>
      </c>
      <c r="B8" s="176" t="s">
        <v>88</v>
      </c>
      <c r="C8" s="149" t="s">
        <v>8</v>
      </c>
      <c r="D8" s="150">
        <f>+Memoria!F91</f>
        <v>80</v>
      </c>
      <c r="E8" s="151">
        <f>+APU!F182</f>
        <v>62765.66</v>
      </c>
      <c r="F8" s="151">
        <f>D8*E8</f>
        <v>5021252.8000000007</v>
      </c>
    </row>
    <row r="9" spans="1:10" s="4" customFormat="1" ht="16.5">
      <c r="A9" s="177">
        <v>6</v>
      </c>
      <c r="B9" s="176" t="s">
        <v>86</v>
      </c>
      <c r="C9" s="149" t="s">
        <v>16</v>
      </c>
      <c r="D9" s="150">
        <f>+Memoria!F105</f>
        <v>16.8</v>
      </c>
      <c r="E9" s="151">
        <f>+APU!F221</f>
        <v>126665.32</v>
      </c>
      <c r="F9" s="151">
        <f>D9*E9</f>
        <v>2127977.3760000002</v>
      </c>
    </row>
    <row r="10" spans="1:10" s="4" customFormat="1" ht="33">
      <c r="A10" s="177">
        <v>7</v>
      </c>
      <c r="B10" s="176" t="s">
        <v>151</v>
      </c>
      <c r="C10" s="149" t="s">
        <v>8</v>
      </c>
      <c r="D10" s="150">
        <f>+Memoria!F119</f>
        <v>144</v>
      </c>
      <c r="E10" s="151">
        <f>+APU!F262</f>
        <v>29152.410500000002</v>
      </c>
      <c r="F10" s="151">
        <f>D10*E10</f>
        <v>4197947.1120000007</v>
      </c>
    </row>
    <row r="11" spans="1:10" ht="16.5">
      <c r="A11" s="184" t="s">
        <v>121</v>
      </c>
      <c r="B11" s="184" t="s">
        <v>18</v>
      </c>
      <c r="C11" s="184" t="s">
        <v>18</v>
      </c>
      <c r="D11" s="185" t="s">
        <v>18</v>
      </c>
      <c r="E11" s="186" t="s">
        <v>18</v>
      </c>
      <c r="F11" s="152">
        <f>SUM(F4:F10)</f>
        <v>15444209.384800002</v>
      </c>
    </row>
    <row r="12" spans="1:10" ht="16.5">
      <c r="A12" s="184" t="s">
        <v>122</v>
      </c>
      <c r="B12" s="184"/>
      <c r="C12" s="184"/>
      <c r="D12" s="185"/>
      <c r="E12" s="186"/>
      <c r="F12" s="152">
        <f>+'A.U % '!F27*Desglose!F11</f>
        <v>1392386</v>
      </c>
    </row>
    <row r="13" spans="1:10" ht="16.5">
      <c r="A13" s="184" t="s">
        <v>150</v>
      </c>
      <c r="B13" s="184"/>
      <c r="C13" s="184"/>
      <c r="D13" s="185"/>
      <c r="E13" s="186"/>
      <c r="F13" s="152">
        <f>+F11+F12</f>
        <v>16836595.384800002</v>
      </c>
      <c r="G13" s="41"/>
      <c r="H13">
        <f>+F13*0.15</f>
        <v>2525489.3077200004</v>
      </c>
      <c r="J13">
        <v>31569894.508704305</v>
      </c>
    </row>
    <row r="14" spans="1:10" ht="16.5">
      <c r="A14" s="184" t="s">
        <v>170</v>
      </c>
      <c r="B14" s="184"/>
      <c r="C14" s="184"/>
      <c r="D14" s="185"/>
      <c r="E14" s="186" t="s">
        <v>168</v>
      </c>
      <c r="F14" s="152">
        <f>+(Memoria!C2/1000)*199290000</f>
        <v>15943200</v>
      </c>
    </row>
    <row r="15" spans="1:10" ht="16.5">
      <c r="A15" s="184" t="s">
        <v>171</v>
      </c>
      <c r="B15" s="184"/>
      <c r="C15" s="184"/>
      <c r="D15" s="185"/>
      <c r="E15" s="186" t="s">
        <v>169</v>
      </c>
      <c r="F15" s="152">
        <f>+F13-F14</f>
        <v>893395.38480000198</v>
      </c>
    </row>
    <row r="20" spans="2:2" ht="15.75">
      <c r="B20" s="154" t="s">
        <v>132</v>
      </c>
    </row>
    <row r="21" spans="2:2" ht="15.75">
      <c r="B21" s="154" t="s">
        <v>133</v>
      </c>
    </row>
    <row r="22" spans="2:2" ht="15.75">
      <c r="B22" s="154" t="s">
        <v>134</v>
      </c>
    </row>
    <row r="23" spans="2:2" ht="15.75">
      <c r="B23" s="153" t="s">
        <v>135</v>
      </c>
    </row>
  </sheetData>
  <mergeCells count="7">
    <mergeCell ref="A15:E15"/>
    <mergeCell ref="A14:E14"/>
    <mergeCell ref="A1:F1"/>
    <mergeCell ref="A2:F2"/>
    <mergeCell ref="A11:E11"/>
    <mergeCell ref="A12:E12"/>
    <mergeCell ref="A13:E13"/>
  </mergeCells>
  <phoneticPr fontId="13" type="noConversion"/>
  <hyperlinks>
    <hyperlink ref="B23" r:id="rId1" xr:uid="{13B37CDE-47A3-42B1-AF59-C1FBA5866CAE}"/>
  </hyperlinks>
  <pageMargins left="0.7" right="0.7" top="0.75" bottom="0.75" header="0.3" footer="0.3"/>
  <pageSetup paperSize="9" scale="78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16B13-4F2F-491C-8FDC-18401A0F64DA}">
  <dimension ref="A1:I119"/>
  <sheetViews>
    <sheetView workbookViewId="0">
      <selection activeCell="G7" sqref="G7"/>
    </sheetView>
  </sheetViews>
  <sheetFormatPr baseColWidth="10" defaultRowHeight="15"/>
  <cols>
    <col min="7" max="7" width="35.7109375" customWidth="1"/>
    <col min="8" max="8" width="18.140625" customWidth="1"/>
  </cols>
  <sheetData>
    <row r="1" spans="1:9">
      <c r="A1" t="s">
        <v>154</v>
      </c>
      <c r="B1" t="s">
        <v>155</v>
      </c>
      <c r="C1" t="s">
        <v>156</v>
      </c>
    </row>
    <row r="2" spans="1:9">
      <c r="A2">
        <v>10</v>
      </c>
      <c r="B2" t="s">
        <v>165</v>
      </c>
      <c r="C2">
        <v>80</v>
      </c>
    </row>
    <row r="3" spans="1:9">
      <c r="A3">
        <v>2</v>
      </c>
      <c r="B3" t="s">
        <v>157</v>
      </c>
      <c r="C3">
        <v>100</v>
      </c>
    </row>
    <row r="4" spans="1:9">
      <c r="A4">
        <v>3</v>
      </c>
      <c r="B4" t="s">
        <v>158</v>
      </c>
      <c r="C4">
        <v>100</v>
      </c>
    </row>
    <row r="5" spans="1:9">
      <c r="A5">
        <v>4</v>
      </c>
      <c r="B5" t="s">
        <v>159</v>
      </c>
      <c r="C5">
        <v>100</v>
      </c>
    </row>
    <row r="6" spans="1:9">
      <c r="A6">
        <v>5</v>
      </c>
      <c r="B6" t="s">
        <v>160</v>
      </c>
      <c r="C6">
        <v>100</v>
      </c>
    </row>
    <row r="7" spans="1:9">
      <c r="A7">
        <v>6</v>
      </c>
      <c r="B7" t="s">
        <v>161</v>
      </c>
      <c r="C7">
        <v>100</v>
      </c>
    </row>
    <row r="8" spans="1:9">
      <c r="A8">
        <v>7</v>
      </c>
      <c r="B8" t="s">
        <v>162</v>
      </c>
      <c r="C8">
        <v>80</v>
      </c>
    </row>
    <row r="9" spans="1:9">
      <c r="A9">
        <v>8</v>
      </c>
      <c r="B9" t="s">
        <v>163</v>
      </c>
      <c r="C9">
        <v>70</v>
      </c>
    </row>
    <row r="10" spans="1:9">
      <c r="A10">
        <v>9</v>
      </c>
      <c r="B10" t="s">
        <v>164</v>
      </c>
      <c r="C10">
        <v>50</v>
      </c>
    </row>
    <row r="11" spans="1:9">
      <c r="A11">
        <v>10</v>
      </c>
      <c r="B11" t="s">
        <v>165</v>
      </c>
      <c r="C11">
        <v>80</v>
      </c>
    </row>
    <row r="12" spans="1:9" ht="15.75" thickBot="1">
      <c r="A12">
        <v>11</v>
      </c>
      <c r="B12" t="s">
        <v>166</v>
      </c>
      <c r="C12">
        <v>70</v>
      </c>
    </row>
    <row r="13" spans="1:9">
      <c r="A13" s="196" t="s">
        <v>137</v>
      </c>
      <c r="B13" s="198" t="s">
        <v>149</v>
      </c>
      <c r="C13" s="199"/>
      <c r="D13" s="199"/>
      <c r="E13" s="199"/>
      <c r="F13" s="200"/>
      <c r="G13" s="155" t="s">
        <v>138</v>
      </c>
      <c r="H13" s="156" t="s">
        <v>139</v>
      </c>
    </row>
    <row r="14" spans="1:9">
      <c r="A14" s="197"/>
      <c r="B14" s="201"/>
      <c r="C14" s="201"/>
      <c r="D14" s="201"/>
      <c r="E14" s="201"/>
      <c r="F14" s="202"/>
      <c r="G14" s="157" t="str">
        <f>+Desglose!$B$21</f>
        <v>León Esnaider Quiroz Osorio</v>
      </c>
      <c r="H14" s="158">
        <f>+$I$16</f>
        <v>45505</v>
      </c>
      <c r="I14" s="159"/>
    </row>
    <row r="15" spans="1:9">
      <c r="A15" s="160" t="s">
        <v>140</v>
      </c>
      <c r="B15" s="189" t="str">
        <f>+VLOOKUP(A16,Desglose!$A$4:$F$10,2,0)</f>
        <v>Localización y replanteo</v>
      </c>
      <c r="C15" s="189"/>
      <c r="D15" s="189"/>
      <c r="E15" s="189"/>
      <c r="F15" s="189"/>
      <c r="G15" s="161" t="s">
        <v>141</v>
      </c>
      <c r="H15" s="162" t="s">
        <v>142</v>
      </c>
      <c r="I15" s="163"/>
    </row>
    <row r="16" spans="1:9">
      <c r="A16" s="164">
        <v>1</v>
      </c>
      <c r="B16" s="189"/>
      <c r="C16" s="189"/>
      <c r="D16" s="189"/>
      <c r="E16" s="189"/>
      <c r="F16" s="189"/>
      <c r="G16" s="165">
        <f>+F29</f>
        <v>80</v>
      </c>
      <c r="H16" s="162" t="str">
        <f>+VLOOKUP(A16,Desglose!$A$4:$F$10,3,0)</f>
        <v>M</v>
      </c>
      <c r="I16" s="163">
        <v>45505</v>
      </c>
    </row>
    <row r="17" spans="1:8">
      <c r="A17" s="166" t="s">
        <v>143</v>
      </c>
      <c r="B17" s="167" t="s">
        <v>144</v>
      </c>
      <c r="C17" s="167" t="s">
        <v>145</v>
      </c>
      <c r="D17" s="167" t="s">
        <v>146</v>
      </c>
      <c r="E17" s="167" t="s">
        <v>147</v>
      </c>
      <c r="F17" s="168" t="s">
        <v>18</v>
      </c>
      <c r="G17" s="190" t="s">
        <v>148</v>
      </c>
      <c r="H17" s="191"/>
    </row>
    <row r="18" spans="1:8">
      <c r="A18" s="169" t="str">
        <f>+B2</f>
        <v>Vía el Espinal</v>
      </c>
      <c r="B18" s="170">
        <f>+C2</f>
        <v>80</v>
      </c>
      <c r="C18" s="170"/>
      <c r="D18" s="170"/>
      <c r="E18" s="170">
        <v>1</v>
      </c>
      <c r="F18" s="171">
        <f>PRODUCT(B18:E18)</f>
        <v>80</v>
      </c>
      <c r="G18" s="192"/>
      <c r="H18" s="193"/>
    </row>
    <row r="19" spans="1:8">
      <c r="A19" s="169"/>
      <c r="B19" s="170"/>
      <c r="C19" s="170"/>
      <c r="D19" s="170"/>
      <c r="E19" s="170"/>
      <c r="F19" s="171"/>
      <c r="G19" s="192"/>
      <c r="H19" s="193"/>
    </row>
    <row r="20" spans="1:8">
      <c r="A20" s="169"/>
      <c r="B20" s="170"/>
      <c r="C20" s="170"/>
      <c r="D20" s="170"/>
      <c r="E20" s="170"/>
      <c r="F20" s="171"/>
      <c r="G20" s="192"/>
      <c r="H20" s="193"/>
    </row>
    <row r="21" spans="1:8">
      <c r="A21" s="169"/>
      <c r="B21" s="170"/>
      <c r="C21" s="170"/>
      <c r="D21" s="170"/>
      <c r="E21" s="170"/>
      <c r="F21" s="171"/>
      <c r="G21" s="192"/>
      <c r="H21" s="193"/>
    </row>
    <row r="22" spans="1:8">
      <c r="A22" s="169"/>
      <c r="B22" s="170"/>
      <c r="C22" s="170"/>
      <c r="D22" s="170"/>
      <c r="E22" s="170"/>
      <c r="F22" s="171"/>
      <c r="G22" s="192"/>
      <c r="H22" s="193"/>
    </row>
    <row r="23" spans="1:8">
      <c r="A23" s="169"/>
      <c r="B23" s="170"/>
      <c r="C23" s="170"/>
      <c r="D23" s="170"/>
      <c r="E23" s="170"/>
      <c r="F23" s="171"/>
      <c r="G23" s="192"/>
      <c r="H23" s="193"/>
    </row>
    <row r="24" spans="1:8">
      <c r="A24" s="169"/>
      <c r="B24" s="170"/>
      <c r="C24" s="170"/>
      <c r="D24" s="170"/>
      <c r="E24" s="170"/>
      <c r="F24" s="171"/>
      <c r="G24" s="192"/>
      <c r="H24" s="193"/>
    </row>
    <row r="25" spans="1:8">
      <c r="A25" s="169"/>
      <c r="B25" s="170"/>
      <c r="C25" s="170"/>
      <c r="D25" s="170"/>
      <c r="E25" s="170"/>
      <c r="F25" s="171"/>
      <c r="G25" s="192"/>
      <c r="H25" s="193"/>
    </row>
    <row r="26" spans="1:8">
      <c r="A26" s="169"/>
      <c r="B26" s="170"/>
      <c r="C26" s="170"/>
      <c r="D26" s="170"/>
      <c r="E26" s="170"/>
      <c r="F26" s="171">
        <f>PRODUCT(B26:E26)</f>
        <v>0</v>
      </c>
      <c r="G26" s="192"/>
      <c r="H26" s="193"/>
    </row>
    <row r="27" spans="1:8">
      <c r="A27" s="169"/>
      <c r="B27" s="170"/>
      <c r="C27" s="170"/>
      <c r="D27" s="170"/>
      <c r="E27" s="170"/>
      <c r="F27" s="171">
        <f>PRODUCT(B27:E27)</f>
        <v>0</v>
      </c>
      <c r="G27" s="192"/>
      <c r="H27" s="193"/>
    </row>
    <row r="28" spans="1:8">
      <c r="A28" s="169"/>
      <c r="B28" s="170"/>
      <c r="C28" s="170"/>
      <c r="D28" s="170"/>
      <c r="E28" s="170"/>
      <c r="F28" s="171">
        <f>PRODUCT(B28:E28)</f>
        <v>0</v>
      </c>
      <c r="G28" s="192"/>
      <c r="H28" s="193"/>
    </row>
    <row r="29" spans="1:8" ht="15.75" thickBot="1">
      <c r="A29" s="172"/>
      <c r="B29" s="173"/>
      <c r="C29" s="173"/>
      <c r="D29" s="173"/>
      <c r="E29" s="174" t="s">
        <v>18</v>
      </c>
      <c r="F29" s="175">
        <f>ROUND((SUM(F18:F28)),2)</f>
        <v>80</v>
      </c>
      <c r="G29" s="194"/>
      <c r="H29" s="195"/>
    </row>
    <row r="30" spans="1:8">
      <c r="A30" s="196" t="s">
        <v>137</v>
      </c>
      <c r="B30" s="198" t="s">
        <v>149</v>
      </c>
      <c r="C30" s="199"/>
      <c r="D30" s="199"/>
      <c r="E30" s="199"/>
      <c r="F30" s="200"/>
      <c r="G30" s="155" t="s">
        <v>138</v>
      </c>
      <c r="H30" s="156" t="s">
        <v>139</v>
      </c>
    </row>
    <row r="31" spans="1:8" ht="55.15" customHeight="1">
      <c r="A31" s="197"/>
      <c r="B31" s="201"/>
      <c r="C31" s="201"/>
      <c r="D31" s="201"/>
      <c r="E31" s="201"/>
      <c r="F31" s="202"/>
      <c r="G31" s="157" t="str">
        <f>+Desglose!$B$21</f>
        <v>León Esnaider Quiroz Osorio</v>
      </c>
      <c r="H31" s="158">
        <f>+$I$16</f>
        <v>45505</v>
      </c>
    </row>
    <row r="32" spans="1:8">
      <c r="A32" s="160" t="s">
        <v>140</v>
      </c>
      <c r="B32" s="189" t="str">
        <f>+VLOOKUP(A33,Desglose!$A$4:$F$10,2,0)</f>
        <v>Excavación a cielo abierto material comun/conglomerado 0.0 a 6.0 metros</v>
      </c>
      <c r="C32" s="189"/>
      <c r="D32" s="189"/>
      <c r="E32" s="189"/>
      <c r="F32" s="189"/>
      <c r="G32" s="161" t="s">
        <v>141</v>
      </c>
      <c r="H32" s="162" t="s">
        <v>142</v>
      </c>
    </row>
    <row r="33" spans="1:8">
      <c r="A33" s="164">
        <v>2</v>
      </c>
      <c r="B33" s="189"/>
      <c r="C33" s="189"/>
      <c r="D33" s="189"/>
      <c r="E33" s="189"/>
      <c r="F33" s="189"/>
      <c r="G33" s="165">
        <f>+F46</f>
        <v>35.04</v>
      </c>
      <c r="H33" s="162" t="str">
        <f>+VLOOKUP(A33,Desglose!$A$4:$F$10,3,0)</f>
        <v>M3</v>
      </c>
    </row>
    <row r="34" spans="1:8">
      <c r="A34" s="166" t="s">
        <v>143</v>
      </c>
      <c r="B34" s="167" t="s">
        <v>144</v>
      </c>
      <c r="C34" s="167" t="s">
        <v>145</v>
      </c>
      <c r="D34" s="167" t="s">
        <v>146</v>
      </c>
      <c r="E34" s="167" t="s">
        <v>147</v>
      </c>
      <c r="F34" s="168" t="s">
        <v>18</v>
      </c>
      <c r="G34" s="190" t="s">
        <v>148</v>
      </c>
      <c r="H34" s="191"/>
    </row>
    <row r="35" spans="1:8">
      <c r="A35" s="169" t="str">
        <f>+B2</f>
        <v>Vía el Espinal</v>
      </c>
      <c r="B35" s="170">
        <f>(C2/3)*2.7</f>
        <v>72.000000000000014</v>
      </c>
      <c r="C35" s="170">
        <v>0.2</v>
      </c>
      <c r="D35" s="170">
        <v>0.1</v>
      </c>
      <c r="E35" s="170">
        <v>1</v>
      </c>
      <c r="F35" s="171">
        <f>PRODUCT(B35:E35)</f>
        <v>1.4400000000000004</v>
      </c>
      <c r="G35" s="192"/>
      <c r="H35" s="193"/>
    </row>
    <row r="36" spans="1:8">
      <c r="A36" s="169"/>
      <c r="B36" s="170">
        <f>+C2*2</f>
        <v>160</v>
      </c>
      <c r="C36" s="170">
        <v>0.7</v>
      </c>
      <c r="D36" s="170">
        <v>0.15</v>
      </c>
      <c r="E36" s="170">
        <v>2</v>
      </c>
      <c r="F36" s="171">
        <f>PRODUCT(B36:E36)</f>
        <v>33.6</v>
      </c>
      <c r="G36" s="192"/>
      <c r="H36" s="193"/>
    </row>
    <row r="37" spans="1:8">
      <c r="A37" s="169"/>
      <c r="B37" s="170"/>
      <c r="C37" s="170"/>
      <c r="D37" s="170"/>
      <c r="E37" s="170"/>
      <c r="F37" s="171"/>
      <c r="G37" s="192"/>
      <c r="H37" s="193"/>
    </row>
    <row r="38" spans="1:8">
      <c r="A38" s="169"/>
      <c r="B38" s="170"/>
      <c r="C38" s="170"/>
      <c r="D38" s="170"/>
      <c r="E38" s="170"/>
      <c r="F38" s="171"/>
      <c r="G38" s="192"/>
      <c r="H38" s="193"/>
    </row>
    <row r="39" spans="1:8">
      <c r="A39" s="169"/>
      <c r="B39" s="170"/>
      <c r="C39" s="170"/>
      <c r="D39" s="170"/>
      <c r="E39" s="170"/>
      <c r="F39" s="171"/>
      <c r="G39" s="192"/>
      <c r="H39" s="193"/>
    </row>
    <row r="40" spans="1:8">
      <c r="A40" s="169"/>
      <c r="B40" s="170"/>
      <c r="C40" s="170"/>
      <c r="D40" s="170"/>
      <c r="E40" s="170"/>
      <c r="F40" s="171"/>
      <c r="G40" s="192"/>
      <c r="H40" s="193"/>
    </row>
    <row r="41" spans="1:8">
      <c r="A41" s="169"/>
      <c r="B41" s="170"/>
      <c r="C41" s="170"/>
      <c r="D41" s="170"/>
      <c r="E41" s="170"/>
      <c r="F41" s="171"/>
      <c r="G41" s="192"/>
      <c r="H41" s="193"/>
    </row>
    <row r="42" spans="1:8">
      <c r="A42" s="169"/>
      <c r="B42" s="170"/>
      <c r="C42" s="170"/>
      <c r="D42" s="170"/>
      <c r="E42" s="170"/>
      <c r="F42" s="171"/>
      <c r="G42" s="192"/>
      <c r="H42" s="193"/>
    </row>
    <row r="43" spans="1:8">
      <c r="A43" s="169"/>
      <c r="B43" s="170"/>
      <c r="C43" s="170"/>
      <c r="D43" s="170"/>
      <c r="E43" s="170"/>
      <c r="F43" s="171">
        <f>PRODUCT(B43:E43)</f>
        <v>0</v>
      </c>
      <c r="G43" s="192"/>
      <c r="H43" s="193"/>
    </row>
    <row r="44" spans="1:8">
      <c r="A44" s="169"/>
      <c r="B44" s="170"/>
      <c r="C44" s="170"/>
      <c r="D44" s="170"/>
      <c r="E44" s="170"/>
      <c r="F44" s="171">
        <f>PRODUCT(B44:E44)</f>
        <v>0</v>
      </c>
      <c r="G44" s="192"/>
      <c r="H44" s="193"/>
    </row>
    <row r="45" spans="1:8">
      <c r="A45" s="169"/>
      <c r="B45" s="170"/>
      <c r="C45" s="170"/>
      <c r="D45" s="170"/>
      <c r="E45" s="170"/>
      <c r="F45" s="171">
        <f>PRODUCT(B45:E45)</f>
        <v>0</v>
      </c>
      <c r="G45" s="192"/>
      <c r="H45" s="193"/>
    </row>
    <row r="46" spans="1:8" ht="15.75" thickBot="1">
      <c r="A46" s="172"/>
      <c r="B46" s="173"/>
      <c r="C46" s="173"/>
      <c r="D46" s="173"/>
      <c r="E46" s="174" t="s">
        <v>18</v>
      </c>
      <c r="F46" s="175">
        <f>ROUND((SUM(F35:F45)),2)</f>
        <v>35.04</v>
      </c>
      <c r="G46" s="194"/>
      <c r="H46" s="195"/>
    </row>
    <row r="47" spans="1:8">
      <c r="A47" s="196" t="s">
        <v>137</v>
      </c>
      <c r="B47" s="198" t="s">
        <v>149</v>
      </c>
      <c r="C47" s="199"/>
      <c r="D47" s="199"/>
      <c r="E47" s="199"/>
      <c r="F47" s="200"/>
      <c r="G47" s="155" t="s">
        <v>138</v>
      </c>
      <c r="H47" s="156" t="s">
        <v>139</v>
      </c>
    </row>
    <row r="48" spans="1:8">
      <c r="A48" s="197"/>
      <c r="B48" s="201"/>
      <c r="C48" s="201"/>
      <c r="D48" s="201"/>
      <c r="E48" s="201"/>
      <c r="F48" s="202"/>
      <c r="G48" s="157" t="str">
        <f>+Desglose!$B$21</f>
        <v>León Esnaider Quiroz Osorio</v>
      </c>
      <c r="H48" s="158">
        <f>+$I$16</f>
        <v>45505</v>
      </c>
    </row>
    <row r="49" spans="1:8" ht="21.6" customHeight="1">
      <c r="A49" s="160" t="s">
        <v>140</v>
      </c>
      <c r="B49" s="189" t="str">
        <f>+VLOOKUP(A50,Desglose!$A$4:$F$10,2,0)</f>
        <v>Conformación y compactación de subrasante a maquina con material proveniente de la excavación o préstamo (incluye cargue, descargue)</v>
      </c>
      <c r="C49" s="189"/>
      <c r="D49" s="189"/>
      <c r="E49" s="189"/>
      <c r="F49" s="189"/>
      <c r="G49" s="161" t="s">
        <v>141</v>
      </c>
      <c r="H49" s="162" t="s">
        <v>142</v>
      </c>
    </row>
    <row r="50" spans="1:8">
      <c r="A50" s="164">
        <v>3</v>
      </c>
      <c r="B50" s="189"/>
      <c r="C50" s="189"/>
      <c r="D50" s="189"/>
      <c r="E50" s="189"/>
      <c r="F50" s="189"/>
      <c r="G50" s="165">
        <f>+F63</f>
        <v>344</v>
      </c>
      <c r="H50" s="162" t="str">
        <f>+VLOOKUP(A50,Desglose!$A$4:$F$10,3,0)</f>
        <v>M2</v>
      </c>
    </row>
    <row r="51" spans="1:8">
      <c r="A51" s="166" t="s">
        <v>143</v>
      </c>
      <c r="B51" s="167" t="s">
        <v>144</v>
      </c>
      <c r="C51" s="167" t="s">
        <v>145</v>
      </c>
      <c r="D51" s="167" t="s">
        <v>146</v>
      </c>
      <c r="E51" s="167" t="s">
        <v>147</v>
      </c>
      <c r="F51" s="168" t="s">
        <v>18</v>
      </c>
      <c r="G51" s="190" t="s">
        <v>148</v>
      </c>
      <c r="H51" s="191"/>
    </row>
    <row r="52" spans="1:8">
      <c r="A52" s="169" t="str">
        <f>+B2</f>
        <v>Vía el Espinal</v>
      </c>
      <c r="B52" s="170">
        <f>+C2</f>
        <v>80</v>
      </c>
      <c r="C52" s="170">
        <v>4.3</v>
      </c>
      <c r="D52" s="170"/>
      <c r="E52" s="170">
        <v>1</v>
      </c>
      <c r="F52" s="171">
        <f>PRODUCT(B52:E52)</f>
        <v>344</v>
      </c>
      <c r="G52" s="192"/>
      <c r="H52" s="193"/>
    </row>
    <row r="53" spans="1:8">
      <c r="A53" s="169"/>
      <c r="B53" s="170"/>
      <c r="C53" s="170"/>
      <c r="D53" s="170"/>
      <c r="E53" s="170"/>
      <c r="F53" s="171"/>
      <c r="G53" s="192"/>
      <c r="H53" s="193"/>
    </row>
    <row r="54" spans="1:8">
      <c r="A54" s="169"/>
      <c r="B54" s="170"/>
      <c r="C54" s="170"/>
      <c r="D54" s="170"/>
      <c r="E54" s="170"/>
      <c r="F54" s="171"/>
      <c r="G54" s="192"/>
      <c r="H54" s="193"/>
    </row>
    <row r="55" spans="1:8">
      <c r="A55" s="169"/>
      <c r="B55" s="170"/>
      <c r="C55" s="170"/>
      <c r="D55" s="170"/>
      <c r="E55" s="170"/>
      <c r="F55" s="171"/>
      <c r="G55" s="192"/>
      <c r="H55" s="193"/>
    </row>
    <row r="56" spans="1:8">
      <c r="A56" s="169"/>
      <c r="B56" s="170"/>
      <c r="C56" s="170"/>
      <c r="D56" s="170"/>
      <c r="E56" s="170"/>
      <c r="F56" s="171"/>
      <c r="G56" s="192"/>
      <c r="H56" s="193"/>
    </row>
    <row r="57" spans="1:8">
      <c r="A57" s="169"/>
      <c r="B57" s="170"/>
      <c r="C57" s="170"/>
      <c r="D57" s="170"/>
      <c r="E57" s="170"/>
      <c r="F57" s="171"/>
      <c r="G57" s="192"/>
      <c r="H57" s="193"/>
    </row>
    <row r="58" spans="1:8">
      <c r="A58" s="169"/>
      <c r="B58" s="170"/>
      <c r="C58" s="170"/>
      <c r="D58" s="170"/>
      <c r="E58" s="170"/>
      <c r="F58" s="171"/>
      <c r="G58" s="192"/>
      <c r="H58" s="193"/>
    </row>
    <row r="59" spans="1:8">
      <c r="A59" s="169"/>
      <c r="B59" s="170"/>
      <c r="C59" s="170"/>
      <c r="D59" s="170"/>
      <c r="E59" s="170"/>
      <c r="F59" s="171"/>
      <c r="G59" s="192"/>
      <c r="H59" s="193"/>
    </row>
    <row r="60" spans="1:8">
      <c r="A60" s="169"/>
      <c r="B60" s="170"/>
      <c r="C60" s="170"/>
      <c r="D60" s="170"/>
      <c r="E60" s="170"/>
      <c r="F60" s="171">
        <f>PRODUCT(B60:E60)</f>
        <v>0</v>
      </c>
      <c r="G60" s="192"/>
      <c r="H60" s="193"/>
    </row>
    <row r="61" spans="1:8">
      <c r="A61" s="169"/>
      <c r="B61" s="170"/>
      <c r="C61" s="170"/>
      <c r="D61" s="170"/>
      <c r="E61" s="170"/>
      <c r="F61" s="171">
        <f>PRODUCT(B61:E61)</f>
        <v>0</v>
      </c>
      <c r="G61" s="192"/>
      <c r="H61" s="193"/>
    </row>
    <row r="62" spans="1:8">
      <c r="A62" s="169"/>
      <c r="B62" s="170"/>
      <c r="C62" s="170"/>
      <c r="D62" s="170"/>
      <c r="E62" s="170"/>
      <c r="F62" s="171">
        <f>PRODUCT(B62:E62)</f>
        <v>0</v>
      </c>
      <c r="G62" s="192"/>
      <c r="H62" s="193"/>
    </row>
    <row r="63" spans="1:8" ht="15.75" thickBot="1">
      <c r="A63" s="172"/>
      <c r="B63" s="173"/>
      <c r="C63" s="173"/>
      <c r="D63" s="173"/>
      <c r="E63" s="174" t="s">
        <v>18</v>
      </c>
      <c r="F63" s="175">
        <f>ROUND((SUM(F52:F62)),2)</f>
        <v>344</v>
      </c>
      <c r="G63" s="194"/>
      <c r="H63" s="195"/>
    </row>
    <row r="64" spans="1:8">
      <c r="A64" s="196" t="s">
        <v>137</v>
      </c>
      <c r="B64" s="198" t="s">
        <v>149</v>
      </c>
      <c r="C64" s="199"/>
      <c r="D64" s="199"/>
      <c r="E64" s="199"/>
      <c r="F64" s="200"/>
      <c r="G64" s="155" t="s">
        <v>138</v>
      </c>
      <c r="H64" s="156" t="s">
        <v>139</v>
      </c>
    </row>
    <row r="65" spans="1:8">
      <c r="A65" s="197"/>
      <c r="B65" s="201"/>
      <c r="C65" s="201"/>
      <c r="D65" s="201"/>
      <c r="E65" s="201"/>
      <c r="F65" s="202"/>
      <c r="G65" s="157" t="str">
        <f>+Desglose!$B$21</f>
        <v>León Esnaider Quiroz Osorio</v>
      </c>
      <c r="H65" s="158">
        <f>+$I$16</f>
        <v>45505</v>
      </c>
    </row>
    <row r="66" spans="1:8">
      <c r="A66" s="160" t="s">
        <v>140</v>
      </c>
      <c r="B66" s="189" t="str">
        <f>+VLOOKUP(A67,Desglose!$A$4:$F$10,2,0)</f>
        <v>Acero Fy = 60.000 psi d&gt;1/4", no incluye acero.</v>
      </c>
      <c r="C66" s="189"/>
      <c r="D66" s="189"/>
      <c r="E66" s="189"/>
      <c r="F66" s="189"/>
      <c r="G66" s="161" t="s">
        <v>141</v>
      </c>
      <c r="H66" s="162" t="s">
        <v>142</v>
      </c>
    </row>
    <row r="67" spans="1:8">
      <c r="A67" s="164">
        <v>4</v>
      </c>
      <c r="B67" s="189"/>
      <c r="C67" s="189"/>
      <c r="D67" s="189"/>
      <c r="E67" s="189"/>
      <c r="F67" s="189"/>
      <c r="G67" s="165">
        <f>+F77</f>
        <v>2820.24</v>
      </c>
      <c r="H67" s="162" t="str">
        <f>+VLOOKUP(A67,Desglose!$A$4:$F$10,3,0)</f>
        <v>Kg</v>
      </c>
    </row>
    <row r="68" spans="1:8">
      <c r="A68" s="166" t="s">
        <v>143</v>
      </c>
      <c r="B68" s="167" t="s">
        <v>167</v>
      </c>
      <c r="C68" s="167" t="s">
        <v>145</v>
      </c>
      <c r="D68" s="167" t="s">
        <v>146</v>
      </c>
      <c r="E68" s="167" t="s">
        <v>147</v>
      </c>
      <c r="F68" s="168" t="s">
        <v>18</v>
      </c>
      <c r="G68" s="190" t="s">
        <v>148</v>
      </c>
      <c r="H68" s="191"/>
    </row>
    <row r="69" spans="1:8">
      <c r="A69" s="169" t="str">
        <f>+B2</f>
        <v>Vía el Espinal</v>
      </c>
      <c r="B69" s="170">
        <v>35253</v>
      </c>
      <c r="C69" s="170"/>
      <c r="D69" s="170"/>
      <c r="E69" s="170">
        <f>+C2/1000</f>
        <v>0.08</v>
      </c>
      <c r="F69" s="171">
        <f>PRODUCT(B69:E69)</f>
        <v>2820.2400000000002</v>
      </c>
      <c r="G69" s="192"/>
      <c r="H69" s="193"/>
    </row>
    <row r="70" spans="1:8">
      <c r="A70" s="169"/>
      <c r="B70" s="170"/>
      <c r="C70" s="170"/>
      <c r="D70" s="170"/>
      <c r="E70" s="170"/>
      <c r="F70" s="171"/>
      <c r="G70" s="192"/>
      <c r="H70" s="193"/>
    </row>
    <row r="71" spans="1:8">
      <c r="A71" s="169"/>
      <c r="B71" s="170"/>
      <c r="C71" s="170"/>
      <c r="D71" s="170"/>
      <c r="E71" s="170"/>
      <c r="F71" s="171"/>
      <c r="G71" s="192"/>
      <c r="H71" s="193"/>
    </row>
    <row r="72" spans="1:8">
      <c r="A72" s="169"/>
      <c r="B72" s="170"/>
      <c r="C72" s="170"/>
      <c r="D72" s="170"/>
      <c r="E72" s="170"/>
      <c r="F72" s="171"/>
      <c r="G72" s="192"/>
      <c r="H72" s="193"/>
    </row>
    <row r="73" spans="1:8">
      <c r="A73" s="169"/>
      <c r="B73" s="170"/>
      <c r="C73" s="170"/>
      <c r="D73" s="170"/>
      <c r="E73" s="170"/>
      <c r="F73" s="171"/>
      <c r="G73" s="192"/>
      <c r="H73" s="193"/>
    </row>
    <row r="74" spans="1:8">
      <c r="A74" s="169"/>
      <c r="B74" s="170"/>
      <c r="C74" s="170"/>
      <c r="D74" s="170"/>
      <c r="E74" s="170"/>
      <c r="F74" s="171">
        <f>PRODUCT(B74:E74)</f>
        <v>0</v>
      </c>
      <c r="G74" s="192"/>
      <c r="H74" s="193"/>
    </row>
    <row r="75" spans="1:8">
      <c r="A75" s="169"/>
      <c r="B75" s="170"/>
      <c r="C75" s="170"/>
      <c r="D75" s="170"/>
      <c r="E75" s="170"/>
      <c r="F75" s="171">
        <f>PRODUCT(B75:E75)</f>
        <v>0</v>
      </c>
      <c r="G75" s="192"/>
      <c r="H75" s="193"/>
    </row>
    <row r="76" spans="1:8">
      <c r="A76" s="169"/>
      <c r="B76" s="170"/>
      <c r="C76" s="170"/>
      <c r="D76" s="170"/>
      <c r="E76" s="170"/>
      <c r="F76" s="171">
        <f>PRODUCT(B76:E76)</f>
        <v>0</v>
      </c>
      <c r="G76" s="192"/>
      <c r="H76" s="193"/>
    </row>
    <row r="77" spans="1:8" ht="15.75" thickBot="1">
      <c r="A77" s="172"/>
      <c r="B77" s="173"/>
      <c r="C77" s="173"/>
      <c r="D77" s="173"/>
      <c r="E77" s="174" t="s">
        <v>18</v>
      </c>
      <c r="F77" s="175">
        <f>ROUND((SUM(F69:F76)),2)</f>
        <v>2820.24</v>
      </c>
      <c r="G77" s="194"/>
      <c r="H77" s="195"/>
    </row>
    <row r="78" spans="1:8">
      <c r="A78" s="196" t="s">
        <v>137</v>
      </c>
      <c r="B78" s="198" t="s">
        <v>149</v>
      </c>
      <c r="C78" s="199"/>
      <c r="D78" s="199"/>
      <c r="E78" s="199"/>
      <c r="F78" s="200"/>
      <c r="G78" s="155" t="s">
        <v>138</v>
      </c>
      <c r="H78" s="156" t="s">
        <v>139</v>
      </c>
    </row>
    <row r="79" spans="1:8">
      <c r="A79" s="197"/>
      <c r="B79" s="201"/>
      <c r="C79" s="201"/>
      <c r="D79" s="201"/>
      <c r="E79" s="201"/>
      <c r="F79" s="202"/>
      <c r="G79" s="157" t="str">
        <f>+Desglose!$B$21</f>
        <v>León Esnaider Quiroz Osorio</v>
      </c>
      <c r="H79" s="158">
        <f>+$I$16</f>
        <v>45505</v>
      </c>
    </row>
    <row r="80" spans="1:8" ht="19.899999999999999" customHeight="1">
      <c r="A80" s="160" t="s">
        <v>140</v>
      </c>
      <c r="B80" s="189" t="str">
        <f>+VLOOKUP(A81,Desglose!$A$4:$F$10,2,0)</f>
        <v>Placa Huellas (par) en concreto de 20,7 Mpa (3000 psi) e = 0,15 m a c/u = 0,90 m. Incluye construcción de viga riostra. No incluye cemento</v>
      </c>
      <c r="C80" s="189"/>
      <c r="D80" s="189"/>
      <c r="E80" s="189"/>
      <c r="F80" s="189"/>
      <c r="G80" s="161" t="s">
        <v>141</v>
      </c>
      <c r="H80" s="162" t="s">
        <v>142</v>
      </c>
    </row>
    <row r="81" spans="1:8">
      <c r="A81" s="164">
        <v>5</v>
      </c>
      <c r="B81" s="189"/>
      <c r="C81" s="189"/>
      <c r="D81" s="189"/>
      <c r="E81" s="189"/>
      <c r="F81" s="189"/>
      <c r="G81" s="165">
        <f>+F91</f>
        <v>80</v>
      </c>
      <c r="H81" s="162" t="str">
        <f>+VLOOKUP(A81,Desglose!$A$4:$F$10,3,0)</f>
        <v>M</v>
      </c>
    </row>
    <row r="82" spans="1:8">
      <c r="A82" s="166" t="s">
        <v>143</v>
      </c>
      <c r="B82" s="167" t="s">
        <v>144</v>
      </c>
      <c r="C82" s="167" t="s">
        <v>145</v>
      </c>
      <c r="D82" s="167" t="s">
        <v>146</v>
      </c>
      <c r="E82" s="167" t="s">
        <v>147</v>
      </c>
      <c r="F82" s="168" t="s">
        <v>18</v>
      </c>
      <c r="G82" s="190" t="s">
        <v>148</v>
      </c>
      <c r="H82" s="191"/>
    </row>
    <row r="83" spans="1:8">
      <c r="A83" s="169" t="str">
        <f>+B2</f>
        <v>Vía el Espinal</v>
      </c>
      <c r="B83" s="170">
        <f>+C2</f>
        <v>80</v>
      </c>
      <c r="C83" s="170"/>
      <c r="D83" s="170"/>
      <c r="E83" s="170">
        <v>1</v>
      </c>
      <c r="F83" s="171">
        <f>PRODUCT(B83:E83)</f>
        <v>80</v>
      </c>
      <c r="G83" s="192"/>
      <c r="H83" s="193"/>
    </row>
    <row r="84" spans="1:8">
      <c r="A84" s="169"/>
      <c r="B84" s="170"/>
      <c r="C84" s="170"/>
      <c r="D84" s="170"/>
      <c r="E84" s="170"/>
      <c r="F84" s="171"/>
      <c r="G84" s="192"/>
      <c r="H84" s="193"/>
    </row>
    <row r="85" spans="1:8">
      <c r="A85" s="169"/>
      <c r="B85" s="170"/>
      <c r="C85" s="170"/>
      <c r="D85" s="170"/>
      <c r="E85" s="170"/>
      <c r="F85" s="171"/>
      <c r="G85" s="192"/>
      <c r="H85" s="193"/>
    </row>
    <row r="86" spans="1:8">
      <c r="A86" s="169"/>
      <c r="B86" s="170"/>
      <c r="C86" s="170"/>
      <c r="D86" s="170"/>
      <c r="E86" s="170"/>
      <c r="F86" s="171"/>
      <c r="G86" s="192"/>
      <c r="H86" s="193"/>
    </row>
    <row r="87" spans="1:8">
      <c r="A87" s="169"/>
      <c r="B87" s="170"/>
      <c r="C87" s="170"/>
      <c r="D87" s="170"/>
      <c r="E87" s="170"/>
      <c r="F87" s="171"/>
      <c r="G87" s="192"/>
      <c r="H87" s="193"/>
    </row>
    <row r="88" spans="1:8">
      <c r="A88" s="169"/>
      <c r="B88" s="170"/>
      <c r="C88" s="170"/>
      <c r="D88" s="170"/>
      <c r="E88" s="170"/>
      <c r="F88" s="171">
        <f>PRODUCT(B88:E88)</f>
        <v>0</v>
      </c>
      <c r="G88" s="192"/>
      <c r="H88" s="193"/>
    </row>
    <row r="89" spans="1:8">
      <c r="A89" s="169"/>
      <c r="B89" s="170"/>
      <c r="C89" s="170"/>
      <c r="D89" s="170"/>
      <c r="E89" s="170"/>
      <c r="F89" s="171">
        <f>PRODUCT(B89:E89)</f>
        <v>0</v>
      </c>
      <c r="G89" s="192"/>
      <c r="H89" s="193"/>
    </row>
    <row r="90" spans="1:8">
      <c r="A90" s="169"/>
      <c r="B90" s="170"/>
      <c r="C90" s="170"/>
      <c r="D90" s="170"/>
      <c r="E90" s="170"/>
      <c r="F90" s="171">
        <f>PRODUCT(B90:E90)</f>
        <v>0</v>
      </c>
      <c r="G90" s="192"/>
      <c r="H90" s="193"/>
    </row>
    <row r="91" spans="1:8" ht="15.75" thickBot="1">
      <c r="A91" s="172"/>
      <c r="B91" s="173"/>
      <c r="C91" s="173"/>
      <c r="D91" s="173"/>
      <c r="E91" s="174" t="s">
        <v>18</v>
      </c>
      <c r="F91" s="175">
        <f>ROUND((SUM(F83:F90)),2)</f>
        <v>80</v>
      </c>
      <c r="G91" s="194"/>
      <c r="H91" s="195"/>
    </row>
    <row r="92" spans="1:8">
      <c r="A92" s="196" t="s">
        <v>137</v>
      </c>
      <c r="B92" s="198" t="s">
        <v>149</v>
      </c>
      <c r="C92" s="199"/>
      <c r="D92" s="199"/>
      <c r="E92" s="199"/>
      <c r="F92" s="200"/>
      <c r="G92" s="155" t="s">
        <v>138</v>
      </c>
      <c r="H92" s="156" t="s">
        <v>139</v>
      </c>
    </row>
    <row r="93" spans="1:8">
      <c r="A93" s="197"/>
      <c r="B93" s="201"/>
      <c r="C93" s="201"/>
      <c r="D93" s="201"/>
      <c r="E93" s="201"/>
      <c r="F93" s="202"/>
      <c r="G93" s="157" t="str">
        <f>+Desglose!$B$21</f>
        <v>León Esnaider Quiroz Osorio</v>
      </c>
      <c r="H93" s="158">
        <f>+$I$16</f>
        <v>45505</v>
      </c>
    </row>
    <row r="94" spans="1:8">
      <c r="A94" s="160" t="s">
        <v>140</v>
      </c>
      <c r="B94" s="189" t="str">
        <f>+VLOOKUP(A95,Desglose!$A$4:$F$10,2,0)</f>
        <v>Concreto ciclópeo (producción), no incluye cemento</v>
      </c>
      <c r="C94" s="189"/>
      <c r="D94" s="189"/>
      <c r="E94" s="189"/>
      <c r="F94" s="189"/>
      <c r="G94" s="161" t="s">
        <v>141</v>
      </c>
      <c r="H94" s="162" t="s">
        <v>142</v>
      </c>
    </row>
    <row r="95" spans="1:8">
      <c r="A95" s="164">
        <v>6</v>
      </c>
      <c r="B95" s="189"/>
      <c r="C95" s="189"/>
      <c r="D95" s="189"/>
      <c r="E95" s="189"/>
      <c r="F95" s="189"/>
      <c r="G95" s="165">
        <f>+F105</f>
        <v>16.8</v>
      </c>
      <c r="H95" s="162" t="str">
        <f>+VLOOKUP(A95,Desglose!$A$4:$F$10,3,0)</f>
        <v>M3</v>
      </c>
    </row>
    <row r="96" spans="1:8">
      <c r="A96" s="166" t="s">
        <v>143</v>
      </c>
      <c r="B96" s="167" t="s">
        <v>144</v>
      </c>
      <c r="C96" s="167" t="s">
        <v>145</v>
      </c>
      <c r="D96" s="167" t="s">
        <v>146</v>
      </c>
      <c r="E96" s="167" t="s">
        <v>147</v>
      </c>
      <c r="F96" s="168" t="s">
        <v>18</v>
      </c>
      <c r="G96" s="190" t="s">
        <v>148</v>
      </c>
      <c r="H96" s="191"/>
    </row>
    <row r="97" spans="1:8">
      <c r="A97" s="169" t="str">
        <f>+B2</f>
        <v>Vía el Espinal</v>
      </c>
      <c r="B97" s="170">
        <f>+C2</f>
        <v>80</v>
      </c>
      <c r="C97" s="170">
        <v>1.4</v>
      </c>
      <c r="D97" s="170">
        <v>0.15</v>
      </c>
      <c r="E97" s="170">
        <v>1</v>
      </c>
      <c r="F97" s="171">
        <f>PRODUCT(B97:E97)</f>
        <v>16.8</v>
      </c>
      <c r="G97" s="192"/>
      <c r="H97" s="193"/>
    </row>
    <row r="98" spans="1:8">
      <c r="A98" s="169"/>
      <c r="B98" s="170"/>
      <c r="C98" s="170"/>
      <c r="D98" s="170"/>
      <c r="E98" s="170"/>
      <c r="F98" s="171"/>
      <c r="G98" s="192"/>
      <c r="H98" s="193"/>
    </row>
    <row r="99" spans="1:8">
      <c r="A99" s="169"/>
      <c r="B99" s="170"/>
      <c r="C99" s="170"/>
      <c r="D99" s="170"/>
      <c r="E99" s="170"/>
      <c r="F99" s="171"/>
      <c r="G99" s="192"/>
      <c r="H99" s="193"/>
    </row>
    <row r="100" spans="1:8">
      <c r="A100" s="169"/>
      <c r="B100" s="170"/>
      <c r="C100" s="170"/>
      <c r="D100" s="170"/>
      <c r="E100" s="170"/>
      <c r="F100" s="171"/>
      <c r="G100" s="192"/>
      <c r="H100" s="193"/>
    </row>
    <row r="101" spans="1:8">
      <c r="A101" s="169"/>
      <c r="B101" s="170"/>
      <c r="C101" s="170"/>
      <c r="D101" s="170"/>
      <c r="E101" s="170"/>
      <c r="F101" s="171"/>
      <c r="G101" s="192"/>
      <c r="H101" s="193"/>
    </row>
    <row r="102" spans="1:8">
      <c r="A102" s="169"/>
      <c r="B102" s="170"/>
      <c r="C102" s="170"/>
      <c r="D102" s="170"/>
      <c r="E102" s="170"/>
      <c r="F102" s="171">
        <f>PRODUCT(B102:E102)</f>
        <v>0</v>
      </c>
      <c r="G102" s="192"/>
      <c r="H102" s="193"/>
    </row>
    <row r="103" spans="1:8">
      <c r="A103" s="169"/>
      <c r="B103" s="170"/>
      <c r="C103" s="170"/>
      <c r="D103" s="170"/>
      <c r="E103" s="170"/>
      <c r="F103" s="171">
        <f>PRODUCT(B103:E103)</f>
        <v>0</v>
      </c>
      <c r="G103" s="192"/>
      <c r="H103" s="193"/>
    </row>
    <row r="104" spans="1:8">
      <c r="A104" s="169"/>
      <c r="B104" s="170"/>
      <c r="C104" s="170"/>
      <c r="D104" s="170"/>
      <c r="E104" s="170"/>
      <c r="F104" s="171">
        <f>PRODUCT(B104:E104)</f>
        <v>0</v>
      </c>
      <c r="G104" s="192"/>
      <c r="H104" s="193"/>
    </row>
    <row r="105" spans="1:8" ht="15.75" thickBot="1">
      <c r="A105" s="172"/>
      <c r="B105" s="173"/>
      <c r="C105" s="173"/>
      <c r="D105" s="173"/>
      <c r="E105" s="174" t="s">
        <v>18</v>
      </c>
      <c r="F105" s="175">
        <f>ROUND((SUM(F97:F104)),2)</f>
        <v>16.8</v>
      </c>
      <c r="G105" s="194"/>
      <c r="H105" s="195"/>
    </row>
    <row r="106" spans="1:8">
      <c r="A106" s="196" t="s">
        <v>137</v>
      </c>
      <c r="B106" s="198" t="s">
        <v>149</v>
      </c>
      <c r="C106" s="199"/>
      <c r="D106" s="199"/>
      <c r="E106" s="199"/>
      <c r="F106" s="200"/>
      <c r="G106" s="155" t="s">
        <v>138</v>
      </c>
      <c r="H106" s="156" t="s">
        <v>139</v>
      </c>
    </row>
    <row r="107" spans="1:8">
      <c r="A107" s="197"/>
      <c r="B107" s="201"/>
      <c r="C107" s="201"/>
      <c r="D107" s="201"/>
      <c r="E107" s="201"/>
      <c r="F107" s="202"/>
      <c r="G107" s="157" t="str">
        <f>+Desglose!$B$21</f>
        <v>León Esnaider Quiroz Osorio</v>
      </c>
      <c r="H107" s="158">
        <f>+$I$16</f>
        <v>45505</v>
      </c>
    </row>
    <row r="108" spans="1:8">
      <c r="A108" s="160" t="s">
        <v>140</v>
      </c>
      <c r="B108" s="189" t="str">
        <f>+VLOOKUP(A109,Desglose!$A$4:$F$10,2,0)</f>
        <v>Cuneta - Bordillo en concreto reforzado  20,7 Mpa. No incluye cemento</v>
      </c>
      <c r="C108" s="189"/>
      <c r="D108" s="189"/>
      <c r="E108" s="189"/>
      <c r="F108" s="189"/>
      <c r="G108" s="161" t="s">
        <v>141</v>
      </c>
      <c r="H108" s="162" t="s">
        <v>142</v>
      </c>
    </row>
    <row r="109" spans="1:8">
      <c r="A109" s="164">
        <v>7</v>
      </c>
      <c r="B109" s="189"/>
      <c r="C109" s="189"/>
      <c r="D109" s="189"/>
      <c r="E109" s="189"/>
      <c r="F109" s="189"/>
      <c r="G109" s="165">
        <f>+F119</f>
        <v>144</v>
      </c>
      <c r="H109" s="162" t="str">
        <f>+VLOOKUP(A109,Desglose!$A$4:$F$10,3,0)</f>
        <v>M</v>
      </c>
    </row>
    <row r="110" spans="1:8">
      <c r="A110" s="166" t="s">
        <v>143</v>
      </c>
      <c r="B110" s="167" t="s">
        <v>144</v>
      </c>
      <c r="C110" s="167" t="s">
        <v>145</v>
      </c>
      <c r="D110" s="167" t="s">
        <v>146</v>
      </c>
      <c r="E110" s="167" t="s">
        <v>147</v>
      </c>
      <c r="F110" s="168" t="s">
        <v>18</v>
      </c>
      <c r="G110" s="190" t="s">
        <v>148</v>
      </c>
      <c r="H110" s="191"/>
    </row>
    <row r="111" spans="1:8">
      <c r="A111" s="169" t="str">
        <f>+B2</f>
        <v>Vía el Espinal</v>
      </c>
      <c r="B111" s="170">
        <f>+C2*1.8</f>
        <v>144</v>
      </c>
      <c r="C111" s="170"/>
      <c r="D111" s="170"/>
      <c r="E111" s="170">
        <v>1</v>
      </c>
      <c r="F111" s="171">
        <f>PRODUCT(B111:E111)</f>
        <v>144</v>
      </c>
      <c r="G111" s="192"/>
      <c r="H111" s="193"/>
    </row>
    <row r="112" spans="1:8">
      <c r="A112" s="169"/>
      <c r="B112" s="170"/>
      <c r="C112" s="170"/>
      <c r="D112" s="170"/>
      <c r="E112" s="170"/>
      <c r="F112" s="171"/>
      <c r="G112" s="192"/>
      <c r="H112" s="193"/>
    </row>
    <row r="113" spans="1:8">
      <c r="A113" s="169"/>
      <c r="B113" s="170"/>
      <c r="C113" s="170"/>
      <c r="D113" s="170"/>
      <c r="E113" s="170"/>
      <c r="F113" s="171"/>
      <c r="G113" s="192"/>
      <c r="H113" s="193"/>
    </row>
    <row r="114" spans="1:8">
      <c r="A114" s="169"/>
      <c r="B114" s="170"/>
      <c r="C114" s="170"/>
      <c r="D114" s="170"/>
      <c r="E114" s="170"/>
      <c r="F114" s="171"/>
      <c r="G114" s="192"/>
      <c r="H114" s="193"/>
    </row>
    <row r="115" spans="1:8">
      <c r="A115" s="169"/>
      <c r="B115" s="170"/>
      <c r="C115" s="170"/>
      <c r="D115" s="170"/>
      <c r="E115" s="170"/>
      <c r="F115" s="171"/>
      <c r="G115" s="192"/>
      <c r="H115" s="193"/>
    </row>
    <row r="116" spans="1:8">
      <c r="A116" s="169"/>
      <c r="B116" s="170"/>
      <c r="C116" s="170"/>
      <c r="D116" s="170"/>
      <c r="E116" s="170"/>
      <c r="F116" s="171">
        <f>PRODUCT(B116:E116)</f>
        <v>0</v>
      </c>
      <c r="G116" s="192"/>
      <c r="H116" s="193"/>
    </row>
    <row r="117" spans="1:8">
      <c r="A117" s="169"/>
      <c r="B117" s="170"/>
      <c r="C117" s="170"/>
      <c r="D117" s="170"/>
      <c r="E117" s="170"/>
      <c r="F117" s="171">
        <f>PRODUCT(B117:E117)</f>
        <v>0</v>
      </c>
      <c r="G117" s="192"/>
      <c r="H117" s="193"/>
    </row>
    <row r="118" spans="1:8">
      <c r="A118" s="169"/>
      <c r="B118" s="170"/>
      <c r="C118" s="170"/>
      <c r="D118" s="170"/>
      <c r="E118" s="170"/>
      <c r="F118" s="171">
        <f>PRODUCT(B118:E118)</f>
        <v>0</v>
      </c>
      <c r="G118" s="192"/>
      <c r="H118" s="193"/>
    </row>
    <row r="119" spans="1:8" ht="15.75" thickBot="1">
      <c r="A119" s="172"/>
      <c r="B119" s="173"/>
      <c r="C119" s="173"/>
      <c r="D119" s="173"/>
      <c r="E119" s="174" t="s">
        <v>18</v>
      </c>
      <c r="F119" s="175">
        <f>ROUND((SUM(F111:F118)),2)</f>
        <v>144</v>
      </c>
      <c r="G119" s="194"/>
      <c r="H119" s="195"/>
    </row>
  </sheetData>
  <mergeCells count="35">
    <mergeCell ref="B49:F50"/>
    <mergeCell ref="A13:A14"/>
    <mergeCell ref="B13:F14"/>
    <mergeCell ref="B15:F16"/>
    <mergeCell ref="G17:H17"/>
    <mergeCell ref="G18:H29"/>
    <mergeCell ref="A30:A31"/>
    <mergeCell ref="B30:F31"/>
    <mergeCell ref="B32:F33"/>
    <mergeCell ref="G34:H34"/>
    <mergeCell ref="G35:H46"/>
    <mergeCell ref="A47:A48"/>
    <mergeCell ref="B47:F48"/>
    <mergeCell ref="G83:H91"/>
    <mergeCell ref="G51:H51"/>
    <mergeCell ref="G52:H63"/>
    <mergeCell ref="A64:A65"/>
    <mergeCell ref="B64:F65"/>
    <mergeCell ref="B66:F67"/>
    <mergeCell ref="G68:H68"/>
    <mergeCell ref="G69:H77"/>
    <mergeCell ref="A78:A79"/>
    <mergeCell ref="B78:F79"/>
    <mergeCell ref="B80:F81"/>
    <mergeCell ref="G82:H82"/>
    <mergeCell ref="B108:F109"/>
    <mergeCell ref="G110:H110"/>
    <mergeCell ref="G111:H119"/>
    <mergeCell ref="A92:A93"/>
    <mergeCell ref="B92:F93"/>
    <mergeCell ref="B94:F95"/>
    <mergeCell ref="G96:H96"/>
    <mergeCell ref="G97:H105"/>
    <mergeCell ref="A106:A107"/>
    <mergeCell ref="B106:F10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A31AC-9805-4FDA-BE78-1F977D0658F9}">
  <dimension ref="A1:F262"/>
  <sheetViews>
    <sheetView topLeftCell="A138" workbookViewId="0">
      <selection activeCell="D147" sqref="D147"/>
    </sheetView>
  </sheetViews>
  <sheetFormatPr baseColWidth="10" defaultColWidth="11.5703125" defaultRowHeight="15"/>
  <cols>
    <col min="1" max="1" width="11.5703125" style="8"/>
    <col min="2" max="2" width="25.42578125" style="8" customWidth="1"/>
    <col min="3" max="4" width="11.5703125" style="8"/>
    <col min="5" max="5" width="14.140625" style="144" bestFit="1" customWidth="1"/>
    <col min="6" max="6" width="14.42578125" style="144" bestFit="1" customWidth="1"/>
    <col min="7" max="16384" width="11.5703125" style="8"/>
  </cols>
  <sheetData>
    <row r="1" spans="1:6">
      <c r="A1" s="5" t="s">
        <v>0</v>
      </c>
      <c r="B1" s="6" t="s">
        <v>6</v>
      </c>
      <c r="C1" s="7"/>
      <c r="D1" s="7"/>
      <c r="E1" s="121" t="s">
        <v>2</v>
      </c>
      <c r="F1" s="122" t="s">
        <v>8</v>
      </c>
    </row>
    <row r="2" spans="1:6" ht="15.75" thickBot="1">
      <c r="A2" s="9" t="s">
        <v>1</v>
      </c>
      <c r="B2" s="10" t="s">
        <v>7</v>
      </c>
      <c r="C2" s="11"/>
      <c r="D2" s="11"/>
      <c r="E2" s="123"/>
      <c r="F2" s="124"/>
    </row>
    <row r="4" spans="1:6" ht="15.75" thickBot="1">
      <c r="A4" s="12" t="s">
        <v>0</v>
      </c>
      <c r="B4" s="13" t="s">
        <v>1</v>
      </c>
      <c r="C4" s="13" t="s">
        <v>2</v>
      </c>
      <c r="D4" s="13" t="s">
        <v>3</v>
      </c>
      <c r="E4" s="125" t="s">
        <v>19</v>
      </c>
      <c r="F4" s="126" t="s">
        <v>20</v>
      </c>
    </row>
    <row r="6" spans="1:6" ht="15.75" thickBot="1">
      <c r="A6" s="14" t="s">
        <v>21</v>
      </c>
      <c r="B6" s="15"/>
      <c r="C6" s="16"/>
      <c r="D6" s="17"/>
      <c r="E6" s="127"/>
      <c r="F6" s="128"/>
    </row>
    <row r="7" spans="1:6" ht="15.75" thickBot="1">
      <c r="A7" s="18" t="s">
        <v>22</v>
      </c>
      <c r="B7" s="19" t="s">
        <v>56</v>
      </c>
      <c r="C7" s="20" t="s">
        <v>23</v>
      </c>
      <c r="D7" s="21">
        <v>2E-3</v>
      </c>
      <c r="E7" s="129">
        <v>262103</v>
      </c>
      <c r="F7" s="130">
        <f>D7*E7</f>
        <v>524.20600000000002</v>
      </c>
    </row>
    <row r="8" spans="1:6" ht="15.75" thickBot="1">
      <c r="E8" s="131" t="s">
        <v>24</v>
      </c>
      <c r="F8" s="132">
        <f>F7</f>
        <v>524.20600000000002</v>
      </c>
    </row>
    <row r="10" spans="1:6" ht="15.75" thickBot="1">
      <c r="A10" s="14" t="s">
        <v>25</v>
      </c>
      <c r="B10" s="15"/>
      <c r="C10" s="16"/>
      <c r="D10" s="17"/>
      <c r="E10" s="127"/>
      <c r="F10" s="128"/>
    </row>
    <row r="11" spans="1:6" ht="15.75" thickBot="1">
      <c r="A11" s="18" t="s">
        <v>26</v>
      </c>
      <c r="B11" s="19" t="s">
        <v>27</v>
      </c>
      <c r="C11" s="20" t="s">
        <v>28</v>
      </c>
      <c r="D11" s="21"/>
      <c r="E11" s="129"/>
      <c r="F11" s="130">
        <v>46.331499999999998</v>
      </c>
    </row>
    <row r="12" spans="1:6" ht="15.75" thickBot="1">
      <c r="E12" s="131" t="s">
        <v>29</v>
      </c>
      <c r="F12" s="132">
        <f>F11</f>
        <v>46.331499999999998</v>
      </c>
    </row>
    <row r="14" spans="1:6" ht="15.75" thickBot="1">
      <c r="A14" s="14" t="s">
        <v>30</v>
      </c>
      <c r="B14" s="15"/>
      <c r="C14" s="16"/>
      <c r="D14" s="17"/>
      <c r="E14" s="127"/>
      <c r="F14" s="128"/>
    </row>
    <row r="15" spans="1:6">
      <c r="A15" s="22" t="s">
        <v>31</v>
      </c>
      <c r="B15" s="23" t="s">
        <v>32</v>
      </c>
      <c r="C15" s="24" t="s">
        <v>8</v>
      </c>
      <c r="D15" s="25"/>
      <c r="E15" s="133">
        <v>8000</v>
      </c>
      <c r="F15" s="134">
        <f>D15*E15</f>
        <v>0</v>
      </c>
    </row>
    <row r="16" spans="1:6">
      <c r="A16" s="22" t="s">
        <v>33</v>
      </c>
      <c r="B16" s="23" t="s">
        <v>34</v>
      </c>
      <c r="C16" s="24" t="s">
        <v>35</v>
      </c>
      <c r="D16" s="25"/>
      <c r="E16" s="133">
        <v>12000</v>
      </c>
      <c r="F16" s="134">
        <f>D16*E16</f>
        <v>0</v>
      </c>
    </row>
    <row r="17" spans="1:6">
      <c r="A17" s="22" t="s">
        <v>36</v>
      </c>
      <c r="B17" s="23" t="s">
        <v>37</v>
      </c>
      <c r="C17" s="24" t="s">
        <v>8</v>
      </c>
      <c r="D17" s="25"/>
      <c r="E17" s="133">
        <v>8000</v>
      </c>
      <c r="F17" s="134">
        <f>D17*E17</f>
        <v>0</v>
      </c>
    </row>
    <row r="18" spans="1:6" ht="15.75" thickBot="1">
      <c r="A18" s="18" t="s">
        <v>38</v>
      </c>
      <c r="B18" s="19" t="s">
        <v>39</v>
      </c>
      <c r="C18" s="20" t="s">
        <v>40</v>
      </c>
      <c r="D18" s="21"/>
      <c r="E18" s="129">
        <v>9500</v>
      </c>
      <c r="F18" s="130">
        <f>D18*E18</f>
        <v>0</v>
      </c>
    </row>
    <row r="19" spans="1:6" ht="15.75" thickBot="1">
      <c r="E19" s="131" t="s">
        <v>41</v>
      </c>
      <c r="F19" s="132">
        <f>F15+F16+F17+F18</f>
        <v>0</v>
      </c>
    </row>
    <row r="21" spans="1:6" ht="15.75" thickBot="1">
      <c r="A21" s="26" t="s">
        <v>42</v>
      </c>
      <c r="B21" s="27"/>
      <c r="C21" s="27"/>
      <c r="D21" s="27"/>
      <c r="E21" s="135"/>
      <c r="F21" s="136"/>
    </row>
    <row r="22" spans="1:6" ht="15.75" thickBot="1">
      <c r="A22" s="28"/>
      <c r="B22" s="29"/>
      <c r="C22" s="30"/>
      <c r="D22" s="31"/>
      <c r="E22" s="137"/>
      <c r="F22" s="138"/>
    </row>
    <row r="23" spans="1:6" ht="15.75" thickBot="1">
      <c r="E23" s="131" t="s">
        <v>43</v>
      </c>
      <c r="F23" s="132">
        <f>0</f>
        <v>0</v>
      </c>
    </row>
    <row r="25" spans="1:6" ht="15.75" thickBot="1">
      <c r="A25" s="14" t="s">
        <v>44</v>
      </c>
      <c r="B25" s="15"/>
      <c r="C25" s="16"/>
      <c r="D25" s="17"/>
      <c r="E25" s="127"/>
      <c r="F25" s="128"/>
    </row>
    <row r="26" spans="1:6" ht="15.75" thickBot="1">
      <c r="A26" s="18" t="s">
        <v>45</v>
      </c>
      <c r="B26" s="19" t="s">
        <v>46</v>
      </c>
      <c r="C26" s="20" t="s">
        <v>28</v>
      </c>
      <c r="D26" s="21"/>
      <c r="E26" s="129"/>
      <c r="F26" s="130">
        <v>46.331499999999998</v>
      </c>
    </row>
    <row r="27" spans="1:6" ht="15.75" thickBot="1">
      <c r="E27" s="131" t="s">
        <v>47</v>
      </c>
      <c r="F27" s="132">
        <f>F26</f>
        <v>46.331499999999998</v>
      </c>
    </row>
    <row r="30" spans="1:6" ht="15.75" thickBot="1">
      <c r="A30" s="32" t="s">
        <v>24</v>
      </c>
      <c r="B30" s="33" t="s">
        <v>48</v>
      </c>
      <c r="C30" s="34" t="s">
        <v>49</v>
      </c>
      <c r="D30" s="34" t="s">
        <v>49</v>
      </c>
      <c r="E30" s="139" t="s">
        <v>49</v>
      </c>
      <c r="F30" s="140">
        <f>+VLOOKUP(A30,E5:F29,2,0)</f>
        <v>524.20600000000002</v>
      </c>
    </row>
    <row r="31" spans="1:6" ht="15.75" thickBot="1">
      <c r="A31" s="35" t="s">
        <v>29</v>
      </c>
      <c r="B31" s="36" t="s">
        <v>50</v>
      </c>
      <c r="C31" s="37" t="s">
        <v>49</v>
      </c>
      <c r="D31" s="37" t="s">
        <v>49</v>
      </c>
      <c r="E31" s="141" t="s">
        <v>49</v>
      </c>
      <c r="F31" s="140">
        <f t="shared" ref="F31:F34" si="0">+VLOOKUP(A31,E6:F30,2,0)</f>
        <v>46.331499999999998</v>
      </c>
    </row>
    <row r="32" spans="1:6" ht="15.75" thickBot="1">
      <c r="A32" s="35" t="s">
        <v>41</v>
      </c>
      <c r="B32" s="36" t="s">
        <v>51</v>
      </c>
      <c r="C32" s="37" t="s">
        <v>49</v>
      </c>
      <c r="D32" s="37" t="s">
        <v>49</v>
      </c>
      <c r="E32" s="141" t="s">
        <v>49</v>
      </c>
      <c r="F32" s="140">
        <f t="shared" si="0"/>
        <v>0</v>
      </c>
    </row>
    <row r="33" spans="1:6" ht="15.75" thickBot="1">
      <c r="A33" s="35" t="s">
        <v>43</v>
      </c>
      <c r="B33" s="36" t="s">
        <v>52</v>
      </c>
      <c r="C33" s="37" t="s">
        <v>49</v>
      </c>
      <c r="D33" s="37" t="s">
        <v>49</v>
      </c>
      <c r="E33" s="141" t="s">
        <v>49</v>
      </c>
      <c r="F33" s="140">
        <f t="shared" si="0"/>
        <v>0</v>
      </c>
    </row>
    <row r="34" spans="1:6">
      <c r="A34" s="35" t="s">
        <v>47</v>
      </c>
      <c r="B34" s="36" t="s">
        <v>53</v>
      </c>
      <c r="C34" s="37" t="s">
        <v>49</v>
      </c>
      <c r="D34" s="37" t="s">
        <v>49</v>
      </c>
      <c r="E34" s="141" t="s">
        <v>49</v>
      </c>
      <c r="F34" s="140">
        <f t="shared" si="0"/>
        <v>46.331499999999998</v>
      </c>
    </row>
    <row r="35" spans="1:6" ht="15.75" thickBot="1">
      <c r="A35" s="38" t="s">
        <v>54</v>
      </c>
      <c r="B35" s="39" t="s">
        <v>18</v>
      </c>
      <c r="C35" s="40" t="s">
        <v>49</v>
      </c>
      <c r="D35" s="40" t="s">
        <v>49</v>
      </c>
      <c r="E35" s="142" t="s">
        <v>49</v>
      </c>
      <c r="F35" s="143">
        <f>SUM(F30:F34)</f>
        <v>616.86900000000003</v>
      </c>
    </row>
    <row r="36" spans="1:6" ht="15.75" thickBot="1"/>
    <row r="37" spans="1:6">
      <c r="A37" s="5" t="s">
        <v>0</v>
      </c>
      <c r="B37" s="178" t="s">
        <v>9</v>
      </c>
      <c r="C37" s="7"/>
      <c r="D37" s="7"/>
      <c r="E37" s="121" t="s">
        <v>2</v>
      </c>
      <c r="F37" s="181" t="str">
        <f>+Desglose!C5</f>
        <v>M3</v>
      </c>
    </row>
    <row r="38" spans="1:6" ht="60.75" thickBot="1">
      <c r="A38" s="9" t="s">
        <v>1</v>
      </c>
      <c r="B38" s="180" t="str">
        <f>+Desglose!B5</f>
        <v>Excavación a cielo abierto material comun/conglomerado 0.0 a 6.0 metros</v>
      </c>
      <c r="C38" s="11"/>
      <c r="D38" s="11"/>
      <c r="E38" s="123"/>
      <c r="F38" s="124"/>
    </row>
    <row r="39" spans="1:6" ht="15.75" thickBot="1"/>
    <row r="40" spans="1:6" ht="15.75" thickBot="1">
      <c r="A40" s="12" t="s">
        <v>0</v>
      </c>
      <c r="B40" s="13" t="s">
        <v>1</v>
      </c>
      <c r="C40" s="13" t="s">
        <v>2</v>
      </c>
      <c r="D40" s="13" t="s">
        <v>3</v>
      </c>
      <c r="E40" s="125" t="s">
        <v>19</v>
      </c>
      <c r="F40" s="126" t="s">
        <v>20</v>
      </c>
    </row>
    <row r="41" spans="1:6" ht="15.75" thickBot="1"/>
    <row r="42" spans="1:6" ht="15.75" thickBot="1">
      <c r="A42" s="14" t="s">
        <v>21</v>
      </c>
      <c r="B42" s="15"/>
      <c r="C42" s="16"/>
      <c r="D42" s="17"/>
      <c r="E42" s="127"/>
      <c r="F42" s="128"/>
    </row>
    <row r="43" spans="1:6" ht="15.75" thickBot="1">
      <c r="A43" s="18" t="s">
        <v>55</v>
      </c>
      <c r="B43" s="183" t="s">
        <v>152</v>
      </c>
      <c r="C43" s="20" t="s">
        <v>23</v>
      </c>
      <c r="D43" s="21">
        <v>0.06</v>
      </c>
      <c r="E43" s="129">
        <v>351920</v>
      </c>
      <c r="F43" s="130">
        <f>D43*E43</f>
        <v>21115.200000000001</v>
      </c>
    </row>
    <row r="44" spans="1:6" ht="15.75" thickBot="1">
      <c r="E44" s="131" t="s">
        <v>24</v>
      </c>
      <c r="F44" s="132">
        <f>F43</f>
        <v>21115.200000000001</v>
      </c>
    </row>
    <row r="45" spans="1:6" ht="15.75" thickBot="1"/>
    <row r="46" spans="1:6" ht="15.75" thickBot="1">
      <c r="A46" s="14" t="s">
        <v>25</v>
      </c>
      <c r="B46" s="15"/>
      <c r="C46" s="16"/>
      <c r="D46" s="17"/>
      <c r="E46" s="127"/>
      <c r="F46" s="128"/>
    </row>
    <row r="47" spans="1:6" ht="15.75" thickBot="1">
      <c r="A47" s="18" t="s">
        <v>26</v>
      </c>
      <c r="B47" s="19" t="s">
        <v>27</v>
      </c>
      <c r="C47" s="20" t="s">
        <v>28</v>
      </c>
      <c r="D47" s="21"/>
      <c r="E47" s="129"/>
      <c r="F47" s="130">
        <f>+F44*0.05</f>
        <v>1055.76</v>
      </c>
    </row>
    <row r="48" spans="1:6" ht="15.75" thickBot="1">
      <c r="E48" s="131" t="s">
        <v>29</v>
      </c>
      <c r="F48" s="132">
        <f>F47</f>
        <v>1055.76</v>
      </c>
    </row>
    <row r="49" spans="1:6" ht="15.75" thickBot="1"/>
    <row r="50" spans="1:6" ht="15.75" thickBot="1">
      <c r="A50" s="14" t="s">
        <v>30</v>
      </c>
      <c r="B50" s="15"/>
      <c r="C50" s="16"/>
      <c r="D50" s="17"/>
      <c r="E50" s="127"/>
      <c r="F50" s="128"/>
    </row>
    <row r="51" spans="1:6">
      <c r="A51" s="22"/>
      <c r="B51" s="23"/>
      <c r="C51" s="24"/>
      <c r="D51" s="25"/>
      <c r="E51" s="133">
        <v>0</v>
      </c>
      <c r="F51" s="134">
        <f>D51*E51</f>
        <v>0</v>
      </c>
    </row>
    <row r="52" spans="1:6" ht="15.75" thickBot="1">
      <c r="A52" s="18"/>
      <c r="B52" s="19"/>
      <c r="C52" s="20"/>
      <c r="D52" s="21"/>
      <c r="E52" s="129">
        <v>0</v>
      </c>
      <c r="F52" s="130">
        <f>D52*E52</f>
        <v>0</v>
      </c>
    </row>
    <row r="53" spans="1:6" ht="15.75" thickBot="1">
      <c r="E53" s="131" t="s">
        <v>41</v>
      </c>
      <c r="F53" s="132">
        <f>F51+F52</f>
        <v>0</v>
      </c>
    </row>
    <row r="54" spans="1:6" ht="15.75" thickBot="1"/>
    <row r="55" spans="1:6" ht="15.75" thickBot="1">
      <c r="A55" s="26" t="s">
        <v>42</v>
      </c>
      <c r="B55" s="27"/>
      <c r="C55" s="27"/>
      <c r="D55" s="27"/>
      <c r="E55" s="135"/>
      <c r="F55" s="136"/>
    </row>
    <row r="56" spans="1:6" ht="15.75" thickBot="1">
      <c r="A56" s="28"/>
      <c r="B56" s="29"/>
      <c r="C56" s="30"/>
      <c r="D56" s="31"/>
      <c r="E56" s="137"/>
      <c r="F56" s="138"/>
    </row>
    <row r="57" spans="1:6" ht="15.75" thickBot="1">
      <c r="E57" s="131" t="s">
        <v>43</v>
      </c>
      <c r="F57" s="132">
        <f>0</f>
        <v>0</v>
      </c>
    </row>
    <row r="58" spans="1:6" ht="15.75" thickBot="1"/>
    <row r="59" spans="1:6" ht="15.75" thickBot="1">
      <c r="A59" s="14" t="s">
        <v>44</v>
      </c>
      <c r="B59" s="15"/>
      <c r="C59" s="16"/>
      <c r="D59" s="17"/>
      <c r="E59" s="127"/>
      <c r="F59" s="128"/>
    </row>
    <row r="60" spans="1:6" ht="15.75" thickBot="1">
      <c r="A60" s="18" t="s">
        <v>45</v>
      </c>
      <c r="B60" s="19" t="s">
        <v>46</v>
      </c>
      <c r="C60" s="20" t="s">
        <v>28</v>
      </c>
      <c r="D60" s="21"/>
      <c r="E60" s="129"/>
      <c r="F60" s="130">
        <f>+F44*0.05</f>
        <v>1055.76</v>
      </c>
    </row>
    <row r="61" spans="1:6" ht="15.75" thickBot="1">
      <c r="E61" s="131" t="s">
        <v>47</v>
      </c>
      <c r="F61" s="132">
        <f>F60</f>
        <v>1055.76</v>
      </c>
    </row>
    <row r="63" spans="1:6" ht="15.75" thickBot="1"/>
    <row r="64" spans="1:6" ht="15.75" thickBot="1">
      <c r="A64" s="32" t="s">
        <v>24</v>
      </c>
      <c r="B64" s="33" t="s">
        <v>48</v>
      </c>
      <c r="C64" s="34" t="s">
        <v>49</v>
      </c>
      <c r="D64" s="34" t="s">
        <v>49</v>
      </c>
      <c r="E64" s="139" t="s">
        <v>49</v>
      </c>
      <c r="F64" s="140">
        <f>+VLOOKUP(A64,E39:F63,2,0)</f>
        <v>21115.200000000001</v>
      </c>
    </row>
    <row r="65" spans="1:6" ht="15.75" thickBot="1">
      <c r="A65" s="35" t="s">
        <v>29</v>
      </c>
      <c r="B65" s="36" t="s">
        <v>50</v>
      </c>
      <c r="C65" s="37" t="s">
        <v>49</v>
      </c>
      <c r="D65" s="37" t="s">
        <v>49</v>
      </c>
      <c r="E65" s="141" t="s">
        <v>49</v>
      </c>
      <c r="F65" s="140">
        <f t="shared" ref="F65:F68" si="1">+VLOOKUP(A65,E40:F64,2,0)</f>
        <v>1055.76</v>
      </c>
    </row>
    <row r="66" spans="1:6" ht="15.75" thickBot="1">
      <c r="A66" s="35" t="s">
        <v>41</v>
      </c>
      <c r="B66" s="36" t="s">
        <v>51</v>
      </c>
      <c r="C66" s="37" t="s">
        <v>49</v>
      </c>
      <c r="D66" s="37" t="s">
        <v>49</v>
      </c>
      <c r="E66" s="141" t="s">
        <v>49</v>
      </c>
      <c r="F66" s="140">
        <f t="shared" si="1"/>
        <v>0</v>
      </c>
    </row>
    <row r="67" spans="1:6" ht="15.75" thickBot="1">
      <c r="A67" s="35" t="s">
        <v>43</v>
      </c>
      <c r="B67" s="36" t="s">
        <v>52</v>
      </c>
      <c r="C67" s="37" t="s">
        <v>49</v>
      </c>
      <c r="D67" s="37" t="s">
        <v>49</v>
      </c>
      <c r="E67" s="141" t="s">
        <v>49</v>
      </c>
      <c r="F67" s="140">
        <f t="shared" si="1"/>
        <v>0</v>
      </c>
    </row>
    <row r="68" spans="1:6">
      <c r="A68" s="35" t="s">
        <v>47</v>
      </c>
      <c r="B68" s="36" t="s">
        <v>53</v>
      </c>
      <c r="C68" s="37" t="s">
        <v>49</v>
      </c>
      <c r="D68" s="37" t="s">
        <v>49</v>
      </c>
      <c r="E68" s="141" t="s">
        <v>49</v>
      </c>
      <c r="F68" s="140">
        <f t="shared" si="1"/>
        <v>1055.76</v>
      </c>
    </row>
    <row r="69" spans="1:6" ht="15.75" thickBot="1">
      <c r="A69" s="38" t="s">
        <v>54</v>
      </c>
      <c r="B69" s="39" t="s">
        <v>18</v>
      </c>
      <c r="C69" s="40" t="s">
        <v>49</v>
      </c>
      <c r="D69" s="40" t="s">
        <v>49</v>
      </c>
      <c r="E69" s="142" t="s">
        <v>49</v>
      </c>
      <c r="F69" s="143">
        <f>SUM(F64:F68)</f>
        <v>23226.719999999998</v>
      </c>
    </row>
    <row r="70" spans="1:6" ht="15.75" thickBot="1"/>
    <row r="71" spans="1:6">
      <c r="A71" s="5" t="s">
        <v>0</v>
      </c>
      <c r="B71" s="178" t="s">
        <v>12</v>
      </c>
      <c r="C71" s="7"/>
      <c r="D71" s="7"/>
      <c r="E71" s="121" t="s">
        <v>2</v>
      </c>
      <c r="F71" s="182" t="str">
        <f>+Desglose!C6</f>
        <v>M2</v>
      </c>
    </row>
    <row r="72" spans="1:6" ht="105.75" thickBot="1">
      <c r="A72" s="9" t="s">
        <v>1</v>
      </c>
      <c r="B72" s="180" t="str">
        <f>+Desglose!B6</f>
        <v>Conformación y compactación de subrasante a maquina con material proveniente de la excavación o préstamo (incluye cargue, descargue)</v>
      </c>
      <c r="C72" s="11"/>
      <c r="D72" s="11"/>
      <c r="E72" s="123"/>
      <c r="F72" s="124"/>
    </row>
    <row r="73" spans="1:6" ht="15.75" thickBot="1"/>
    <row r="74" spans="1:6" ht="15.75" thickBot="1">
      <c r="A74" s="12" t="s">
        <v>0</v>
      </c>
      <c r="B74" s="13" t="s">
        <v>1</v>
      </c>
      <c r="C74" s="13" t="s">
        <v>2</v>
      </c>
      <c r="D74" s="13" t="s">
        <v>3</v>
      </c>
      <c r="E74" s="125" t="s">
        <v>19</v>
      </c>
      <c r="F74" s="126" t="s">
        <v>20</v>
      </c>
    </row>
    <row r="75" spans="1:6" ht="15.75" thickBot="1"/>
    <row r="76" spans="1:6" ht="15.75" thickBot="1">
      <c r="A76" s="14" t="s">
        <v>21</v>
      </c>
      <c r="B76" s="15"/>
      <c r="C76" s="16"/>
      <c r="D76" s="17"/>
      <c r="E76" s="127"/>
      <c r="F76" s="128"/>
    </row>
    <row r="77" spans="1:6" ht="15.75" thickBot="1">
      <c r="A77" s="18" t="s">
        <v>55</v>
      </c>
      <c r="B77" s="183" t="s">
        <v>56</v>
      </c>
      <c r="C77" s="20" t="s">
        <v>23</v>
      </c>
      <c r="D77" s="21">
        <v>0.01</v>
      </c>
      <c r="E77" s="129">
        <v>262103</v>
      </c>
      <c r="F77" s="130">
        <f>D77*E77</f>
        <v>2621.0300000000002</v>
      </c>
    </row>
    <row r="78" spans="1:6" ht="15.75" thickBot="1">
      <c r="E78" s="131" t="s">
        <v>24</v>
      </c>
      <c r="F78" s="132">
        <f>F77</f>
        <v>2621.0300000000002</v>
      </c>
    </row>
    <row r="79" spans="1:6" ht="15.75" thickBot="1"/>
    <row r="80" spans="1:6" ht="15.75" thickBot="1">
      <c r="A80" s="14" t="s">
        <v>25</v>
      </c>
      <c r="B80" s="15"/>
      <c r="C80" s="16"/>
      <c r="D80" s="17"/>
      <c r="E80" s="127"/>
      <c r="F80" s="128"/>
    </row>
    <row r="81" spans="1:6" ht="15.75" thickBot="1">
      <c r="A81" s="18" t="s">
        <v>26</v>
      </c>
      <c r="B81" s="19" t="s">
        <v>27</v>
      </c>
      <c r="C81" s="20" t="s">
        <v>28</v>
      </c>
      <c r="D81" s="21"/>
      <c r="E81" s="129"/>
      <c r="F81" s="130">
        <v>66.900000000000006</v>
      </c>
    </row>
    <row r="82" spans="1:6" ht="15.75" thickBot="1">
      <c r="E82" s="131" t="s">
        <v>29</v>
      </c>
      <c r="F82" s="132">
        <f>F81</f>
        <v>66.900000000000006</v>
      </c>
    </row>
    <row r="83" spans="1:6" ht="15.75" thickBot="1"/>
    <row r="84" spans="1:6" ht="15.75" thickBot="1">
      <c r="A84" s="14" t="s">
        <v>30</v>
      </c>
      <c r="B84" s="15"/>
      <c r="C84" s="16"/>
      <c r="D84" s="17"/>
      <c r="E84" s="127"/>
      <c r="F84" s="128"/>
    </row>
    <row r="85" spans="1:6">
      <c r="A85" s="22"/>
      <c r="B85" s="23"/>
      <c r="C85" s="24"/>
      <c r="D85" s="25"/>
      <c r="E85" s="133">
        <v>0</v>
      </c>
      <c r="F85" s="134">
        <f>D85*E85</f>
        <v>0</v>
      </c>
    </row>
    <row r="86" spans="1:6" ht="15.75" thickBot="1">
      <c r="A86" s="18"/>
      <c r="B86" s="19"/>
      <c r="C86" s="20"/>
      <c r="D86" s="21"/>
      <c r="E86" s="129">
        <v>0</v>
      </c>
      <c r="F86" s="130">
        <f>D86*E86</f>
        <v>0</v>
      </c>
    </row>
    <row r="87" spans="1:6" ht="15.75" thickBot="1">
      <c r="E87" s="131" t="s">
        <v>41</v>
      </c>
      <c r="F87" s="132">
        <f>F85+F86</f>
        <v>0</v>
      </c>
    </row>
    <row r="88" spans="1:6" ht="15.75" thickBot="1"/>
    <row r="89" spans="1:6" ht="15.75" thickBot="1">
      <c r="A89" s="26" t="s">
        <v>42</v>
      </c>
      <c r="B89" s="27"/>
      <c r="C89" s="27"/>
      <c r="D89" s="27"/>
      <c r="E89" s="135"/>
      <c r="F89" s="136"/>
    </row>
    <row r="90" spans="1:6" ht="15.75" thickBot="1">
      <c r="A90" s="28"/>
      <c r="B90" s="29"/>
      <c r="C90" s="30"/>
      <c r="D90" s="31"/>
      <c r="E90" s="137"/>
      <c r="F90" s="138"/>
    </row>
    <row r="91" spans="1:6" ht="15.75" thickBot="1">
      <c r="E91" s="131" t="s">
        <v>43</v>
      </c>
      <c r="F91" s="132">
        <f>0</f>
        <v>0</v>
      </c>
    </row>
    <row r="92" spans="1:6" ht="15.75" thickBot="1"/>
    <row r="93" spans="1:6" ht="15.75" thickBot="1">
      <c r="A93" s="14" t="s">
        <v>44</v>
      </c>
      <c r="B93" s="15"/>
      <c r="C93" s="16"/>
      <c r="D93" s="17"/>
      <c r="E93" s="127"/>
      <c r="F93" s="128"/>
    </row>
    <row r="94" spans="1:6" ht="15.75" thickBot="1">
      <c r="A94" s="18" t="s">
        <v>45</v>
      </c>
      <c r="B94" s="19" t="s">
        <v>46</v>
      </c>
      <c r="C94" s="20" t="s">
        <v>28</v>
      </c>
      <c r="D94" s="21"/>
      <c r="E94" s="129"/>
      <c r="F94" s="130">
        <f>+F78*0.05</f>
        <v>131.0515</v>
      </c>
    </row>
    <row r="95" spans="1:6" ht="15.75" thickBot="1">
      <c r="E95" s="131" t="s">
        <v>47</v>
      </c>
      <c r="F95" s="132">
        <f>F94</f>
        <v>131.0515</v>
      </c>
    </row>
    <row r="97" spans="1:6" ht="15.75" thickBot="1"/>
    <row r="98" spans="1:6" ht="15.75" thickBot="1">
      <c r="A98" s="32" t="s">
        <v>24</v>
      </c>
      <c r="B98" s="33" t="s">
        <v>48</v>
      </c>
      <c r="C98" s="34" t="s">
        <v>49</v>
      </c>
      <c r="D98" s="34" t="s">
        <v>49</v>
      </c>
      <c r="E98" s="139" t="s">
        <v>49</v>
      </c>
      <c r="F98" s="140">
        <f>+VLOOKUP(A98,E73:F97,2,0)</f>
        <v>2621.0300000000002</v>
      </c>
    </row>
    <row r="99" spans="1:6" ht="15.75" thickBot="1">
      <c r="A99" s="35" t="s">
        <v>29</v>
      </c>
      <c r="B99" s="36" t="s">
        <v>50</v>
      </c>
      <c r="C99" s="37" t="s">
        <v>49</v>
      </c>
      <c r="D99" s="37" t="s">
        <v>49</v>
      </c>
      <c r="E99" s="141" t="s">
        <v>49</v>
      </c>
      <c r="F99" s="140">
        <f t="shared" ref="F99:F102" si="2">+VLOOKUP(A99,E74:F98,2,0)</f>
        <v>66.900000000000006</v>
      </c>
    </row>
    <row r="100" spans="1:6" ht="15.75" thickBot="1">
      <c r="A100" s="35" t="s">
        <v>41</v>
      </c>
      <c r="B100" s="36" t="s">
        <v>51</v>
      </c>
      <c r="C100" s="37" t="s">
        <v>49</v>
      </c>
      <c r="D100" s="37" t="s">
        <v>49</v>
      </c>
      <c r="E100" s="141" t="s">
        <v>49</v>
      </c>
      <c r="F100" s="140">
        <f t="shared" si="2"/>
        <v>0</v>
      </c>
    </row>
    <row r="101" spans="1:6" ht="15.75" thickBot="1">
      <c r="A101" s="35" t="s">
        <v>43</v>
      </c>
      <c r="B101" s="36" t="s">
        <v>52</v>
      </c>
      <c r="C101" s="37" t="s">
        <v>49</v>
      </c>
      <c r="D101" s="37" t="s">
        <v>49</v>
      </c>
      <c r="E101" s="141" t="s">
        <v>49</v>
      </c>
      <c r="F101" s="140">
        <f t="shared" si="2"/>
        <v>0</v>
      </c>
    </row>
    <row r="102" spans="1:6">
      <c r="A102" s="35" t="s">
        <v>47</v>
      </c>
      <c r="B102" s="36" t="s">
        <v>53</v>
      </c>
      <c r="C102" s="37" t="s">
        <v>49</v>
      </c>
      <c r="D102" s="37" t="s">
        <v>49</v>
      </c>
      <c r="E102" s="141" t="s">
        <v>49</v>
      </c>
      <c r="F102" s="140">
        <f t="shared" si="2"/>
        <v>131.0515</v>
      </c>
    </row>
    <row r="103" spans="1:6" ht="15.75" thickBot="1">
      <c r="A103" s="38" t="s">
        <v>54</v>
      </c>
      <c r="B103" s="39" t="s">
        <v>18</v>
      </c>
      <c r="C103" s="40" t="s">
        <v>49</v>
      </c>
      <c r="D103" s="40" t="s">
        <v>49</v>
      </c>
      <c r="E103" s="142" t="s">
        <v>49</v>
      </c>
      <c r="F103" s="143">
        <f>SUM(F98:F102)</f>
        <v>2818.9815000000003</v>
      </c>
    </row>
    <row r="104" spans="1:6" ht="15.75" thickBot="1"/>
    <row r="105" spans="1:6">
      <c r="A105" s="5" t="s">
        <v>0</v>
      </c>
      <c r="B105" s="178" t="s">
        <v>14</v>
      </c>
      <c r="C105" s="7"/>
      <c r="D105" s="7"/>
      <c r="E105" s="121" t="s">
        <v>2</v>
      </c>
      <c r="F105" s="122" t="s">
        <v>11</v>
      </c>
    </row>
    <row r="106" spans="1:6" ht="15.75" thickBot="1">
      <c r="A106" s="9" t="s">
        <v>1</v>
      </c>
      <c r="B106" s="10" t="s">
        <v>10</v>
      </c>
      <c r="C106" s="11"/>
      <c r="D106" s="11"/>
      <c r="E106" s="123"/>
      <c r="F106" s="124"/>
    </row>
    <row r="108" spans="1:6" ht="15.75" thickBot="1">
      <c r="A108" s="12" t="s">
        <v>0</v>
      </c>
      <c r="B108" s="13" t="s">
        <v>1</v>
      </c>
      <c r="C108" s="13" t="s">
        <v>2</v>
      </c>
      <c r="D108" s="13" t="s">
        <v>3</v>
      </c>
      <c r="E108" s="125" t="s">
        <v>19</v>
      </c>
      <c r="F108" s="126" t="s">
        <v>20</v>
      </c>
    </row>
    <row r="110" spans="1:6" ht="15.75" thickBot="1">
      <c r="A110" s="14" t="s">
        <v>21</v>
      </c>
      <c r="B110" s="15"/>
      <c r="C110" s="16"/>
      <c r="D110" s="17"/>
      <c r="E110" s="127"/>
      <c r="F110" s="128"/>
    </row>
    <row r="111" spans="1:6" ht="15.75" thickBot="1">
      <c r="A111" s="18" t="s">
        <v>55</v>
      </c>
      <c r="B111" s="19" t="s">
        <v>56</v>
      </c>
      <c r="C111" s="20" t="s">
        <v>23</v>
      </c>
      <c r="D111" s="21">
        <v>3.0000000000000001E-3</v>
      </c>
      <c r="E111" s="129">
        <v>223000</v>
      </c>
      <c r="F111" s="130">
        <f>D111*E111</f>
        <v>669</v>
      </c>
    </row>
    <row r="112" spans="1:6" ht="15.75" thickBot="1">
      <c r="E112" s="131" t="s">
        <v>24</v>
      </c>
      <c r="F112" s="132">
        <f>F111</f>
        <v>669</v>
      </c>
    </row>
    <row r="114" spans="1:6" ht="15.75" thickBot="1">
      <c r="A114" s="14" t="s">
        <v>25</v>
      </c>
      <c r="B114" s="15"/>
      <c r="C114" s="16"/>
      <c r="D114" s="17"/>
      <c r="E114" s="127"/>
      <c r="F114" s="128"/>
    </row>
    <row r="115" spans="1:6" ht="15.75" thickBot="1">
      <c r="A115" s="18" t="s">
        <v>26</v>
      </c>
      <c r="B115" s="19" t="s">
        <v>27</v>
      </c>
      <c r="C115" s="20" t="s">
        <v>28</v>
      </c>
      <c r="D115" s="21"/>
      <c r="E115" s="129"/>
      <c r="F115" s="130">
        <v>66.900000000000006</v>
      </c>
    </row>
    <row r="116" spans="1:6" ht="15.75" thickBot="1">
      <c r="E116" s="131" t="s">
        <v>29</v>
      </c>
      <c r="F116" s="132">
        <f>F115</f>
        <v>66.900000000000006</v>
      </c>
    </row>
    <row r="118" spans="1:6" ht="15.75" thickBot="1">
      <c r="A118" s="14" t="s">
        <v>30</v>
      </c>
      <c r="B118" s="15"/>
      <c r="C118" s="16"/>
      <c r="D118" s="17"/>
      <c r="E118" s="127"/>
      <c r="F118" s="128"/>
    </row>
    <row r="119" spans="1:6">
      <c r="A119" s="22" t="s">
        <v>57</v>
      </c>
      <c r="B119" s="23" t="s">
        <v>58</v>
      </c>
      <c r="C119" s="24" t="s">
        <v>11</v>
      </c>
      <c r="D119" s="25">
        <v>1.03</v>
      </c>
      <c r="E119" s="133">
        <v>0</v>
      </c>
      <c r="F119" s="134">
        <f>D119*E119</f>
        <v>0</v>
      </c>
    </row>
    <row r="120" spans="1:6" ht="15.75" thickBot="1">
      <c r="A120" s="18" t="s">
        <v>59</v>
      </c>
      <c r="B120" s="19" t="s">
        <v>60</v>
      </c>
      <c r="C120" s="20" t="s">
        <v>11</v>
      </c>
      <c r="D120" s="21">
        <v>6.1800000000000001E-2</v>
      </c>
      <c r="E120" s="129"/>
      <c r="F120" s="130">
        <f>D120*E120</f>
        <v>0</v>
      </c>
    </row>
    <row r="121" spans="1:6" ht="15.75" thickBot="1">
      <c r="E121" s="131" t="s">
        <v>41</v>
      </c>
      <c r="F121" s="132">
        <f>F119+F120</f>
        <v>0</v>
      </c>
    </row>
    <row r="123" spans="1:6" ht="15.75" thickBot="1">
      <c r="A123" s="26" t="s">
        <v>42</v>
      </c>
      <c r="B123" s="27"/>
      <c r="C123" s="27"/>
      <c r="D123" s="27"/>
      <c r="E123" s="135"/>
      <c r="F123" s="136"/>
    </row>
    <row r="124" spans="1:6" ht="15.75" thickBot="1">
      <c r="A124" s="28"/>
      <c r="B124" s="29"/>
      <c r="C124" s="30"/>
      <c r="D124" s="31"/>
      <c r="E124" s="137"/>
      <c r="F124" s="138"/>
    </row>
    <row r="125" spans="1:6" ht="15.75" thickBot="1">
      <c r="E125" s="131" t="s">
        <v>43</v>
      </c>
      <c r="F125" s="132">
        <f>0</f>
        <v>0</v>
      </c>
    </row>
    <row r="127" spans="1:6" ht="15.75" thickBot="1">
      <c r="A127" s="14" t="s">
        <v>44</v>
      </c>
      <c r="B127" s="15"/>
      <c r="C127" s="16"/>
      <c r="D127" s="17"/>
      <c r="E127" s="127"/>
      <c r="F127" s="128"/>
    </row>
    <row r="128" spans="1:6" ht="15.75" thickBot="1">
      <c r="A128" s="18" t="s">
        <v>45</v>
      </c>
      <c r="B128" s="19" t="s">
        <v>46</v>
      </c>
      <c r="C128" s="20" t="s">
        <v>28</v>
      </c>
      <c r="D128" s="21"/>
      <c r="E128" s="129"/>
      <c r="F128" s="130">
        <v>66.900000000000006</v>
      </c>
    </row>
    <row r="129" spans="1:6" ht="15.75" thickBot="1">
      <c r="E129" s="131" t="s">
        <v>47</v>
      </c>
      <c r="F129" s="132">
        <f>F128</f>
        <v>66.900000000000006</v>
      </c>
    </row>
    <row r="131" spans="1:6" ht="15.75" thickBot="1"/>
    <row r="132" spans="1:6" ht="15.75" thickBot="1">
      <c r="A132" s="32" t="s">
        <v>24</v>
      </c>
      <c r="B132" s="33" t="s">
        <v>48</v>
      </c>
      <c r="C132" s="34" t="s">
        <v>49</v>
      </c>
      <c r="D132" s="34" t="s">
        <v>49</v>
      </c>
      <c r="E132" s="139" t="s">
        <v>49</v>
      </c>
      <c r="F132" s="140">
        <f>+VLOOKUP(A132,E107:F131,2,0)</f>
        <v>669</v>
      </c>
    </row>
    <row r="133" spans="1:6" ht="15.75" thickBot="1">
      <c r="A133" s="35" t="s">
        <v>29</v>
      </c>
      <c r="B133" s="36" t="s">
        <v>50</v>
      </c>
      <c r="C133" s="37" t="s">
        <v>49</v>
      </c>
      <c r="D133" s="37" t="s">
        <v>49</v>
      </c>
      <c r="E133" s="141" t="s">
        <v>49</v>
      </c>
      <c r="F133" s="140">
        <f t="shared" ref="F133:F136" si="3">+VLOOKUP(A133,E108:F132,2,0)</f>
        <v>66.900000000000006</v>
      </c>
    </row>
    <row r="134" spans="1:6" ht="15.75" thickBot="1">
      <c r="A134" s="35" t="s">
        <v>41</v>
      </c>
      <c r="B134" s="36" t="s">
        <v>51</v>
      </c>
      <c r="C134" s="37" t="s">
        <v>49</v>
      </c>
      <c r="D134" s="37" t="s">
        <v>49</v>
      </c>
      <c r="E134" s="141" t="s">
        <v>49</v>
      </c>
      <c r="F134" s="140">
        <f t="shared" si="3"/>
        <v>0</v>
      </c>
    </row>
    <row r="135" spans="1:6" ht="15.75" thickBot="1">
      <c r="A135" s="35" t="s">
        <v>43</v>
      </c>
      <c r="B135" s="36" t="s">
        <v>52</v>
      </c>
      <c r="C135" s="37" t="s">
        <v>49</v>
      </c>
      <c r="D135" s="37" t="s">
        <v>49</v>
      </c>
      <c r="E135" s="141" t="s">
        <v>49</v>
      </c>
      <c r="F135" s="140">
        <f t="shared" si="3"/>
        <v>0</v>
      </c>
    </row>
    <row r="136" spans="1:6">
      <c r="A136" s="35" t="s">
        <v>47</v>
      </c>
      <c r="B136" s="36" t="s">
        <v>53</v>
      </c>
      <c r="C136" s="37" t="s">
        <v>49</v>
      </c>
      <c r="D136" s="37" t="s">
        <v>49</v>
      </c>
      <c r="E136" s="141" t="s">
        <v>49</v>
      </c>
      <c r="F136" s="140">
        <f t="shared" si="3"/>
        <v>66.900000000000006</v>
      </c>
    </row>
    <row r="137" spans="1:6" ht="15.75" thickBot="1">
      <c r="A137" s="38" t="s">
        <v>54</v>
      </c>
      <c r="B137" s="39" t="s">
        <v>18</v>
      </c>
      <c r="C137" s="40" t="s">
        <v>49</v>
      </c>
      <c r="D137" s="40" t="s">
        <v>49</v>
      </c>
      <c r="E137" s="142" t="s">
        <v>49</v>
      </c>
      <c r="F137" s="143">
        <f>SUM(F132:F136)</f>
        <v>802.8</v>
      </c>
    </row>
    <row r="140" spans="1:6">
      <c r="A140" s="5" t="s">
        <v>0</v>
      </c>
      <c r="B140" s="178" t="s">
        <v>17</v>
      </c>
      <c r="C140" s="7"/>
      <c r="D140" s="7"/>
      <c r="E140" s="121" t="s">
        <v>2</v>
      </c>
      <c r="F140" s="122" t="s">
        <v>8</v>
      </c>
    </row>
    <row r="141" spans="1:6" ht="60.75" thickBot="1">
      <c r="A141" s="9" t="s">
        <v>1</v>
      </c>
      <c r="B141" s="10" t="s">
        <v>13</v>
      </c>
      <c r="C141" s="11"/>
      <c r="D141" s="11"/>
      <c r="E141" s="123"/>
      <c r="F141" s="124"/>
    </row>
    <row r="143" spans="1:6" ht="15.75" thickBot="1">
      <c r="A143" s="12" t="s">
        <v>0</v>
      </c>
      <c r="B143" s="13" t="s">
        <v>1</v>
      </c>
      <c r="C143" s="13" t="s">
        <v>2</v>
      </c>
      <c r="D143" s="13" t="s">
        <v>3</v>
      </c>
      <c r="E143" s="125" t="s">
        <v>19</v>
      </c>
      <c r="F143" s="126" t="s">
        <v>20</v>
      </c>
    </row>
    <row r="145" spans="1:6" ht="15.75" thickBot="1">
      <c r="A145" s="14" t="s">
        <v>21</v>
      </c>
      <c r="B145" s="15"/>
      <c r="C145" s="16"/>
      <c r="D145" s="17"/>
      <c r="E145" s="127"/>
      <c r="F145" s="128"/>
    </row>
    <row r="146" spans="1:6" ht="15.75" thickBot="1">
      <c r="A146" s="22" t="s">
        <v>61</v>
      </c>
      <c r="B146" s="19" t="s">
        <v>56</v>
      </c>
      <c r="C146" s="24" t="s">
        <v>23</v>
      </c>
      <c r="D146" s="25">
        <v>0.2</v>
      </c>
      <c r="E146" s="133">
        <v>262103</v>
      </c>
      <c r="F146" s="134">
        <f>D146*E146</f>
        <v>52420.600000000006</v>
      </c>
    </row>
    <row r="147" spans="1:6" ht="15.75" thickBot="1">
      <c r="A147" s="18"/>
      <c r="B147" s="19"/>
      <c r="C147" s="20"/>
      <c r="D147" s="21"/>
      <c r="E147" s="129"/>
      <c r="F147" s="130">
        <f>D147*E147</f>
        <v>0</v>
      </c>
    </row>
    <row r="148" spans="1:6" ht="15.75" thickBot="1">
      <c r="E148" s="131" t="s">
        <v>24</v>
      </c>
      <c r="F148" s="132">
        <f>F146+F147</f>
        <v>52420.600000000006</v>
      </c>
    </row>
    <row r="150" spans="1:6" ht="15.75" thickBot="1">
      <c r="A150" s="14" t="s">
        <v>25</v>
      </c>
      <c r="B150" s="15"/>
      <c r="C150" s="16"/>
      <c r="D150" s="17"/>
      <c r="E150" s="127"/>
      <c r="F150" s="128"/>
    </row>
    <row r="151" spans="1:6">
      <c r="A151" s="22" t="s">
        <v>26</v>
      </c>
      <c r="B151" s="23" t="s">
        <v>27</v>
      </c>
      <c r="C151" s="24" t="s">
        <v>28</v>
      </c>
      <c r="D151" s="25"/>
      <c r="E151" s="133"/>
      <c r="F151" s="134">
        <f>+F148*0.05</f>
        <v>2621.0300000000007</v>
      </c>
    </row>
    <row r="152" spans="1:6" ht="15.75" thickBot="1">
      <c r="A152" s="18" t="s">
        <v>62</v>
      </c>
      <c r="B152" s="19" t="s">
        <v>63</v>
      </c>
      <c r="C152" s="20" t="s">
        <v>23</v>
      </c>
      <c r="D152" s="21">
        <v>5.67E-2</v>
      </c>
      <c r="E152" s="129">
        <v>90000</v>
      </c>
      <c r="F152" s="130">
        <f>D152*E152</f>
        <v>5103</v>
      </c>
    </row>
    <row r="153" spans="1:6" ht="15.75" thickBot="1">
      <c r="E153" s="131" t="s">
        <v>29</v>
      </c>
      <c r="F153" s="132">
        <f>F151+F152</f>
        <v>7724.0300000000007</v>
      </c>
    </row>
    <row r="155" spans="1:6" ht="15.75" thickBot="1">
      <c r="A155" s="14" t="s">
        <v>30</v>
      </c>
      <c r="B155" s="15"/>
      <c r="C155" s="16"/>
      <c r="D155" s="17"/>
      <c r="E155" s="127"/>
      <c r="F155" s="128"/>
    </row>
    <row r="156" spans="1:6">
      <c r="A156" s="22" t="s">
        <v>64</v>
      </c>
      <c r="B156" s="23" t="s">
        <v>65</v>
      </c>
      <c r="C156" s="24" t="s">
        <v>66</v>
      </c>
      <c r="D156" s="25">
        <v>0.2</v>
      </c>
      <c r="E156" s="133">
        <v>0</v>
      </c>
      <c r="F156" s="134">
        <f t="shared" ref="F156:F165" si="4">D156*E156</f>
        <v>0</v>
      </c>
    </row>
    <row r="157" spans="1:6">
      <c r="A157" s="22" t="s">
        <v>67</v>
      </c>
      <c r="B157" s="23" t="s">
        <v>68</v>
      </c>
      <c r="C157" s="24" t="s">
        <v>11</v>
      </c>
      <c r="D157" s="25">
        <v>0.4</v>
      </c>
      <c r="E157" s="133"/>
      <c r="F157" s="134">
        <f t="shared" si="4"/>
        <v>0</v>
      </c>
    </row>
    <row r="158" spans="1:6">
      <c r="A158" s="22" t="s">
        <v>69</v>
      </c>
      <c r="B158" s="23" t="s">
        <v>70</v>
      </c>
      <c r="C158" s="24" t="s">
        <v>11</v>
      </c>
      <c r="D158" s="25">
        <v>0.41199999999999998</v>
      </c>
      <c r="E158" s="133"/>
      <c r="F158" s="134">
        <f t="shared" si="4"/>
        <v>0</v>
      </c>
    </row>
    <row r="159" spans="1:6">
      <c r="A159" s="22" t="s">
        <v>71</v>
      </c>
      <c r="B159" s="23" t="s">
        <v>72</v>
      </c>
      <c r="C159" s="24" t="s">
        <v>16</v>
      </c>
      <c r="D159" s="25">
        <v>0.16059999999999999</v>
      </c>
      <c r="E159" s="133"/>
      <c r="F159" s="134">
        <f t="shared" si="4"/>
        <v>0</v>
      </c>
    </row>
    <row r="160" spans="1:6">
      <c r="A160" s="22" t="s">
        <v>73</v>
      </c>
      <c r="B160" s="23" t="s">
        <v>74</v>
      </c>
      <c r="C160" s="24" t="s">
        <v>75</v>
      </c>
      <c r="D160" s="25">
        <v>2.044</v>
      </c>
      <c r="E160" s="133"/>
      <c r="F160" s="134">
        <f t="shared" si="4"/>
        <v>0</v>
      </c>
    </row>
    <row r="161" spans="1:6">
      <c r="A161" s="22" t="s">
        <v>76</v>
      </c>
      <c r="B161" s="23" t="s">
        <v>77</v>
      </c>
      <c r="C161" s="24" t="s">
        <v>16</v>
      </c>
      <c r="D161" s="25">
        <v>5.5599999999999997E-2</v>
      </c>
      <c r="E161" s="133"/>
      <c r="F161" s="134">
        <f t="shared" si="4"/>
        <v>0</v>
      </c>
    </row>
    <row r="162" spans="1:6">
      <c r="A162" s="22" t="s">
        <v>78</v>
      </c>
      <c r="B162" s="23" t="s">
        <v>79</v>
      </c>
      <c r="C162" s="24" t="s">
        <v>40</v>
      </c>
      <c r="D162" s="25">
        <v>0.1</v>
      </c>
      <c r="E162" s="133"/>
      <c r="F162" s="134">
        <f t="shared" si="4"/>
        <v>0</v>
      </c>
    </row>
    <row r="163" spans="1:6">
      <c r="A163" s="22" t="s">
        <v>80</v>
      </c>
      <c r="B163" s="23" t="s">
        <v>81</v>
      </c>
      <c r="C163" s="24" t="s">
        <v>8</v>
      </c>
      <c r="D163" s="25">
        <v>1.3332999999999999</v>
      </c>
      <c r="E163" s="133"/>
      <c r="F163" s="134">
        <f t="shared" si="4"/>
        <v>0</v>
      </c>
    </row>
    <row r="164" spans="1:6">
      <c r="A164" s="22" t="s">
        <v>82</v>
      </c>
      <c r="B164" s="23" t="s">
        <v>83</v>
      </c>
      <c r="C164" s="24" t="s">
        <v>16</v>
      </c>
      <c r="D164" s="25">
        <v>0.24529999999999999</v>
      </c>
      <c r="E164" s="133"/>
      <c r="F164" s="134">
        <f t="shared" si="4"/>
        <v>0</v>
      </c>
    </row>
    <row r="165" spans="1:6" ht="15.75" thickBot="1">
      <c r="A165" s="18" t="s">
        <v>84</v>
      </c>
      <c r="B165" s="19" t="s">
        <v>85</v>
      </c>
      <c r="C165" s="20" t="s">
        <v>8</v>
      </c>
      <c r="D165" s="21">
        <v>1.5</v>
      </c>
      <c r="E165" s="129"/>
      <c r="F165" s="130">
        <f t="shared" si="4"/>
        <v>0</v>
      </c>
    </row>
    <row r="166" spans="1:6" ht="15.75" thickBot="1">
      <c r="E166" s="131" t="s">
        <v>41</v>
      </c>
      <c r="F166" s="132">
        <f>F156+F157+F158+F159+F160+F161+F162+F163+F164+F165</f>
        <v>0</v>
      </c>
    </row>
    <row r="168" spans="1:6" ht="15.75" thickBot="1">
      <c r="A168" s="26" t="s">
        <v>42</v>
      </c>
      <c r="B168" s="27"/>
      <c r="C168" s="27"/>
      <c r="D168" s="27"/>
      <c r="E168" s="135"/>
      <c r="F168" s="136"/>
    </row>
    <row r="169" spans="1:6" ht="15.75" thickBot="1">
      <c r="A169" s="28"/>
      <c r="B169" s="29"/>
      <c r="C169" s="30"/>
      <c r="D169" s="31"/>
      <c r="E169" s="137"/>
      <c r="F169" s="138"/>
    </row>
    <row r="170" spans="1:6" ht="15.75" thickBot="1">
      <c r="E170" s="131" t="s">
        <v>43</v>
      </c>
      <c r="F170" s="132">
        <f>0</f>
        <v>0</v>
      </c>
    </row>
    <row r="172" spans="1:6" ht="15.75" thickBot="1">
      <c r="A172" s="14" t="s">
        <v>44</v>
      </c>
      <c r="B172" s="15"/>
      <c r="C172" s="16"/>
      <c r="D172" s="17"/>
      <c r="E172" s="127"/>
      <c r="F172" s="128"/>
    </row>
    <row r="173" spans="1:6" ht="15.75" thickBot="1">
      <c r="A173" s="18" t="s">
        <v>45</v>
      </c>
      <c r="B173" s="19" t="s">
        <v>46</v>
      </c>
      <c r="C173" s="20" t="s">
        <v>28</v>
      </c>
      <c r="D173" s="21"/>
      <c r="E173" s="129"/>
      <c r="F173" s="130">
        <f>+F148*0.05</f>
        <v>2621.0300000000007</v>
      </c>
    </row>
    <row r="174" spans="1:6" ht="15.75" thickBot="1">
      <c r="E174" s="131" t="s">
        <v>47</v>
      </c>
      <c r="F174" s="132">
        <f>F173</f>
        <v>2621.0300000000007</v>
      </c>
    </row>
    <row r="176" spans="1:6" ht="15.75" thickBot="1"/>
    <row r="177" spans="1:6" ht="15.75" thickBot="1">
      <c r="A177" s="32" t="s">
        <v>24</v>
      </c>
      <c r="B177" s="33" t="s">
        <v>48</v>
      </c>
      <c r="C177" s="34" t="s">
        <v>49</v>
      </c>
      <c r="D177" s="34" t="s">
        <v>49</v>
      </c>
      <c r="E177" s="139" t="s">
        <v>49</v>
      </c>
      <c r="F177" s="140">
        <f>+VLOOKUP(A177,E146:F176,2,0)</f>
        <v>52420.600000000006</v>
      </c>
    </row>
    <row r="178" spans="1:6" ht="15.75" thickBot="1">
      <c r="A178" s="35" t="s">
        <v>29</v>
      </c>
      <c r="B178" s="36" t="s">
        <v>50</v>
      </c>
      <c r="C178" s="37" t="s">
        <v>49</v>
      </c>
      <c r="D178" s="37" t="s">
        <v>49</v>
      </c>
      <c r="E178" s="141" t="s">
        <v>49</v>
      </c>
      <c r="F178" s="140">
        <f t="shared" ref="F178:F181" si="5">+VLOOKUP(A178,E153:F177,2,0)</f>
        <v>7724.0300000000007</v>
      </c>
    </row>
    <row r="179" spans="1:6" ht="15.75" thickBot="1">
      <c r="A179" s="35" t="s">
        <v>41</v>
      </c>
      <c r="B179" s="36" t="s">
        <v>51</v>
      </c>
      <c r="C179" s="37" t="s">
        <v>49</v>
      </c>
      <c r="D179" s="37" t="s">
        <v>49</v>
      </c>
      <c r="E179" s="141" t="s">
        <v>49</v>
      </c>
      <c r="F179" s="140">
        <f t="shared" si="5"/>
        <v>0</v>
      </c>
    </row>
    <row r="180" spans="1:6" ht="15.75" thickBot="1">
      <c r="A180" s="35" t="s">
        <v>43</v>
      </c>
      <c r="B180" s="36" t="s">
        <v>52</v>
      </c>
      <c r="C180" s="37" t="s">
        <v>49</v>
      </c>
      <c r="D180" s="37" t="s">
        <v>49</v>
      </c>
      <c r="E180" s="141" t="s">
        <v>49</v>
      </c>
      <c r="F180" s="140">
        <f t="shared" si="5"/>
        <v>0</v>
      </c>
    </row>
    <row r="181" spans="1:6">
      <c r="A181" s="35" t="s">
        <v>47</v>
      </c>
      <c r="B181" s="36" t="s">
        <v>53</v>
      </c>
      <c r="C181" s="37" t="s">
        <v>49</v>
      </c>
      <c r="D181" s="37" t="s">
        <v>49</v>
      </c>
      <c r="E181" s="141" t="s">
        <v>49</v>
      </c>
      <c r="F181" s="140">
        <f t="shared" si="5"/>
        <v>2621.0300000000007</v>
      </c>
    </row>
    <row r="182" spans="1:6" ht="15.75" thickBot="1">
      <c r="A182" s="38" t="s">
        <v>54</v>
      </c>
      <c r="B182" s="39" t="s">
        <v>18</v>
      </c>
      <c r="C182" s="40" t="s">
        <v>49</v>
      </c>
      <c r="D182" s="40" t="s">
        <v>49</v>
      </c>
      <c r="E182" s="142" t="s">
        <v>49</v>
      </c>
      <c r="F182" s="143">
        <f>SUM(F177:F181)</f>
        <v>62765.66</v>
      </c>
    </row>
    <row r="185" spans="1:6">
      <c r="A185" s="5" t="s">
        <v>0</v>
      </c>
      <c r="B185" s="178" t="s">
        <v>130</v>
      </c>
      <c r="C185" s="7"/>
      <c r="D185" s="7"/>
      <c r="E185" s="121" t="s">
        <v>2</v>
      </c>
      <c r="F185" s="122" t="s">
        <v>16</v>
      </c>
    </row>
    <row r="186" spans="1:6" ht="30.75" thickBot="1">
      <c r="A186" s="9" t="s">
        <v>1</v>
      </c>
      <c r="B186" s="10" t="s">
        <v>15</v>
      </c>
      <c r="C186" s="11"/>
      <c r="D186" s="11"/>
      <c r="E186" s="123"/>
      <c r="F186" s="124"/>
    </row>
    <row r="188" spans="1:6" ht="15.75" thickBot="1">
      <c r="A188" s="12" t="s">
        <v>0</v>
      </c>
      <c r="B188" s="13" t="s">
        <v>1</v>
      </c>
      <c r="C188" s="13" t="s">
        <v>2</v>
      </c>
      <c r="D188" s="13" t="s">
        <v>3</v>
      </c>
      <c r="E188" s="125" t="s">
        <v>19</v>
      </c>
      <c r="F188" s="126" t="s">
        <v>20</v>
      </c>
    </row>
    <row r="190" spans="1:6" ht="15.75" thickBot="1">
      <c r="A190" s="14" t="s">
        <v>21</v>
      </c>
      <c r="B190" s="15"/>
      <c r="C190" s="16"/>
      <c r="D190" s="17"/>
      <c r="E190" s="127"/>
      <c r="F190" s="128"/>
    </row>
    <row r="191" spans="1:6" ht="15.75" thickBot="1">
      <c r="A191" s="22" t="s">
        <v>61</v>
      </c>
      <c r="B191" s="19" t="s">
        <v>56</v>
      </c>
      <c r="C191" s="24" t="s">
        <v>23</v>
      </c>
      <c r="D191" s="25">
        <v>0.4</v>
      </c>
      <c r="E191" s="133">
        <v>262103</v>
      </c>
      <c r="F191" s="134">
        <f>D191*E191</f>
        <v>104841.20000000001</v>
      </c>
    </row>
    <row r="192" spans="1:6" ht="15.75" thickBot="1">
      <c r="A192" s="18"/>
      <c r="B192" s="19"/>
      <c r="C192" s="20"/>
      <c r="D192" s="21"/>
      <c r="E192" s="129"/>
      <c r="F192" s="130">
        <f>D192*E192</f>
        <v>0</v>
      </c>
    </row>
    <row r="193" spans="1:6" ht="15.75" thickBot="1">
      <c r="E193" s="131" t="s">
        <v>24</v>
      </c>
      <c r="F193" s="132">
        <f>F191+F192</f>
        <v>104841.20000000001</v>
      </c>
    </row>
    <row r="195" spans="1:6" ht="15.75" thickBot="1">
      <c r="A195" s="14" t="s">
        <v>25</v>
      </c>
      <c r="B195" s="15"/>
      <c r="C195" s="16"/>
      <c r="D195" s="17"/>
      <c r="E195" s="127"/>
      <c r="F195" s="128"/>
    </row>
    <row r="196" spans="1:6">
      <c r="A196" s="22" t="s">
        <v>26</v>
      </c>
      <c r="B196" s="23" t="s">
        <v>27</v>
      </c>
      <c r="C196" s="24" t="s">
        <v>28</v>
      </c>
      <c r="D196" s="25"/>
      <c r="E196" s="133"/>
      <c r="F196" s="134">
        <f>+F193*0.05</f>
        <v>5242.0600000000013</v>
      </c>
    </row>
    <row r="197" spans="1:6" ht="15.75" thickBot="1">
      <c r="A197" s="18" t="s">
        <v>62</v>
      </c>
      <c r="B197" s="19" t="s">
        <v>63</v>
      </c>
      <c r="C197" s="20" t="s">
        <v>23</v>
      </c>
      <c r="D197" s="21">
        <v>0.126</v>
      </c>
      <c r="E197" s="129">
        <v>90000</v>
      </c>
      <c r="F197" s="130">
        <f>D197*E197</f>
        <v>11340</v>
      </c>
    </row>
    <row r="198" spans="1:6" ht="15.75" thickBot="1">
      <c r="E198" s="131" t="s">
        <v>29</v>
      </c>
      <c r="F198" s="132">
        <f>F196+F197</f>
        <v>16582.060000000001</v>
      </c>
    </row>
    <row r="200" spans="1:6" ht="15.75" thickBot="1">
      <c r="A200" s="14" t="s">
        <v>30</v>
      </c>
      <c r="B200" s="15"/>
      <c r="C200" s="16"/>
      <c r="D200" s="17"/>
      <c r="E200" s="127"/>
      <c r="F200" s="128"/>
    </row>
    <row r="201" spans="1:6">
      <c r="A201" s="22" t="s">
        <v>71</v>
      </c>
      <c r="B201" s="23" t="s">
        <v>72</v>
      </c>
      <c r="C201" s="24" t="s">
        <v>16</v>
      </c>
      <c r="D201" s="25">
        <v>0.3569</v>
      </c>
      <c r="E201" s="133">
        <v>0</v>
      </c>
      <c r="F201" s="134">
        <f>D201*E201</f>
        <v>0</v>
      </c>
    </row>
    <row r="202" spans="1:6">
      <c r="A202" s="22" t="s">
        <v>73</v>
      </c>
      <c r="B202" s="23" t="s">
        <v>74</v>
      </c>
      <c r="C202" s="24" t="s">
        <v>75</v>
      </c>
      <c r="D202" s="25">
        <v>4.5423</v>
      </c>
      <c r="E202" s="133">
        <v>0</v>
      </c>
      <c r="F202" s="134">
        <f>D202*E202</f>
        <v>0</v>
      </c>
    </row>
    <row r="203" spans="1:6">
      <c r="A203" s="22" t="s">
        <v>76</v>
      </c>
      <c r="B203" s="23" t="s">
        <v>77</v>
      </c>
      <c r="C203" s="24" t="s">
        <v>16</v>
      </c>
      <c r="D203" s="25">
        <v>0.41199999999999998</v>
      </c>
      <c r="E203" s="133">
        <v>0</v>
      </c>
      <c r="F203" s="134">
        <f>D203*E203</f>
        <v>0</v>
      </c>
    </row>
    <row r="204" spans="1:6" ht="15.75" thickBot="1">
      <c r="A204" s="18" t="s">
        <v>82</v>
      </c>
      <c r="B204" s="19" t="s">
        <v>83</v>
      </c>
      <c r="C204" s="20" t="s">
        <v>16</v>
      </c>
      <c r="D204" s="21">
        <v>0.54510000000000003</v>
      </c>
      <c r="E204" s="129">
        <v>0</v>
      </c>
      <c r="F204" s="130">
        <f>D204*E204</f>
        <v>0</v>
      </c>
    </row>
    <row r="205" spans="1:6" ht="15.75" thickBot="1">
      <c r="E205" s="131" t="s">
        <v>41</v>
      </c>
      <c r="F205" s="132">
        <f>F201+F202+F203+F204</f>
        <v>0</v>
      </c>
    </row>
    <row r="207" spans="1:6" ht="15.75" thickBot="1">
      <c r="A207" s="26" t="s">
        <v>42</v>
      </c>
      <c r="B207" s="27"/>
      <c r="C207" s="27"/>
      <c r="D207" s="27"/>
      <c r="E207" s="135"/>
      <c r="F207" s="136"/>
    </row>
    <row r="208" spans="1:6" ht="15.75" thickBot="1">
      <c r="A208" s="28"/>
      <c r="B208" s="29"/>
      <c r="C208" s="30"/>
      <c r="D208" s="31"/>
      <c r="E208" s="137"/>
      <c r="F208" s="138"/>
    </row>
    <row r="209" spans="1:6" ht="15.75" thickBot="1">
      <c r="E209" s="131" t="s">
        <v>43</v>
      </c>
      <c r="F209" s="132">
        <f>0</f>
        <v>0</v>
      </c>
    </row>
    <row r="211" spans="1:6" ht="15.75" thickBot="1">
      <c r="A211" s="14" t="s">
        <v>44</v>
      </c>
      <c r="B211" s="15"/>
      <c r="C211" s="16"/>
      <c r="D211" s="17"/>
      <c r="E211" s="127"/>
      <c r="F211" s="128"/>
    </row>
    <row r="212" spans="1:6" ht="15.75" thickBot="1">
      <c r="A212" s="18" t="s">
        <v>45</v>
      </c>
      <c r="B212" s="19" t="s">
        <v>46</v>
      </c>
      <c r="C212" s="20" t="s">
        <v>28</v>
      </c>
      <c r="D212" s="21"/>
      <c r="E212" s="129"/>
      <c r="F212" s="130">
        <f>+F193*0.05</f>
        <v>5242.0600000000013</v>
      </c>
    </row>
    <row r="213" spans="1:6" ht="15.75" thickBot="1">
      <c r="E213" s="131" t="s">
        <v>47</v>
      </c>
      <c r="F213" s="132">
        <f>F212</f>
        <v>5242.0600000000013</v>
      </c>
    </row>
    <row r="215" spans="1:6" ht="15.75" thickBot="1"/>
    <row r="216" spans="1:6" ht="15.75" thickBot="1">
      <c r="A216" s="32" t="s">
        <v>24</v>
      </c>
      <c r="B216" s="33" t="s">
        <v>48</v>
      </c>
      <c r="C216" s="34" t="s">
        <v>49</v>
      </c>
      <c r="D216" s="34" t="s">
        <v>49</v>
      </c>
      <c r="E216" s="139" t="s">
        <v>49</v>
      </c>
      <c r="F216" s="140">
        <f>+VLOOKUP(A216,E185:F215,2,0)</f>
        <v>104841.20000000001</v>
      </c>
    </row>
    <row r="217" spans="1:6" ht="15.75" thickBot="1">
      <c r="A217" s="35" t="s">
        <v>29</v>
      </c>
      <c r="B217" s="36" t="s">
        <v>50</v>
      </c>
      <c r="C217" s="37" t="s">
        <v>49</v>
      </c>
      <c r="D217" s="37" t="s">
        <v>49</v>
      </c>
      <c r="E217" s="141" t="s">
        <v>49</v>
      </c>
      <c r="F217" s="140">
        <f t="shared" ref="F217:F220" si="6">+VLOOKUP(A217,E192:F216,2,0)</f>
        <v>16582.060000000001</v>
      </c>
    </row>
    <row r="218" spans="1:6" ht="15.75" thickBot="1">
      <c r="A218" s="35" t="s">
        <v>41</v>
      </c>
      <c r="B218" s="36" t="s">
        <v>51</v>
      </c>
      <c r="C218" s="37" t="s">
        <v>49</v>
      </c>
      <c r="D218" s="37" t="s">
        <v>49</v>
      </c>
      <c r="E218" s="141" t="s">
        <v>49</v>
      </c>
      <c r="F218" s="140">
        <f t="shared" si="6"/>
        <v>0</v>
      </c>
    </row>
    <row r="219" spans="1:6" ht="15.75" thickBot="1">
      <c r="A219" s="35" t="s">
        <v>43</v>
      </c>
      <c r="B219" s="36" t="s">
        <v>52</v>
      </c>
      <c r="C219" s="37" t="s">
        <v>49</v>
      </c>
      <c r="D219" s="37" t="s">
        <v>49</v>
      </c>
      <c r="E219" s="141" t="s">
        <v>49</v>
      </c>
      <c r="F219" s="140">
        <f t="shared" si="6"/>
        <v>0</v>
      </c>
    </row>
    <row r="220" spans="1:6">
      <c r="A220" s="35" t="s">
        <v>47</v>
      </c>
      <c r="B220" s="36" t="s">
        <v>53</v>
      </c>
      <c r="C220" s="37" t="s">
        <v>49</v>
      </c>
      <c r="D220" s="37" t="s">
        <v>49</v>
      </c>
      <c r="E220" s="141" t="s">
        <v>49</v>
      </c>
      <c r="F220" s="140">
        <f t="shared" si="6"/>
        <v>5242.0600000000013</v>
      </c>
    </row>
    <row r="221" spans="1:6" ht="15.75" thickBot="1">
      <c r="A221" s="38" t="s">
        <v>54</v>
      </c>
      <c r="B221" s="39" t="s">
        <v>18</v>
      </c>
      <c r="C221" s="40" t="s">
        <v>49</v>
      </c>
      <c r="D221" s="40" t="s">
        <v>49</v>
      </c>
      <c r="E221" s="142" t="s">
        <v>49</v>
      </c>
      <c r="F221" s="143">
        <f>SUM(F216:F220)</f>
        <v>126665.32</v>
      </c>
    </row>
    <row r="224" spans="1:6">
      <c r="A224" s="5" t="s">
        <v>0</v>
      </c>
      <c r="B224" s="178" t="s">
        <v>131</v>
      </c>
      <c r="C224" s="7"/>
      <c r="D224" s="7"/>
      <c r="E224" s="121" t="s">
        <v>2</v>
      </c>
      <c r="F224" s="122" t="s">
        <v>8</v>
      </c>
    </row>
    <row r="225" spans="1:6" ht="45.75" thickBot="1">
      <c r="A225" s="9" t="s">
        <v>1</v>
      </c>
      <c r="B225" s="179" t="s">
        <v>151</v>
      </c>
      <c r="C225" s="11"/>
      <c r="D225" s="11"/>
      <c r="E225" s="123"/>
      <c r="F225" s="124"/>
    </row>
    <row r="227" spans="1:6" ht="15.75" thickBot="1">
      <c r="A227" s="12" t="s">
        <v>0</v>
      </c>
      <c r="B227" s="13" t="s">
        <v>1</v>
      </c>
      <c r="C227" s="13" t="s">
        <v>2</v>
      </c>
      <c r="D227" s="13" t="s">
        <v>3</v>
      </c>
      <c r="E227" s="125" t="s">
        <v>19</v>
      </c>
      <c r="F227" s="126" t="s">
        <v>20</v>
      </c>
    </row>
    <row r="229" spans="1:6" ht="15.75" thickBot="1">
      <c r="A229" s="14" t="s">
        <v>21</v>
      </c>
      <c r="B229" s="15"/>
      <c r="C229" s="16"/>
      <c r="D229" s="17"/>
      <c r="E229" s="127"/>
      <c r="F229" s="128"/>
    </row>
    <row r="230" spans="1:6" ht="15.75" thickBot="1">
      <c r="A230" s="22" t="s">
        <v>61</v>
      </c>
      <c r="B230" s="19" t="s">
        <v>56</v>
      </c>
      <c r="C230" s="24" t="s">
        <v>23</v>
      </c>
      <c r="D230" s="25">
        <v>0.09</v>
      </c>
      <c r="E230" s="133">
        <v>262103</v>
      </c>
      <c r="F230" s="134">
        <f>D230*E230</f>
        <v>23589.27</v>
      </c>
    </row>
    <row r="231" spans="1:6" ht="15.75" thickBot="1">
      <c r="A231" s="18"/>
      <c r="B231" s="19"/>
      <c r="C231" s="20"/>
      <c r="D231" s="21"/>
      <c r="E231" s="129"/>
      <c r="F231" s="130">
        <f>D231*E231</f>
        <v>0</v>
      </c>
    </row>
    <row r="232" spans="1:6" ht="15.75" thickBot="1">
      <c r="E232" s="131" t="s">
        <v>24</v>
      </c>
      <c r="F232" s="132">
        <f>F230+F231</f>
        <v>23589.27</v>
      </c>
    </row>
    <row r="234" spans="1:6" ht="15.75" thickBot="1">
      <c r="A234" s="14" t="s">
        <v>25</v>
      </c>
      <c r="B234" s="15"/>
      <c r="C234" s="16"/>
      <c r="D234" s="17"/>
      <c r="E234" s="127"/>
      <c r="F234" s="128"/>
    </row>
    <row r="235" spans="1:6">
      <c r="A235" s="22" t="s">
        <v>26</v>
      </c>
      <c r="B235" s="23" t="s">
        <v>27</v>
      </c>
      <c r="C235" s="24" t="s">
        <v>28</v>
      </c>
      <c r="D235" s="25"/>
      <c r="E235" s="133"/>
      <c r="F235" s="134">
        <f>+F232*0.05</f>
        <v>1179.4635000000001</v>
      </c>
    </row>
    <row r="236" spans="1:6" ht="15.75" thickBot="1">
      <c r="A236" s="18" t="s">
        <v>62</v>
      </c>
      <c r="B236" s="19" t="s">
        <v>63</v>
      </c>
      <c r="C236" s="20" t="s">
        <v>23</v>
      </c>
      <c r="D236" s="21">
        <v>2.3599999999999999E-2</v>
      </c>
      <c r="E236" s="129">
        <v>90000</v>
      </c>
      <c r="F236" s="130">
        <f>D236*E236</f>
        <v>2124</v>
      </c>
    </row>
    <row r="237" spans="1:6" ht="15.75" thickBot="1">
      <c r="E237" s="131" t="s">
        <v>29</v>
      </c>
      <c r="F237" s="132">
        <f>F235+F236</f>
        <v>3303.4634999999998</v>
      </c>
    </row>
    <row r="239" spans="1:6" ht="15.75" thickBot="1">
      <c r="A239" s="14" t="s">
        <v>30</v>
      </c>
      <c r="B239" s="15"/>
      <c r="C239" s="16"/>
      <c r="D239" s="17"/>
      <c r="E239" s="127"/>
      <c r="F239" s="128"/>
    </row>
    <row r="240" spans="1:6">
      <c r="A240" s="22" t="s">
        <v>71</v>
      </c>
      <c r="B240" s="23" t="s">
        <v>72</v>
      </c>
      <c r="C240" s="24" t="s">
        <v>16</v>
      </c>
      <c r="D240" s="25">
        <v>6.6900000000000001E-2</v>
      </c>
      <c r="E240" s="133"/>
      <c r="F240" s="134">
        <f t="shared" ref="F240:F245" si="7">D240*E240</f>
        <v>0</v>
      </c>
    </row>
    <row r="241" spans="1:6">
      <c r="A241" s="22" t="s">
        <v>73</v>
      </c>
      <c r="B241" s="23" t="s">
        <v>74</v>
      </c>
      <c r="C241" s="24" t="s">
        <v>75</v>
      </c>
      <c r="D241" s="25">
        <v>0.85170000000000001</v>
      </c>
      <c r="E241" s="133"/>
      <c r="F241" s="134">
        <f t="shared" si="7"/>
        <v>0</v>
      </c>
    </row>
    <row r="242" spans="1:6">
      <c r="A242" s="22" t="s">
        <v>78</v>
      </c>
      <c r="B242" s="23" t="s">
        <v>79</v>
      </c>
      <c r="C242" s="24" t="s">
        <v>40</v>
      </c>
      <c r="D242" s="25">
        <v>0.3</v>
      </c>
      <c r="E242" s="133"/>
      <c r="F242" s="134">
        <f t="shared" si="7"/>
        <v>0</v>
      </c>
    </row>
    <row r="243" spans="1:6">
      <c r="A243" s="22" t="s">
        <v>80</v>
      </c>
      <c r="B243" s="23" t="s">
        <v>81</v>
      </c>
      <c r="C243" s="24" t="s">
        <v>8</v>
      </c>
      <c r="D243" s="25">
        <v>0.33329999999999999</v>
      </c>
      <c r="E243" s="133"/>
      <c r="F243" s="134">
        <f t="shared" si="7"/>
        <v>0</v>
      </c>
    </row>
    <row r="244" spans="1:6">
      <c r="A244" s="22" t="s">
        <v>82</v>
      </c>
      <c r="B244" s="23" t="s">
        <v>83</v>
      </c>
      <c r="C244" s="24" t="s">
        <v>16</v>
      </c>
      <c r="D244" s="25">
        <v>0.1022</v>
      </c>
      <c r="E244" s="133"/>
      <c r="F244" s="134">
        <f t="shared" si="7"/>
        <v>0</v>
      </c>
    </row>
    <row r="245" spans="1:6" ht="15.75" thickBot="1">
      <c r="A245" s="18" t="s">
        <v>84</v>
      </c>
      <c r="B245" s="19" t="s">
        <v>85</v>
      </c>
      <c r="C245" s="20" t="s">
        <v>8</v>
      </c>
      <c r="D245" s="21">
        <v>1.75</v>
      </c>
      <c r="E245" s="129"/>
      <c r="F245" s="130">
        <f t="shared" si="7"/>
        <v>0</v>
      </c>
    </row>
    <row r="246" spans="1:6" ht="15.75" thickBot="1">
      <c r="E246" s="131" t="s">
        <v>41</v>
      </c>
      <c r="F246" s="132">
        <f>F240+F241+F242+F243+F244+F245</f>
        <v>0</v>
      </c>
    </row>
    <row r="248" spans="1:6" ht="15.75" thickBot="1">
      <c r="A248" s="26" t="s">
        <v>42</v>
      </c>
      <c r="B248" s="27"/>
      <c r="C248" s="27"/>
      <c r="D248" s="27"/>
      <c r="E248" s="135"/>
      <c r="F248" s="136"/>
    </row>
    <row r="249" spans="1:6" ht="15.75" thickBot="1">
      <c r="A249" s="28"/>
      <c r="B249" s="29"/>
      <c r="C249" s="30"/>
      <c r="D249" s="31"/>
      <c r="E249" s="137"/>
      <c r="F249" s="138"/>
    </row>
    <row r="250" spans="1:6" ht="15.75" thickBot="1">
      <c r="E250" s="131" t="s">
        <v>43</v>
      </c>
      <c r="F250" s="132">
        <f>0</f>
        <v>0</v>
      </c>
    </row>
    <row r="252" spans="1:6" ht="15.75" thickBot="1">
      <c r="A252" s="14" t="s">
        <v>44</v>
      </c>
      <c r="B252" s="15"/>
      <c r="C252" s="16"/>
      <c r="D252" s="17"/>
      <c r="E252" s="127"/>
      <c r="F252" s="128"/>
    </row>
    <row r="253" spans="1:6" ht="15.75" thickBot="1">
      <c r="A253" s="18" t="s">
        <v>45</v>
      </c>
      <c r="B253" s="19" t="s">
        <v>46</v>
      </c>
      <c r="C253" s="20" t="s">
        <v>28</v>
      </c>
      <c r="D253" s="21"/>
      <c r="E253" s="129"/>
      <c r="F253" s="130">
        <v>2259.6770000000001</v>
      </c>
    </row>
    <row r="254" spans="1:6" ht="15.75" thickBot="1">
      <c r="E254" s="131" t="s">
        <v>47</v>
      </c>
      <c r="F254" s="132">
        <f>F253</f>
        <v>2259.6770000000001</v>
      </c>
    </row>
    <row r="256" spans="1:6" ht="15.75" thickBot="1"/>
    <row r="257" spans="1:6" ht="15.75" thickBot="1">
      <c r="A257" s="32" t="s">
        <v>24</v>
      </c>
      <c r="B257" s="33" t="s">
        <v>48</v>
      </c>
      <c r="C257" s="34" t="s">
        <v>49</v>
      </c>
      <c r="D257" s="34" t="s">
        <v>49</v>
      </c>
      <c r="E257" s="139" t="s">
        <v>49</v>
      </c>
      <c r="F257" s="140">
        <f>+VLOOKUP(A257,E226:F256,2,0)</f>
        <v>23589.27</v>
      </c>
    </row>
    <row r="258" spans="1:6" ht="15.75" thickBot="1">
      <c r="A258" s="35" t="s">
        <v>29</v>
      </c>
      <c r="B258" s="36" t="s">
        <v>50</v>
      </c>
      <c r="C258" s="37" t="s">
        <v>49</v>
      </c>
      <c r="D258" s="37" t="s">
        <v>49</v>
      </c>
      <c r="E258" s="141" t="s">
        <v>49</v>
      </c>
      <c r="F258" s="140">
        <f t="shared" ref="F258:F261" si="8">+VLOOKUP(A258,E233:F257,2,0)</f>
        <v>3303.4634999999998</v>
      </c>
    </row>
    <row r="259" spans="1:6" ht="15.75" thickBot="1">
      <c r="A259" s="35" t="s">
        <v>41</v>
      </c>
      <c r="B259" s="36" t="s">
        <v>51</v>
      </c>
      <c r="C259" s="37" t="s">
        <v>49</v>
      </c>
      <c r="D259" s="37" t="s">
        <v>49</v>
      </c>
      <c r="E259" s="141" t="s">
        <v>49</v>
      </c>
      <c r="F259" s="140">
        <f t="shared" si="8"/>
        <v>0</v>
      </c>
    </row>
    <row r="260" spans="1:6" ht="15.75" thickBot="1">
      <c r="A260" s="35" t="s">
        <v>43</v>
      </c>
      <c r="B260" s="36" t="s">
        <v>52</v>
      </c>
      <c r="C260" s="37" t="s">
        <v>49</v>
      </c>
      <c r="D260" s="37" t="s">
        <v>49</v>
      </c>
      <c r="E260" s="141" t="s">
        <v>49</v>
      </c>
      <c r="F260" s="140">
        <f t="shared" si="8"/>
        <v>0</v>
      </c>
    </row>
    <row r="261" spans="1:6">
      <c r="A261" s="35" t="s">
        <v>47</v>
      </c>
      <c r="B261" s="36" t="s">
        <v>53</v>
      </c>
      <c r="C261" s="37" t="s">
        <v>49</v>
      </c>
      <c r="D261" s="37" t="s">
        <v>49</v>
      </c>
      <c r="E261" s="141" t="s">
        <v>49</v>
      </c>
      <c r="F261" s="140">
        <f t="shared" si="8"/>
        <v>2259.6770000000001</v>
      </c>
    </row>
    <row r="262" spans="1:6" ht="15.75" thickBot="1">
      <c r="A262" s="38" t="s">
        <v>54</v>
      </c>
      <c r="B262" s="39" t="s">
        <v>18</v>
      </c>
      <c r="C262" s="40" t="s">
        <v>49</v>
      </c>
      <c r="D262" s="40" t="s">
        <v>49</v>
      </c>
      <c r="E262" s="142" t="s">
        <v>49</v>
      </c>
      <c r="F262" s="143">
        <f>SUM(F257:F261)</f>
        <v>29152.410500000002</v>
      </c>
    </row>
  </sheetData>
  <pageMargins left="0.7" right="0.7" top="0.75" bottom="0.75" header="0.3" footer="0.3"/>
  <rowBreaks count="4" manualBreakCount="4">
    <brk id="36" max="1048575" man="1"/>
    <brk id="71" max="1048575" man="1"/>
    <brk id="155" max="1048575" man="1"/>
    <brk id="196" max="104857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62710-5BD1-4E23-A926-045FE451F6D7}">
  <sheetPr>
    <pageSetUpPr fitToPage="1"/>
  </sheetPr>
  <dimension ref="A1:F45"/>
  <sheetViews>
    <sheetView zoomScaleNormal="100" zoomScaleSheetLayoutView="85" workbookViewId="0">
      <selection activeCell="B7" sqref="B7"/>
    </sheetView>
  </sheetViews>
  <sheetFormatPr baseColWidth="10" defaultColWidth="13.7109375" defaultRowHeight="12.75"/>
  <cols>
    <col min="1" max="1" width="56.85546875" style="42" customWidth="1"/>
    <col min="2" max="2" width="19.28515625" style="42" bestFit="1" customWidth="1"/>
    <col min="3" max="3" width="16.85546875" style="42" bestFit="1" customWidth="1"/>
    <col min="4" max="4" width="18.5703125" style="42" bestFit="1" customWidth="1"/>
    <col min="5" max="5" width="21.140625" style="45" bestFit="1" customWidth="1"/>
    <col min="6" max="6" width="23.7109375" style="42" customWidth="1"/>
    <col min="7" max="232" width="11.42578125" style="42" customWidth="1"/>
    <col min="233" max="233" width="39.140625" style="42" customWidth="1"/>
    <col min="234" max="234" width="10.5703125" style="42" customWidth="1"/>
    <col min="235" max="236" width="13.7109375" style="42"/>
    <col min="237" max="237" width="56.85546875" style="42" customWidth="1"/>
    <col min="238" max="238" width="19.28515625" style="42" bestFit="1" customWidth="1"/>
    <col min="239" max="239" width="16.85546875" style="42" bestFit="1" customWidth="1"/>
    <col min="240" max="240" width="18.5703125" style="42" bestFit="1" customWidth="1"/>
    <col min="241" max="241" width="21.140625" style="42" bestFit="1" customWidth="1"/>
    <col min="242" max="242" width="23.7109375" style="42" customWidth="1"/>
    <col min="243" max="243" width="11.42578125" style="42" customWidth="1"/>
    <col min="244" max="260" width="0" style="42" hidden="1" customWidth="1"/>
    <col min="261" max="488" width="11.42578125" style="42" customWidth="1"/>
    <col min="489" max="489" width="39.140625" style="42" customWidth="1"/>
    <col min="490" max="490" width="10.5703125" style="42" customWidth="1"/>
    <col min="491" max="492" width="13.7109375" style="42"/>
    <col min="493" max="493" width="56.85546875" style="42" customWidth="1"/>
    <col min="494" max="494" width="19.28515625" style="42" bestFit="1" customWidth="1"/>
    <col min="495" max="495" width="16.85546875" style="42" bestFit="1" customWidth="1"/>
    <col min="496" max="496" width="18.5703125" style="42" bestFit="1" customWidth="1"/>
    <col min="497" max="497" width="21.140625" style="42" bestFit="1" customWidth="1"/>
    <col min="498" max="498" width="23.7109375" style="42" customWidth="1"/>
    <col min="499" max="499" width="11.42578125" style="42" customWidth="1"/>
    <col min="500" max="516" width="0" style="42" hidden="1" customWidth="1"/>
    <col min="517" max="744" width="11.42578125" style="42" customWidth="1"/>
    <col min="745" max="745" width="39.140625" style="42" customWidth="1"/>
    <col min="746" max="746" width="10.5703125" style="42" customWidth="1"/>
    <col min="747" max="748" width="13.7109375" style="42"/>
    <col min="749" max="749" width="56.85546875" style="42" customWidth="1"/>
    <col min="750" max="750" width="19.28515625" style="42" bestFit="1" customWidth="1"/>
    <col min="751" max="751" width="16.85546875" style="42" bestFit="1" customWidth="1"/>
    <col min="752" max="752" width="18.5703125" style="42" bestFit="1" customWidth="1"/>
    <col min="753" max="753" width="21.140625" style="42" bestFit="1" customWidth="1"/>
    <col min="754" max="754" width="23.7109375" style="42" customWidth="1"/>
    <col min="755" max="755" width="11.42578125" style="42" customWidth="1"/>
    <col min="756" max="772" width="0" style="42" hidden="1" customWidth="1"/>
    <col min="773" max="1000" width="11.42578125" style="42" customWidth="1"/>
    <col min="1001" max="1001" width="39.140625" style="42" customWidth="1"/>
    <col min="1002" max="1002" width="10.5703125" style="42" customWidth="1"/>
    <col min="1003" max="1004" width="13.7109375" style="42"/>
    <col min="1005" max="1005" width="56.85546875" style="42" customWidth="1"/>
    <col min="1006" max="1006" width="19.28515625" style="42" bestFit="1" customWidth="1"/>
    <col min="1007" max="1007" width="16.85546875" style="42" bestFit="1" customWidth="1"/>
    <col min="1008" max="1008" width="18.5703125" style="42" bestFit="1" customWidth="1"/>
    <col min="1009" max="1009" width="21.140625" style="42" bestFit="1" customWidth="1"/>
    <col min="1010" max="1010" width="23.7109375" style="42" customWidth="1"/>
    <col min="1011" max="1011" width="11.42578125" style="42" customWidth="1"/>
    <col min="1012" max="1028" width="0" style="42" hidden="1" customWidth="1"/>
    <col min="1029" max="1256" width="11.42578125" style="42" customWidth="1"/>
    <col min="1257" max="1257" width="39.140625" style="42" customWidth="1"/>
    <col min="1258" max="1258" width="10.5703125" style="42" customWidth="1"/>
    <col min="1259" max="1260" width="13.7109375" style="42"/>
    <col min="1261" max="1261" width="56.85546875" style="42" customWidth="1"/>
    <col min="1262" max="1262" width="19.28515625" style="42" bestFit="1" customWidth="1"/>
    <col min="1263" max="1263" width="16.85546875" style="42" bestFit="1" customWidth="1"/>
    <col min="1264" max="1264" width="18.5703125" style="42" bestFit="1" customWidth="1"/>
    <col min="1265" max="1265" width="21.140625" style="42" bestFit="1" customWidth="1"/>
    <col min="1266" max="1266" width="23.7109375" style="42" customWidth="1"/>
    <col min="1267" max="1267" width="11.42578125" style="42" customWidth="1"/>
    <col min="1268" max="1284" width="0" style="42" hidden="1" customWidth="1"/>
    <col min="1285" max="1512" width="11.42578125" style="42" customWidth="1"/>
    <col min="1513" max="1513" width="39.140625" style="42" customWidth="1"/>
    <col min="1514" max="1514" width="10.5703125" style="42" customWidth="1"/>
    <col min="1515" max="1516" width="13.7109375" style="42"/>
    <col min="1517" max="1517" width="56.85546875" style="42" customWidth="1"/>
    <col min="1518" max="1518" width="19.28515625" style="42" bestFit="1" customWidth="1"/>
    <col min="1519" max="1519" width="16.85546875" style="42" bestFit="1" customWidth="1"/>
    <col min="1520" max="1520" width="18.5703125" style="42" bestFit="1" customWidth="1"/>
    <col min="1521" max="1521" width="21.140625" style="42" bestFit="1" customWidth="1"/>
    <col min="1522" max="1522" width="23.7109375" style="42" customWidth="1"/>
    <col min="1523" max="1523" width="11.42578125" style="42" customWidth="1"/>
    <col min="1524" max="1540" width="0" style="42" hidden="1" customWidth="1"/>
    <col min="1541" max="1768" width="11.42578125" style="42" customWidth="1"/>
    <col min="1769" max="1769" width="39.140625" style="42" customWidth="1"/>
    <col min="1770" max="1770" width="10.5703125" style="42" customWidth="1"/>
    <col min="1771" max="1772" width="13.7109375" style="42"/>
    <col min="1773" max="1773" width="56.85546875" style="42" customWidth="1"/>
    <col min="1774" max="1774" width="19.28515625" style="42" bestFit="1" customWidth="1"/>
    <col min="1775" max="1775" width="16.85546875" style="42" bestFit="1" customWidth="1"/>
    <col min="1776" max="1776" width="18.5703125" style="42" bestFit="1" customWidth="1"/>
    <col min="1777" max="1777" width="21.140625" style="42" bestFit="1" customWidth="1"/>
    <col min="1778" max="1778" width="23.7109375" style="42" customWidth="1"/>
    <col min="1779" max="1779" width="11.42578125" style="42" customWidth="1"/>
    <col min="1780" max="1796" width="0" style="42" hidden="1" customWidth="1"/>
    <col min="1797" max="2024" width="11.42578125" style="42" customWidth="1"/>
    <col min="2025" max="2025" width="39.140625" style="42" customWidth="1"/>
    <col min="2026" max="2026" width="10.5703125" style="42" customWidth="1"/>
    <col min="2027" max="2028" width="13.7109375" style="42"/>
    <col min="2029" max="2029" width="56.85546875" style="42" customWidth="1"/>
    <col min="2030" max="2030" width="19.28515625" style="42" bestFit="1" customWidth="1"/>
    <col min="2031" max="2031" width="16.85546875" style="42" bestFit="1" customWidth="1"/>
    <col min="2032" max="2032" width="18.5703125" style="42" bestFit="1" customWidth="1"/>
    <col min="2033" max="2033" width="21.140625" style="42" bestFit="1" customWidth="1"/>
    <col min="2034" max="2034" width="23.7109375" style="42" customWidth="1"/>
    <col min="2035" max="2035" width="11.42578125" style="42" customWidth="1"/>
    <col min="2036" max="2052" width="0" style="42" hidden="1" customWidth="1"/>
    <col min="2053" max="2280" width="11.42578125" style="42" customWidth="1"/>
    <col min="2281" max="2281" width="39.140625" style="42" customWidth="1"/>
    <col min="2282" max="2282" width="10.5703125" style="42" customWidth="1"/>
    <col min="2283" max="2284" width="13.7109375" style="42"/>
    <col min="2285" max="2285" width="56.85546875" style="42" customWidth="1"/>
    <col min="2286" max="2286" width="19.28515625" style="42" bestFit="1" customWidth="1"/>
    <col min="2287" max="2287" width="16.85546875" style="42" bestFit="1" customWidth="1"/>
    <col min="2288" max="2288" width="18.5703125" style="42" bestFit="1" customWidth="1"/>
    <col min="2289" max="2289" width="21.140625" style="42" bestFit="1" customWidth="1"/>
    <col min="2290" max="2290" width="23.7109375" style="42" customWidth="1"/>
    <col min="2291" max="2291" width="11.42578125" style="42" customWidth="1"/>
    <col min="2292" max="2308" width="0" style="42" hidden="1" customWidth="1"/>
    <col min="2309" max="2536" width="11.42578125" style="42" customWidth="1"/>
    <col min="2537" max="2537" width="39.140625" style="42" customWidth="1"/>
    <col min="2538" max="2538" width="10.5703125" style="42" customWidth="1"/>
    <col min="2539" max="2540" width="13.7109375" style="42"/>
    <col min="2541" max="2541" width="56.85546875" style="42" customWidth="1"/>
    <col min="2542" max="2542" width="19.28515625" style="42" bestFit="1" customWidth="1"/>
    <col min="2543" max="2543" width="16.85546875" style="42" bestFit="1" customWidth="1"/>
    <col min="2544" max="2544" width="18.5703125" style="42" bestFit="1" customWidth="1"/>
    <col min="2545" max="2545" width="21.140625" style="42" bestFit="1" customWidth="1"/>
    <col min="2546" max="2546" width="23.7109375" style="42" customWidth="1"/>
    <col min="2547" max="2547" width="11.42578125" style="42" customWidth="1"/>
    <col min="2548" max="2564" width="0" style="42" hidden="1" customWidth="1"/>
    <col min="2565" max="2792" width="11.42578125" style="42" customWidth="1"/>
    <col min="2793" max="2793" width="39.140625" style="42" customWidth="1"/>
    <col min="2794" max="2794" width="10.5703125" style="42" customWidth="1"/>
    <col min="2795" max="2796" width="13.7109375" style="42"/>
    <col min="2797" max="2797" width="56.85546875" style="42" customWidth="1"/>
    <col min="2798" max="2798" width="19.28515625" style="42" bestFit="1" customWidth="1"/>
    <col min="2799" max="2799" width="16.85546875" style="42" bestFit="1" customWidth="1"/>
    <col min="2800" max="2800" width="18.5703125" style="42" bestFit="1" customWidth="1"/>
    <col min="2801" max="2801" width="21.140625" style="42" bestFit="1" customWidth="1"/>
    <col min="2802" max="2802" width="23.7109375" style="42" customWidth="1"/>
    <col min="2803" max="2803" width="11.42578125" style="42" customWidth="1"/>
    <col min="2804" max="2820" width="0" style="42" hidden="1" customWidth="1"/>
    <col min="2821" max="3048" width="11.42578125" style="42" customWidth="1"/>
    <col min="3049" max="3049" width="39.140625" style="42" customWidth="1"/>
    <col min="3050" max="3050" width="10.5703125" style="42" customWidth="1"/>
    <col min="3051" max="3052" width="13.7109375" style="42"/>
    <col min="3053" max="3053" width="56.85546875" style="42" customWidth="1"/>
    <col min="3054" max="3054" width="19.28515625" style="42" bestFit="1" customWidth="1"/>
    <col min="3055" max="3055" width="16.85546875" style="42" bestFit="1" customWidth="1"/>
    <col min="3056" max="3056" width="18.5703125" style="42" bestFit="1" customWidth="1"/>
    <col min="3057" max="3057" width="21.140625" style="42" bestFit="1" customWidth="1"/>
    <col min="3058" max="3058" width="23.7109375" style="42" customWidth="1"/>
    <col min="3059" max="3059" width="11.42578125" style="42" customWidth="1"/>
    <col min="3060" max="3076" width="0" style="42" hidden="1" customWidth="1"/>
    <col min="3077" max="3304" width="11.42578125" style="42" customWidth="1"/>
    <col min="3305" max="3305" width="39.140625" style="42" customWidth="1"/>
    <col min="3306" max="3306" width="10.5703125" style="42" customWidth="1"/>
    <col min="3307" max="3308" width="13.7109375" style="42"/>
    <col min="3309" max="3309" width="56.85546875" style="42" customWidth="1"/>
    <col min="3310" max="3310" width="19.28515625" style="42" bestFit="1" customWidth="1"/>
    <col min="3311" max="3311" width="16.85546875" style="42" bestFit="1" customWidth="1"/>
    <col min="3312" max="3312" width="18.5703125" style="42" bestFit="1" customWidth="1"/>
    <col min="3313" max="3313" width="21.140625" style="42" bestFit="1" customWidth="1"/>
    <col min="3314" max="3314" width="23.7109375" style="42" customWidth="1"/>
    <col min="3315" max="3315" width="11.42578125" style="42" customWidth="1"/>
    <col min="3316" max="3332" width="0" style="42" hidden="1" customWidth="1"/>
    <col min="3333" max="3560" width="11.42578125" style="42" customWidth="1"/>
    <col min="3561" max="3561" width="39.140625" style="42" customWidth="1"/>
    <col min="3562" max="3562" width="10.5703125" style="42" customWidth="1"/>
    <col min="3563" max="3564" width="13.7109375" style="42"/>
    <col min="3565" max="3565" width="56.85546875" style="42" customWidth="1"/>
    <col min="3566" max="3566" width="19.28515625" style="42" bestFit="1" customWidth="1"/>
    <col min="3567" max="3567" width="16.85546875" style="42" bestFit="1" customWidth="1"/>
    <col min="3568" max="3568" width="18.5703125" style="42" bestFit="1" customWidth="1"/>
    <col min="3569" max="3569" width="21.140625" style="42" bestFit="1" customWidth="1"/>
    <col min="3570" max="3570" width="23.7109375" style="42" customWidth="1"/>
    <col min="3571" max="3571" width="11.42578125" style="42" customWidth="1"/>
    <col min="3572" max="3588" width="0" style="42" hidden="1" customWidth="1"/>
    <col min="3589" max="3816" width="11.42578125" style="42" customWidth="1"/>
    <col min="3817" max="3817" width="39.140625" style="42" customWidth="1"/>
    <col min="3818" max="3818" width="10.5703125" style="42" customWidth="1"/>
    <col min="3819" max="3820" width="13.7109375" style="42"/>
    <col min="3821" max="3821" width="56.85546875" style="42" customWidth="1"/>
    <col min="3822" max="3822" width="19.28515625" style="42" bestFit="1" customWidth="1"/>
    <col min="3823" max="3823" width="16.85546875" style="42" bestFit="1" customWidth="1"/>
    <col min="3824" max="3824" width="18.5703125" style="42" bestFit="1" customWidth="1"/>
    <col min="3825" max="3825" width="21.140625" style="42" bestFit="1" customWidth="1"/>
    <col min="3826" max="3826" width="23.7109375" style="42" customWidth="1"/>
    <col min="3827" max="3827" width="11.42578125" style="42" customWidth="1"/>
    <col min="3828" max="3844" width="0" style="42" hidden="1" customWidth="1"/>
    <col min="3845" max="4072" width="11.42578125" style="42" customWidth="1"/>
    <col min="4073" max="4073" width="39.140625" style="42" customWidth="1"/>
    <col min="4074" max="4074" width="10.5703125" style="42" customWidth="1"/>
    <col min="4075" max="4076" width="13.7109375" style="42"/>
    <col min="4077" max="4077" width="56.85546875" style="42" customWidth="1"/>
    <col min="4078" max="4078" width="19.28515625" style="42" bestFit="1" customWidth="1"/>
    <col min="4079" max="4079" width="16.85546875" style="42" bestFit="1" customWidth="1"/>
    <col min="4080" max="4080" width="18.5703125" style="42" bestFit="1" customWidth="1"/>
    <col min="4081" max="4081" width="21.140625" style="42" bestFit="1" customWidth="1"/>
    <col min="4082" max="4082" width="23.7109375" style="42" customWidth="1"/>
    <col min="4083" max="4083" width="11.42578125" style="42" customWidth="1"/>
    <col min="4084" max="4100" width="0" style="42" hidden="1" customWidth="1"/>
    <col min="4101" max="4328" width="11.42578125" style="42" customWidth="1"/>
    <col min="4329" max="4329" width="39.140625" style="42" customWidth="1"/>
    <col min="4330" max="4330" width="10.5703125" style="42" customWidth="1"/>
    <col min="4331" max="4332" width="13.7109375" style="42"/>
    <col min="4333" max="4333" width="56.85546875" style="42" customWidth="1"/>
    <col min="4334" max="4334" width="19.28515625" style="42" bestFit="1" customWidth="1"/>
    <col min="4335" max="4335" width="16.85546875" style="42" bestFit="1" customWidth="1"/>
    <col min="4336" max="4336" width="18.5703125" style="42" bestFit="1" customWidth="1"/>
    <col min="4337" max="4337" width="21.140625" style="42" bestFit="1" customWidth="1"/>
    <col min="4338" max="4338" width="23.7109375" style="42" customWidth="1"/>
    <col min="4339" max="4339" width="11.42578125" style="42" customWidth="1"/>
    <col min="4340" max="4356" width="0" style="42" hidden="1" customWidth="1"/>
    <col min="4357" max="4584" width="11.42578125" style="42" customWidth="1"/>
    <col min="4585" max="4585" width="39.140625" style="42" customWidth="1"/>
    <col min="4586" max="4586" width="10.5703125" style="42" customWidth="1"/>
    <col min="4587" max="4588" width="13.7109375" style="42"/>
    <col min="4589" max="4589" width="56.85546875" style="42" customWidth="1"/>
    <col min="4590" max="4590" width="19.28515625" style="42" bestFit="1" customWidth="1"/>
    <col min="4591" max="4591" width="16.85546875" style="42" bestFit="1" customWidth="1"/>
    <col min="4592" max="4592" width="18.5703125" style="42" bestFit="1" customWidth="1"/>
    <col min="4593" max="4593" width="21.140625" style="42" bestFit="1" customWidth="1"/>
    <col min="4594" max="4594" width="23.7109375" style="42" customWidth="1"/>
    <col min="4595" max="4595" width="11.42578125" style="42" customWidth="1"/>
    <col min="4596" max="4612" width="0" style="42" hidden="1" customWidth="1"/>
    <col min="4613" max="4840" width="11.42578125" style="42" customWidth="1"/>
    <col min="4841" max="4841" width="39.140625" style="42" customWidth="1"/>
    <col min="4842" max="4842" width="10.5703125" style="42" customWidth="1"/>
    <col min="4843" max="4844" width="13.7109375" style="42"/>
    <col min="4845" max="4845" width="56.85546875" style="42" customWidth="1"/>
    <col min="4846" max="4846" width="19.28515625" style="42" bestFit="1" customWidth="1"/>
    <col min="4847" max="4847" width="16.85546875" style="42" bestFit="1" customWidth="1"/>
    <col min="4848" max="4848" width="18.5703125" style="42" bestFit="1" customWidth="1"/>
    <col min="4849" max="4849" width="21.140625" style="42" bestFit="1" customWidth="1"/>
    <col min="4850" max="4850" width="23.7109375" style="42" customWidth="1"/>
    <col min="4851" max="4851" width="11.42578125" style="42" customWidth="1"/>
    <col min="4852" max="4868" width="0" style="42" hidden="1" customWidth="1"/>
    <col min="4869" max="5096" width="11.42578125" style="42" customWidth="1"/>
    <col min="5097" max="5097" width="39.140625" style="42" customWidth="1"/>
    <col min="5098" max="5098" width="10.5703125" style="42" customWidth="1"/>
    <col min="5099" max="5100" width="13.7109375" style="42"/>
    <col min="5101" max="5101" width="56.85546875" style="42" customWidth="1"/>
    <col min="5102" max="5102" width="19.28515625" style="42" bestFit="1" customWidth="1"/>
    <col min="5103" max="5103" width="16.85546875" style="42" bestFit="1" customWidth="1"/>
    <col min="5104" max="5104" width="18.5703125" style="42" bestFit="1" customWidth="1"/>
    <col min="5105" max="5105" width="21.140625" style="42" bestFit="1" customWidth="1"/>
    <col min="5106" max="5106" width="23.7109375" style="42" customWidth="1"/>
    <col min="5107" max="5107" width="11.42578125" style="42" customWidth="1"/>
    <col min="5108" max="5124" width="0" style="42" hidden="1" customWidth="1"/>
    <col min="5125" max="5352" width="11.42578125" style="42" customWidth="1"/>
    <col min="5353" max="5353" width="39.140625" style="42" customWidth="1"/>
    <col min="5354" max="5354" width="10.5703125" style="42" customWidth="1"/>
    <col min="5355" max="5356" width="13.7109375" style="42"/>
    <col min="5357" max="5357" width="56.85546875" style="42" customWidth="1"/>
    <col min="5358" max="5358" width="19.28515625" style="42" bestFit="1" customWidth="1"/>
    <col min="5359" max="5359" width="16.85546875" style="42" bestFit="1" customWidth="1"/>
    <col min="5360" max="5360" width="18.5703125" style="42" bestFit="1" customWidth="1"/>
    <col min="5361" max="5361" width="21.140625" style="42" bestFit="1" customWidth="1"/>
    <col min="5362" max="5362" width="23.7109375" style="42" customWidth="1"/>
    <col min="5363" max="5363" width="11.42578125" style="42" customWidth="1"/>
    <col min="5364" max="5380" width="0" style="42" hidden="1" customWidth="1"/>
    <col min="5381" max="5608" width="11.42578125" style="42" customWidth="1"/>
    <col min="5609" max="5609" width="39.140625" style="42" customWidth="1"/>
    <col min="5610" max="5610" width="10.5703125" style="42" customWidth="1"/>
    <col min="5611" max="5612" width="13.7109375" style="42"/>
    <col min="5613" max="5613" width="56.85546875" style="42" customWidth="1"/>
    <col min="5614" max="5614" width="19.28515625" style="42" bestFit="1" customWidth="1"/>
    <col min="5615" max="5615" width="16.85546875" style="42" bestFit="1" customWidth="1"/>
    <col min="5616" max="5616" width="18.5703125" style="42" bestFit="1" customWidth="1"/>
    <col min="5617" max="5617" width="21.140625" style="42" bestFit="1" customWidth="1"/>
    <col min="5618" max="5618" width="23.7109375" style="42" customWidth="1"/>
    <col min="5619" max="5619" width="11.42578125" style="42" customWidth="1"/>
    <col min="5620" max="5636" width="0" style="42" hidden="1" customWidth="1"/>
    <col min="5637" max="5864" width="11.42578125" style="42" customWidth="1"/>
    <col min="5865" max="5865" width="39.140625" style="42" customWidth="1"/>
    <col min="5866" max="5866" width="10.5703125" style="42" customWidth="1"/>
    <col min="5867" max="5868" width="13.7109375" style="42"/>
    <col min="5869" max="5869" width="56.85546875" style="42" customWidth="1"/>
    <col min="5870" max="5870" width="19.28515625" style="42" bestFit="1" customWidth="1"/>
    <col min="5871" max="5871" width="16.85546875" style="42" bestFit="1" customWidth="1"/>
    <col min="5872" max="5872" width="18.5703125" style="42" bestFit="1" customWidth="1"/>
    <col min="5873" max="5873" width="21.140625" style="42" bestFit="1" customWidth="1"/>
    <col min="5874" max="5874" width="23.7109375" style="42" customWidth="1"/>
    <col min="5875" max="5875" width="11.42578125" style="42" customWidth="1"/>
    <col min="5876" max="5892" width="0" style="42" hidden="1" customWidth="1"/>
    <col min="5893" max="6120" width="11.42578125" style="42" customWidth="1"/>
    <col min="6121" max="6121" width="39.140625" style="42" customWidth="1"/>
    <col min="6122" max="6122" width="10.5703125" style="42" customWidth="1"/>
    <col min="6123" max="6124" width="13.7109375" style="42"/>
    <col min="6125" max="6125" width="56.85546875" style="42" customWidth="1"/>
    <col min="6126" max="6126" width="19.28515625" style="42" bestFit="1" customWidth="1"/>
    <col min="6127" max="6127" width="16.85546875" style="42" bestFit="1" customWidth="1"/>
    <col min="6128" max="6128" width="18.5703125" style="42" bestFit="1" customWidth="1"/>
    <col min="6129" max="6129" width="21.140625" style="42" bestFit="1" customWidth="1"/>
    <col min="6130" max="6130" width="23.7109375" style="42" customWidth="1"/>
    <col min="6131" max="6131" width="11.42578125" style="42" customWidth="1"/>
    <col min="6132" max="6148" width="0" style="42" hidden="1" customWidth="1"/>
    <col min="6149" max="6376" width="11.42578125" style="42" customWidth="1"/>
    <col min="6377" max="6377" width="39.140625" style="42" customWidth="1"/>
    <col min="6378" max="6378" width="10.5703125" style="42" customWidth="1"/>
    <col min="6379" max="6380" width="13.7109375" style="42"/>
    <col min="6381" max="6381" width="56.85546875" style="42" customWidth="1"/>
    <col min="6382" max="6382" width="19.28515625" style="42" bestFit="1" customWidth="1"/>
    <col min="6383" max="6383" width="16.85546875" style="42" bestFit="1" customWidth="1"/>
    <col min="6384" max="6384" width="18.5703125" style="42" bestFit="1" customWidth="1"/>
    <col min="6385" max="6385" width="21.140625" style="42" bestFit="1" customWidth="1"/>
    <col min="6386" max="6386" width="23.7109375" style="42" customWidth="1"/>
    <col min="6387" max="6387" width="11.42578125" style="42" customWidth="1"/>
    <col min="6388" max="6404" width="0" style="42" hidden="1" customWidth="1"/>
    <col min="6405" max="6632" width="11.42578125" style="42" customWidth="1"/>
    <col min="6633" max="6633" width="39.140625" style="42" customWidth="1"/>
    <col min="6634" max="6634" width="10.5703125" style="42" customWidth="1"/>
    <col min="6635" max="6636" width="13.7109375" style="42"/>
    <col min="6637" max="6637" width="56.85546875" style="42" customWidth="1"/>
    <col min="6638" max="6638" width="19.28515625" style="42" bestFit="1" customWidth="1"/>
    <col min="6639" max="6639" width="16.85546875" style="42" bestFit="1" customWidth="1"/>
    <col min="6640" max="6640" width="18.5703125" style="42" bestFit="1" customWidth="1"/>
    <col min="6641" max="6641" width="21.140625" style="42" bestFit="1" customWidth="1"/>
    <col min="6642" max="6642" width="23.7109375" style="42" customWidth="1"/>
    <col min="6643" max="6643" width="11.42578125" style="42" customWidth="1"/>
    <col min="6644" max="6660" width="0" style="42" hidden="1" customWidth="1"/>
    <col min="6661" max="6888" width="11.42578125" style="42" customWidth="1"/>
    <col min="6889" max="6889" width="39.140625" style="42" customWidth="1"/>
    <col min="6890" max="6890" width="10.5703125" style="42" customWidth="1"/>
    <col min="6891" max="6892" width="13.7109375" style="42"/>
    <col min="6893" max="6893" width="56.85546875" style="42" customWidth="1"/>
    <col min="6894" max="6894" width="19.28515625" style="42" bestFit="1" customWidth="1"/>
    <col min="6895" max="6895" width="16.85546875" style="42" bestFit="1" customWidth="1"/>
    <col min="6896" max="6896" width="18.5703125" style="42" bestFit="1" customWidth="1"/>
    <col min="6897" max="6897" width="21.140625" style="42" bestFit="1" customWidth="1"/>
    <col min="6898" max="6898" width="23.7109375" style="42" customWidth="1"/>
    <col min="6899" max="6899" width="11.42578125" style="42" customWidth="1"/>
    <col min="6900" max="6916" width="0" style="42" hidden="1" customWidth="1"/>
    <col min="6917" max="7144" width="11.42578125" style="42" customWidth="1"/>
    <col min="7145" max="7145" width="39.140625" style="42" customWidth="1"/>
    <col min="7146" max="7146" width="10.5703125" style="42" customWidth="1"/>
    <col min="7147" max="7148" width="13.7109375" style="42"/>
    <col min="7149" max="7149" width="56.85546875" style="42" customWidth="1"/>
    <col min="7150" max="7150" width="19.28515625" style="42" bestFit="1" customWidth="1"/>
    <col min="7151" max="7151" width="16.85546875" style="42" bestFit="1" customWidth="1"/>
    <col min="7152" max="7152" width="18.5703125" style="42" bestFit="1" customWidth="1"/>
    <col min="7153" max="7153" width="21.140625" style="42" bestFit="1" customWidth="1"/>
    <col min="7154" max="7154" width="23.7109375" style="42" customWidth="1"/>
    <col min="7155" max="7155" width="11.42578125" style="42" customWidth="1"/>
    <col min="7156" max="7172" width="0" style="42" hidden="1" customWidth="1"/>
    <col min="7173" max="7400" width="11.42578125" style="42" customWidth="1"/>
    <col min="7401" max="7401" width="39.140625" style="42" customWidth="1"/>
    <col min="7402" max="7402" width="10.5703125" style="42" customWidth="1"/>
    <col min="7403" max="7404" width="13.7109375" style="42"/>
    <col min="7405" max="7405" width="56.85546875" style="42" customWidth="1"/>
    <col min="7406" max="7406" width="19.28515625" style="42" bestFit="1" customWidth="1"/>
    <col min="7407" max="7407" width="16.85546875" style="42" bestFit="1" customWidth="1"/>
    <col min="7408" max="7408" width="18.5703125" style="42" bestFit="1" customWidth="1"/>
    <col min="7409" max="7409" width="21.140625" style="42" bestFit="1" customWidth="1"/>
    <col min="7410" max="7410" width="23.7109375" style="42" customWidth="1"/>
    <col min="7411" max="7411" width="11.42578125" style="42" customWidth="1"/>
    <col min="7412" max="7428" width="0" style="42" hidden="1" customWidth="1"/>
    <col min="7429" max="7656" width="11.42578125" style="42" customWidth="1"/>
    <col min="7657" max="7657" width="39.140625" style="42" customWidth="1"/>
    <col min="7658" max="7658" width="10.5703125" style="42" customWidth="1"/>
    <col min="7659" max="7660" width="13.7109375" style="42"/>
    <col min="7661" max="7661" width="56.85546875" style="42" customWidth="1"/>
    <col min="7662" max="7662" width="19.28515625" style="42" bestFit="1" customWidth="1"/>
    <col min="7663" max="7663" width="16.85546875" style="42" bestFit="1" customWidth="1"/>
    <col min="7664" max="7664" width="18.5703125" style="42" bestFit="1" customWidth="1"/>
    <col min="7665" max="7665" width="21.140625" style="42" bestFit="1" customWidth="1"/>
    <col min="7666" max="7666" width="23.7109375" style="42" customWidth="1"/>
    <col min="7667" max="7667" width="11.42578125" style="42" customWidth="1"/>
    <col min="7668" max="7684" width="0" style="42" hidden="1" customWidth="1"/>
    <col min="7685" max="7912" width="11.42578125" style="42" customWidth="1"/>
    <col min="7913" max="7913" width="39.140625" style="42" customWidth="1"/>
    <col min="7914" max="7914" width="10.5703125" style="42" customWidth="1"/>
    <col min="7915" max="7916" width="13.7109375" style="42"/>
    <col min="7917" max="7917" width="56.85546875" style="42" customWidth="1"/>
    <col min="7918" max="7918" width="19.28515625" style="42" bestFit="1" customWidth="1"/>
    <col min="7919" max="7919" width="16.85546875" style="42" bestFit="1" customWidth="1"/>
    <col min="7920" max="7920" width="18.5703125" style="42" bestFit="1" customWidth="1"/>
    <col min="7921" max="7921" width="21.140625" style="42" bestFit="1" customWidth="1"/>
    <col min="7922" max="7922" width="23.7109375" style="42" customWidth="1"/>
    <col min="7923" max="7923" width="11.42578125" style="42" customWidth="1"/>
    <col min="7924" max="7940" width="0" style="42" hidden="1" customWidth="1"/>
    <col min="7941" max="8168" width="11.42578125" style="42" customWidth="1"/>
    <col min="8169" max="8169" width="39.140625" style="42" customWidth="1"/>
    <col min="8170" max="8170" width="10.5703125" style="42" customWidth="1"/>
    <col min="8171" max="8172" width="13.7109375" style="42"/>
    <col min="8173" max="8173" width="56.85546875" style="42" customWidth="1"/>
    <col min="8174" max="8174" width="19.28515625" style="42" bestFit="1" customWidth="1"/>
    <col min="8175" max="8175" width="16.85546875" style="42" bestFit="1" customWidth="1"/>
    <col min="8176" max="8176" width="18.5703125" style="42" bestFit="1" customWidth="1"/>
    <col min="8177" max="8177" width="21.140625" style="42" bestFit="1" customWidth="1"/>
    <col min="8178" max="8178" width="23.7109375" style="42" customWidth="1"/>
    <col min="8179" max="8179" width="11.42578125" style="42" customWidth="1"/>
    <col min="8180" max="8196" width="0" style="42" hidden="1" customWidth="1"/>
    <col min="8197" max="8424" width="11.42578125" style="42" customWidth="1"/>
    <col min="8425" max="8425" width="39.140625" style="42" customWidth="1"/>
    <col min="8426" max="8426" width="10.5703125" style="42" customWidth="1"/>
    <col min="8427" max="8428" width="13.7109375" style="42"/>
    <col min="8429" max="8429" width="56.85546875" style="42" customWidth="1"/>
    <col min="8430" max="8430" width="19.28515625" style="42" bestFit="1" customWidth="1"/>
    <col min="8431" max="8431" width="16.85546875" style="42" bestFit="1" customWidth="1"/>
    <col min="8432" max="8432" width="18.5703125" style="42" bestFit="1" customWidth="1"/>
    <col min="8433" max="8433" width="21.140625" style="42" bestFit="1" customWidth="1"/>
    <col min="8434" max="8434" width="23.7109375" style="42" customWidth="1"/>
    <col min="8435" max="8435" width="11.42578125" style="42" customWidth="1"/>
    <col min="8436" max="8452" width="0" style="42" hidden="1" customWidth="1"/>
    <col min="8453" max="8680" width="11.42578125" style="42" customWidth="1"/>
    <col min="8681" max="8681" width="39.140625" style="42" customWidth="1"/>
    <col min="8682" max="8682" width="10.5703125" style="42" customWidth="1"/>
    <col min="8683" max="8684" width="13.7109375" style="42"/>
    <col min="8685" max="8685" width="56.85546875" style="42" customWidth="1"/>
    <col min="8686" max="8686" width="19.28515625" style="42" bestFit="1" customWidth="1"/>
    <col min="8687" max="8687" width="16.85546875" style="42" bestFit="1" customWidth="1"/>
    <col min="8688" max="8688" width="18.5703125" style="42" bestFit="1" customWidth="1"/>
    <col min="8689" max="8689" width="21.140625" style="42" bestFit="1" customWidth="1"/>
    <col min="8690" max="8690" width="23.7109375" style="42" customWidth="1"/>
    <col min="8691" max="8691" width="11.42578125" style="42" customWidth="1"/>
    <col min="8692" max="8708" width="0" style="42" hidden="1" customWidth="1"/>
    <col min="8709" max="8936" width="11.42578125" style="42" customWidth="1"/>
    <col min="8937" max="8937" width="39.140625" style="42" customWidth="1"/>
    <col min="8938" max="8938" width="10.5703125" style="42" customWidth="1"/>
    <col min="8939" max="8940" width="13.7109375" style="42"/>
    <col min="8941" max="8941" width="56.85546875" style="42" customWidth="1"/>
    <col min="8942" max="8942" width="19.28515625" style="42" bestFit="1" customWidth="1"/>
    <col min="8943" max="8943" width="16.85546875" style="42" bestFit="1" customWidth="1"/>
    <col min="8944" max="8944" width="18.5703125" style="42" bestFit="1" customWidth="1"/>
    <col min="8945" max="8945" width="21.140625" style="42" bestFit="1" customWidth="1"/>
    <col min="8946" max="8946" width="23.7109375" style="42" customWidth="1"/>
    <col min="8947" max="8947" width="11.42578125" style="42" customWidth="1"/>
    <col min="8948" max="8964" width="0" style="42" hidden="1" customWidth="1"/>
    <col min="8965" max="9192" width="11.42578125" style="42" customWidth="1"/>
    <col min="9193" max="9193" width="39.140625" style="42" customWidth="1"/>
    <col min="9194" max="9194" width="10.5703125" style="42" customWidth="1"/>
    <col min="9195" max="9196" width="13.7109375" style="42"/>
    <col min="9197" max="9197" width="56.85546875" style="42" customWidth="1"/>
    <col min="9198" max="9198" width="19.28515625" style="42" bestFit="1" customWidth="1"/>
    <col min="9199" max="9199" width="16.85546875" style="42" bestFit="1" customWidth="1"/>
    <col min="9200" max="9200" width="18.5703125" style="42" bestFit="1" customWidth="1"/>
    <col min="9201" max="9201" width="21.140625" style="42" bestFit="1" customWidth="1"/>
    <col min="9202" max="9202" width="23.7109375" style="42" customWidth="1"/>
    <col min="9203" max="9203" width="11.42578125" style="42" customWidth="1"/>
    <col min="9204" max="9220" width="0" style="42" hidden="1" customWidth="1"/>
    <col min="9221" max="9448" width="11.42578125" style="42" customWidth="1"/>
    <col min="9449" max="9449" width="39.140625" style="42" customWidth="1"/>
    <col min="9450" max="9450" width="10.5703125" style="42" customWidth="1"/>
    <col min="9451" max="9452" width="13.7109375" style="42"/>
    <col min="9453" max="9453" width="56.85546875" style="42" customWidth="1"/>
    <col min="9454" max="9454" width="19.28515625" style="42" bestFit="1" customWidth="1"/>
    <col min="9455" max="9455" width="16.85546875" style="42" bestFit="1" customWidth="1"/>
    <col min="9456" max="9456" width="18.5703125" style="42" bestFit="1" customWidth="1"/>
    <col min="9457" max="9457" width="21.140625" style="42" bestFit="1" customWidth="1"/>
    <col min="9458" max="9458" width="23.7109375" style="42" customWidth="1"/>
    <col min="9459" max="9459" width="11.42578125" style="42" customWidth="1"/>
    <col min="9460" max="9476" width="0" style="42" hidden="1" customWidth="1"/>
    <col min="9477" max="9704" width="11.42578125" style="42" customWidth="1"/>
    <col min="9705" max="9705" width="39.140625" style="42" customWidth="1"/>
    <col min="9706" max="9706" width="10.5703125" style="42" customWidth="1"/>
    <col min="9707" max="9708" width="13.7109375" style="42"/>
    <col min="9709" max="9709" width="56.85546875" style="42" customWidth="1"/>
    <col min="9710" max="9710" width="19.28515625" style="42" bestFit="1" customWidth="1"/>
    <col min="9711" max="9711" width="16.85546875" style="42" bestFit="1" customWidth="1"/>
    <col min="9712" max="9712" width="18.5703125" style="42" bestFit="1" customWidth="1"/>
    <col min="9713" max="9713" width="21.140625" style="42" bestFit="1" customWidth="1"/>
    <col min="9714" max="9714" width="23.7109375" style="42" customWidth="1"/>
    <col min="9715" max="9715" width="11.42578125" style="42" customWidth="1"/>
    <col min="9716" max="9732" width="0" style="42" hidden="1" customWidth="1"/>
    <col min="9733" max="9960" width="11.42578125" style="42" customWidth="1"/>
    <col min="9961" max="9961" width="39.140625" style="42" customWidth="1"/>
    <col min="9962" max="9962" width="10.5703125" style="42" customWidth="1"/>
    <col min="9963" max="9964" width="13.7109375" style="42"/>
    <col min="9965" max="9965" width="56.85546875" style="42" customWidth="1"/>
    <col min="9966" max="9966" width="19.28515625" style="42" bestFit="1" customWidth="1"/>
    <col min="9967" max="9967" width="16.85546875" style="42" bestFit="1" customWidth="1"/>
    <col min="9968" max="9968" width="18.5703125" style="42" bestFit="1" customWidth="1"/>
    <col min="9969" max="9969" width="21.140625" style="42" bestFit="1" customWidth="1"/>
    <col min="9970" max="9970" width="23.7109375" style="42" customWidth="1"/>
    <col min="9971" max="9971" width="11.42578125" style="42" customWidth="1"/>
    <col min="9972" max="9988" width="0" style="42" hidden="1" customWidth="1"/>
    <col min="9989" max="10216" width="11.42578125" style="42" customWidth="1"/>
    <col min="10217" max="10217" width="39.140625" style="42" customWidth="1"/>
    <col min="10218" max="10218" width="10.5703125" style="42" customWidth="1"/>
    <col min="10219" max="10220" width="13.7109375" style="42"/>
    <col min="10221" max="10221" width="56.85546875" style="42" customWidth="1"/>
    <col min="10222" max="10222" width="19.28515625" style="42" bestFit="1" customWidth="1"/>
    <col min="10223" max="10223" width="16.85546875" style="42" bestFit="1" customWidth="1"/>
    <col min="10224" max="10224" width="18.5703125" style="42" bestFit="1" customWidth="1"/>
    <col min="10225" max="10225" width="21.140625" style="42" bestFit="1" customWidth="1"/>
    <col min="10226" max="10226" width="23.7109375" style="42" customWidth="1"/>
    <col min="10227" max="10227" width="11.42578125" style="42" customWidth="1"/>
    <col min="10228" max="10244" width="0" style="42" hidden="1" customWidth="1"/>
    <col min="10245" max="10472" width="11.42578125" style="42" customWidth="1"/>
    <col min="10473" max="10473" width="39.140625" style="42" customWidth="1"/>
    <col min="10474" max="10474" width="10.5703125" style="42" customWidth="1"/>
    <col min="10475" max="10476" width="13.7109375" style="42"/>
    <col min="10477" max="10477" width="56.85546875" style="42" customWidth="1"/>
    <col min="10478" max="10478" width="19.28515625" style="42" bestFit="1" customWidth="1"/>
    <col min="10479" max="10479" width="16.85546875" style="42" bestFit="1" customWidth="1"/>
    <col min="10480" max="10480" width="18.5703125" style="42" bestFit="1" customWidth="1"/>
    <col min="10481" max="10481" width="21.140625" style="42" bestFit="1" customWidth="1"/>
    <col min="10482" max="10482" width="23.7109375" style="42" customWidth="1"/>
    <col min="10483" max="10483" width="11.42578125" style="42" customWidth="1"/>
    <col min="10484" max="10500" width="0" style="42" hidden="1" customWidth="1"/>
    <col min="10501" max="10728" width="11.42578125" style="42" customWidth="1"/>
    <col min="10729" max="10729" width="39.140625" style="42" customWidth="1"/>
    <col min="10730" max="10730" width="10.5703125" style="42" customWidth="1"/>
    <col min="10731" max="10732" width="13.7109375" style="42"/>
    <col min="10733" max="10733" width="56.85546875" style="42" customWidth="1"/>
    <col min="10734" max="10734" width="19.28515625" style="42" bestFit="1" customWidth="1"/>
    <col min="10735" max="10735" width="16.85546875" style="42" bestFit="1" customWidth="1"/>
    <col min="10736" max="10736" width="18.5703125" style="42" bestFit="1" customWidth="1"/>
    <col min="10737" max="10737" width="21.140625" style="42" bestFit="1" customWidth="1"/>
    <col min="10738" max="10738" width="23.7109375" style="42" customWidth="1"/>
    <col min="10739" max="10739" width="11.42578125" style="42" customWidth="1"/>
    <col min="10740" max="10756" width="0" style="42" hidden="1" customWidth="1"/>
    <col min="10757" max="10984" width="11.42578125" style="42" customWidth="1"/>
    <col min="10985" max="10985" width="39.140625" style="42" customWidth="1"/>
    <col min="10986" max="10986" width="10.5703125" style="42" customWidth="1"/>
    <col min="10987" max="10988" width="13.7109375" style="42"/>
    <col min="10989" max="10989" width="56.85546875" style="42" customWidth="1"/>
    <col min="10990" max="10990" width="19.28515625" style="42" bestFit="1" customWidth="1"/>
    <col min="10991" max="10991" width="16.85546875" style="42" bestFit="1" customWidth="1"/>
    <col min="10992" max="10992" width="18.5703125" style="42" bestFit="1" customWidth="1"/>
    <col min="10993" max="10993" width="21.140625" style="42" bestFit="1" customWidth="1"/>
    <col min="10994" max="10994" width="23.7109375" style="42" customWidth="1"/>
    <col min="10995" max="10995" width="11.42578125" style="42" customWidth="1"/>
    <col min="10996" max="11012" width="0" style="42" hidden="1" customWidth="1"/>
    <col min="11013" max="11240" width="11.42578125" style="42" customWidth="1"/>
    <col min="11241" max="11241" width="39.140625" style="42" customWidth="1"/>
    <col min="11242" max="11242" width="10.5703125" style="42" customWidth="1"/>
    <col min="11243" max="11244" width="13.7109375" style="42"/>
    <col min="11245" max="11245" width="56.85546875" style="42" customWidth="1"/>
    <col min="11246" max="11246" width="19.28515625" style="42" bestFit="1" customWidth="1"/>
    <col min="11247" max="11247" width="16.85546875" style="42" bestFit="1" customWidth="1"/>
    <col min="11248" max="11248" width="18.5703125" style="42" bestFit="1" customWidth="1"/>
    <col min="11249" max="11249" width="21.140625" style="42" bestFit="1" customWidth="1"/>
    <col min="11250" max="11250" width="23.7109375" style="42" customWidth="1"/>
    <col min="11251" max="11251" width="11.42578125" style="42" customWidth="1"/>
    <col min="11252" max="11268" width="0" style="42" hidden="1" customWidth="1"/>
    <col min="11269" max="11496" width="11.42578125" style="42" customWidth="1"/>
    <col min="11497" max="11497" width="39.140625" style="42" customWidth="1"/>
    <col min="11498" max="11498" width="10.5703125" style="42" customWidth="1"/>
    <col min="11499" max="11500" width="13.7109375" style="42"/>
    <col min="11501" max="11501" width="56.85546875" style="42" customWidth="1"/>
    <col min="11502" max="11502" width="19.28515625" style="42" bestFit="1" customWidth="1"/>
    <col min="11503" max="11503" width="16.85546875" style="42" bestFit="1" customWidth="1"/>
    <col min="11504" max="11504" width="18.5703125" style="42" bestFit="1" customWidth="1"/>
    <col min="11505" max="11505" width="21.140625" style="42" bestFit="1" customWidth="1"/>
    <col min="11506" max="11506" width="23.7109375" style="42" customWidth="1"/>
    <col min="11507" max="11507" width="11.42578125" style="42" customWidth="1"/>
    <col min="11508" max="11524" width="0" style="42" hidden="1" customWidth="1"/>
    <col min="11525" max="11752" width="11.42578125" style="42" customWidth="1"/>
    <col min="11753" max="11753" width="39.140625" style="42" customWidth="1"/>
    <col min="11754" max="11754" width="10.5703125" style="42" customWidth="1"/>
    <col min="11755" max="11756" width="13.7109375" style="42"/>
    <col min="11757" max="11757" width="56.85546875" style="42" customWidth="1"/>
    <col min="11758" max="11758" width="19.28515625" style="42" bestFit="1" customWidth="1"/>
    <col min="11759" max="11759" width="16.85546875" style="42" bestFit="1" customWidth="1"/>
    <col min="11760" max="11760" width="18.5703125" style="42" bestFit="1" customWidth="1"/>
    <col min="11761" max="11761" width="21.140625" style="42" bestFit="1" customWidth="1"/>
    <col min="11762" max="11762" width="23.7109375" style="42" customWidth="1"/>
    <col min="11763" max="11763" width="11.42578125" style="42" customWidth="1"/>
    <col min="11764" max="11780" width="0" style="42" hidden="1" customWidth="1"/>
    <col min="11781" max="12008" width="11.42578125" style="42" customWidth="1"/>
    <col min="12009" max="12009" width="39.140625" style="42" customWidth="1"/>
    <col min="12010" max="12010" width="10.5703125" style="42" customWidth="1"/>
    <col min="12011" max="12012" width="13.7109375" style="42"/>
    <col min="12013" max="12013" width="56.85546875" style="42" customWidth="1"/>
    <col min="12014" max="12014" width="19.28515625" style="42" bestFit="1" customWidth="1"/>
    <col min="12015" max="12015" width="16.85546875" style="42" bestFit="1" customWidth="1"/>
    <col min="12016" max="12016" width="18.5703125" style="42" bestFit="1" customWidth="1"/>
    <col min="12017" max="12017" width="21.140625" style="42" bestFit="1" customWidth="1"/>
    <col min="12018" max="12018" width="23.7109375" style="42" customWidth="1"/>
    <col min="12019" max="12019" width="11.42578125" style="42" customWidth="1"/>
    <col min="12020" max="12036" width="0" style="42" hidden="1" customWidth="1"/>
    <col min="12037" max="12264" width="11.42578125" style="42" customWidth="1"/>
    <col min="12265" max="12265" width="39.140625" style="42" customWidth="1"/>
    <col min="12266" max="12266" width="10.5703125" style="42" customWidth="1"/>
    <col min="12267" max="12268" width="13.7109375" style="42"/>
    <col min="12269" max="12269" width="56.85546875" style="42" customWidth="1"/>
    <col min="12270" max="12270" width="19.28515625" style="42" bestFit="1" customWidth="1"/>
    <col min="12271" max="12271" width="16.85546875" style="42" bestFit="1" customWidth="1"/>
    <col min="12272" max="12272" width="18.5703125" style="42" bestFit="1" customWidth="1"/>
    <col min="12273" max="12273" width="21.140625" style="42" bestFit="1" customWidth="1"/>
    <col min="12274" max="12274" width="23.7109375" style="42" customWidth="1"/>
    <col min="12275" max="12275" width="11.42578125" style="42" customWidth="1"/>
    <col min="12276" max="12292" width="0" style="42" hidden="1" customWidth="1"/>
    <col min="12293" max="12520" width="11.42578125" style="42" customWidth="1"/>
    <col min="12521" max="12521" width="39.140625" style="42" customWidth="1"/>
    <col min="12522" max="12522" width="10.5703125" style="42" customWidth="1"/>
    <col min="12523" max="12524" width="13.7109375" style="42"/>
    <col min="12525" max="12525" width="56.85546875" style="42" customWidth="1"/>
    <col min="12526" max="12526" width="19.28515625" style="42" bestFit="1" customWidth="1"/>
    <col min="12527" max="12527" width="16.85546875" style="42" bestFit="1" customWidth="1"/>
    <col min="12528" max="12528" width="18.5703125" style="42" bestFit="1" customWidth="1"/>
    <col min="12529" max="12529" width="21.140625" style="42" bestFit="1" customWidth="1"/>
    <col min="12530" max="12530" width="23.7109375" style="42" customWidth="1"/>
    <col min="12531" max="12531" width="11.42578125" style="42" customWidth="1"/>
    <col min="12532" max="12548" width="0" style="42" hidden="1" customWidth="1"/>
    <col min="12549" max="12776" width="11.42578125" style="42" customWidth="1"/>
    <col min="12777" max="12777" width="39.140625" style="42" customWidth="1"/>
    <col min="12778" max="12778" width="10.5703125" style="42" customWidth="1"/>
    <col min="12779" max="12780" width="13.7109375" style="42"/>
    <col min="12781" max="12781" width="56.85546875" style="42" customWidth="1"/>
    <col min="12782" max="12782" width="19.28515625" style="42" bestFit="1" customWidth="1"/>
    <col min="12783" max="12783" width="16.85546875" style="42" bestFit="1" customWidth="1"/>
    <col min="12784" max="12784" width="18.5703125" style="42" bestFit="1" customWidth="1"/>
    <col min="12785" max="12785" width="21.140625" style="42" bestFit="1" customWidth="1"/>
    <col min="12786" max="12786" width="23.7109375" style="42" customWidth="1"/>
    <col min="12787" max="12787" width="11.42578125" style="42" customWidth="1"/>
    <col min="12788" max="12804" width="0" style="42" hidden="1" customWidth="1"/>
    <col min="12805" max="13032" width="11.42578125" style="42" customWidth="1"/>
    <col min="13033" max="13033" width="39.140625" style="42" customWidth="1"/>
    <col min="13034" max="13034" width="10.5703125" style="42" customWidth="1"/>
    <col min="13035" max="13036" width="13.7109375" style="42"/>
    <col min="13037" max="13037" width="56.85546875" style="42" customWidth="1"/>
    <col min="13038" max="13038" width="19.28515625" style="42" bestFit="1" customWidth="1"/>
    <col min="13039" max="13039" width="16.85546875" style="42" bestFit="1" customWidth="1"/>
    <col min="13040" max="13040" width="18.5703125" style="42" bestFit="1" customWidth="1"/>
    <col min="13041" max="13041" width="21.140625" style="42" bestFit="1" customWidth="1"/>
    <col min="13042" max="13042" width="23.7109375" style="42" customWidth="1"/>
    <col min="13043" max="13043" width="11.42578125" style="42" customWidth="1"/>
    <col min="13044" max="13060" width="0" style="42" hidden="1" customWidth="1"/>
    <col min="13061" max="13288" width="11.42578125" style="42" customWidth="1"/>
    <col min="13289" max="13289" width="39.140625" style="42" customWidth="1"/>
    <col min="13290" max="13290" width="10.5703125" style="42" customWidth="1"/>
    <col min="13291" max="13292" width="13.7109375" style="42"/>
    <col min="13293" max="13293" width="56.85546875" style="42" customWidth="1"/>
    <col min="13294" max="13294" width="19.28515625" style="42" bestFit="1" customWidth="1"/>
    <col min="13295" max="13295" width="16.85546875" style="42" bestFit="1" customWidth="1"/>
    <col min="13296" max="13296" width="18.5703125" style="42" bestFit="1" customWidth="1"/>
    <col min="13297" max="13297" width="21.140625" style="42" bestFit="1" customWidth="1"/>
    <col min="13298" max="13298" width="23.7109375" style="42" customWidth="1"/>
    <col min="13299" max="13299" width="11.42578125" style="42" customWidth="1"/>
    <col min="13300" max="13316" width="0" style="42" hidden="1" customWidth="1"/>
    <col min="13317" max="13544" width="11.42578125" style="42" customWidth="1"/>
    <col min="13545" max="13545" width="39.140625" style="42" customWidth="1"/>
    <col min="13546" max="13546" width="10.5703125" style="42" customWidth="1"/>
    <col min="13547" max="13548" width="13.7109375" style="42"/>
    <col min="13549" max="13549" width="56.85546875" style="42" customWidth="1"/>
    <col min="13550" max="13550" width="19.28515625" style="42" bestFit="1" customWidth="1"/>
    <col min="13551" max="13551" width="16.85546875" style="42" bestFit="1" customWidth="1"/>
    <col min="13552" max="13552" width="18.5703125" style="42" bestFit="1" customWidth="1"/>
    <col min="13553" max="13553" width="21.140625" style="42" bestFit="1" customWidth="1"/>
    <col min="13554" max="13554" width="23.7109375" style="42" customWidth="1"/>
    <col min="13555" max="13555" width="11.42578125" style="42" customWidth="1"/>
    <col min="13556" max="13572" width="0" style="42" hidden="1" customWidth="1"/>
    <col min="13573" max="13800" width="11.42578125" style="42" customWidth="1"/>
    <col min="13801" max="13801" width="39.140625" style="42" customWidth="1"/>
    <col min="13802" max="13802" width="10.5703125" style="42" customWidth="1"/>
    <col min="13803" max="13804" width="13.7109375" style="42"/>
    <col min="13805" max="13805" width="56.85546875" style="42" customWidth="1"/>
    <col min="13806" max="13806" width="19.28515625" style="42" bestFit="1" customWidth="1"/>
    <col min="13807" max="13807" width="16.85546875" style="42" bestFit="1" customWidth="1"/>
    <col min="13808" max="13808" width="18.5703125" style="42" bestFit="1" customWidth="1"/>
    <col min="13809" max="13809" width="21.140625" style="42" bestFit="1" customWidth="1"/>
    <col min="13810" max="13810" width="23.7109375" style="42" customWidth="1"/>
    <col min="13811" max="13811" width="11.42578125" style="42" customWidth="1"/>
    <col min="13812" max="13828" width="0" style="42" hidden="1" customWidth="1"/>
    <col min="13829" max="14056" width="11.42578125" style="42" customWidth="1"/>
    <col min="14057" max="14057" width="39.140625" style="42" customWidth="1"/>
    <col min="14058" max="14058" width="10.5703125" style="42" customWidth="1"/>
    <col min="14059" max="14060" width="13.7109375" style="42"/>
    <col min="14061" max="14061" width="56.85546875" style="42" customWidth="1"/>
    <col min="14062" max="14062" width="19.28515625" style="42" bestFit="1" customWidth="1"/>
    <col min="14063" max="14063" width="16.85546875" style="42" bestFit="1" customWidth="1"/>
    <col min="14064" max="14064" width="18.5703125" style="42" bestFit="1" customWidth="1"/>
    <col min="14065" max="14065" width="21.140625" style="42" bestFit="1" customWidth="1"/>
    <col min="14066" max="14066" width="23.7109375" style="42" customWidth="1"/>
    <col min="14067" max="14067" width="11.42578125" style="42" customWidth="1"/>
    <col min="14068" max="14084" width="0" style="42" hidden="1" customWidth="1"/>
    <col min="14085" max="14312" width="11.42578125" style="42" customWidth="1"/>
    <col min="14313" max="14313" width="39.140625" style="42" customWidth="1"/>
    <col min="14314" max="14314" width="10.5703125" style="42" customWidth="1"/>
    <col min="14315" max="14316" width="13.7109375" style="42"/>
    <col min="14317" max="14317" width="56.85546875" style="42" customWidth="1"/>
    <col min="14318" max="14318" width="19.28515625" style="42" bestFit="1" customWidth="1"/>
    <col min="14319" max="14319" width="16.85546875" style="42" bestFit="1" customWidth="1"/>
    <col min="14320" max="14320" width="18.5703125" style="42" bestFit="1" customWidth="1"/>
    <col min="14321" max="14321" width="21.140625" style="42" bestFit="1" customWidth="1"/>
    <col min="14322" max="14322" width="23.7109375" style="42" customWidth="1"/>
    <col min="14323" max="14323" width="11.42578125" style="42" customWidth="1"/>
    <col min="14324" max="14340" width="0" style="42" hidden="1" customWidth="1"/>
    <col min="14341" max="14568" width="11.42578125" style="42" customWidth="1"/>
    <col min="14569" max="14569" width="39.140625" style="42" customWidth="1"/>
    <col min="14570" max="14570" width="10.5703125" style="42" customWidth="1"/>
    <col min="14571" max="14572" width="13.7109375" style="42"/>
    <col min="14573" max="14573" width="56.85546875" style="42" customWidth="1"/>
    <col min="14574" max="14574" width="19.28515625" style="42" bestFit="1" customWidth="1"/>
    <col min="14575" max="14575" width="16.85546875" style="42" bestFit="1" customWidth="1"/>
    <col min="14576" max="14576" width="18.5703125" style="42" bestFit="1" customWidth="1"/>
    <col min="14577" max="14577" width="21.140625" style="42" bestFit="1" customWidth="1"/>
    <col min="14578" max="14578" width="23.7109375" style="42" customWidth="1"/>
    <col min="14579" max="14579" width="11.42578125" style="42" customWidth="1"/>
    <col min="14580" max="14596" width="0" style="42" hidden="1" customWidth="1"/>
    <col min="14597" max="14824" width="11.42578125" style="42" customWidth="1"/>
    <col min="14825" max="14825" width="39.140625" style="42" customWidth="1"/>
    <col min="14826" max="14826" width="10.5703125" style="42" customWidth="1"/>
    <col min="14827" max="14828" width="13.7109375" style="42"/>
    <col min="14829" max="14829" width="56.85546875" style="42" customWidth="1"/>
    <col min="14830" max="14830" width="19.28515625" style="42" bestFit="1" customWidth="1"/>
    <col min="14831" max="14831" width="16.85546875" style="42" bestFit="1" customWidth="1"/>
    <col min="14832" max="14832" width="18.5703125" style="42" bestFit="1" customWidth="1"/>
    <col min="14833" max="14833" width="21.140625" style="42" bestFit="1" customWidth="1"/>
    <col min="14834" max="14834" width="23.7109375" style="42" customWidth="1"/>
    <col min="14835" max="14835" width="11.42578125" style="42" customWidth="1"/>
    <col min="14836" max="14852" width="0" style="42" hidden="1" customWidth="1"/>
    <col min="14853" max="15080" width="11.42578125" style="42" customWidth="1"/>
    <col min="15081" max="15081" width="39.140625" style="42" customWidth="1"/>
    <col min="15082" max="15082" width="10.5703125" style="42" customWidth="1"/>
    <col min="15083" max="15084" width="13.7109375" style="42"/>
    <col min="15085" max="15085" width="56.85546875" style="42" customWidth="1"/>
    <col min="15086" max="15086" width="19.28515625" style="42" bestFit="1" customWidth="1"/>
    <col min="15087" max="15087" width="16.85546875" style="42" bestFit="1" customWidth="1"/>
    <col min="15088" max="15088" width="18.5703125" style="42" bestFit="1" customWidth="1"/>
    <col min="15089" max="15089" width="21.140625" style="42" bestFit="1" customWidth="1"/>
    <col min="15090" max="15090" width="23.7109375" style="42" customWidth="1"/>
    <col min="15091" max="15091" width="11.42578125" style="42" customWidth="1"/>
    <col min="15092" max="15108" width="0" style="42" hidden="1" customWidth="1"/>
    <col min="15109" max="15336" width="11.42578125" style="42" customWidth="1"/>
    <col min="15337" max="15337" width="39.140625" style="42" customWidth="1"/>
    <col min="15338" max="15338" width="10.5703125" style="42" customWidth="1"/>
    <col min="15339" max="15340" width="13.7109375" style="42"/>
    <col min="15341" max="15341" width="56.85546875" style="42" customWidth="1"/>
    <col min="15342" max="15342" width="19.28515625" style="42" bestFit="1" customWidth="1"/>
    <col min="15343" max="15343" width="16.85546875" style="42" bestFit="1" customWidth="1"/>
    <col min="15344" max="15344" width="18.5703125" style="42" bestFit="1" customWidth="1"/>
    <col min="15345" max="15345" width="21.140625" style="42" bestFit="1" customWidth="1"/>
    <col min="15346" max="15346" width="23.7109375" style="42" customWidth="1"/>
    <col min="15347" max="15347" width="11.42578125" style="42" customWidth="1"/>
    <col min="15348" max="15364" width="0" style="42" hidden="1" customWidth="1"/>
    <col min="15365" max="15592" width="11.42578125" style="42" customWidth="1"/>
    <col min="15593" max="15593" width="39.140625" style="42" customWidth="1"/>
    <col min="15594" max="15594" width="10.5703125" style="42" customWidth="1"/>
    <col min="15595" max="15596" width="13.7109375" style="42"/>
    <col min="15597" max="15597" width="56.85546875" style="42" customWidth="1"/>
    <col min="15598" max="15598" width="19.28515625" style="42" bestFit="1" customWidth="1"/>
    <col min="15599" max="15599" width="16.85546875" style="42" bestFit="1" customWidth="1"/>
    <col min="15600" max="15600" width="18.5703125" style="42" bestFit="1" customWidth="1"/>
    <col min="15601" max="15601" width="21.140625" style="42" bestFit="1" customWidth="1"/>
    <col min="15602" max="15602" width="23.7109375" style="42" customWidth="1"/>
    <col min="15603" max="15603" width="11.42578125" style="42" customWidth="1"/>
    <col min="15604" max="15620" width="0" style="42" hidden="1" customWidth="1"/>
    <col min="15621" max="15848" width="11.42578125" style="42" customWidth="1"/>
    <col min="15849" max="15849" width="39.140625" style="42" customWidth="1"/>
    <col min="15850" max="15850" width="10.5703125" style="42" customWidth="1"/>
    <col min="15851" max="15852" width="13.7109375" style="42"/>
    <col min="15853" max="15853" width="56.85546875" style="42" customWidth="1"/>
    <col min="15854" max="15854" width="19.28515625" style="42" bestFit="1" customWidth="1"/>
    <col min="15855" max="15855" width="16.85546875" style="42" bestFit="1" customWidth="1"/>
    <col min="15856" max="15856" width="18.5703125" style="42" bestFit="1" customWidth="1"/>
    <col min="15857" max="15857" width="21.140625" style="42" bestFit="1" customWidth="1"/>
    <col min="15858" max="15858" width="23.7109375" style="42" customWidth="1"/>
    <col min="15859" max="15859" width="11.42578125" style="42" customWidth="1"/>
    <col min="15860" max="15876" width="0" style="42" hidden="1" customWidth="1"/>
    <col min="15877" max="16104" width="11.42578125" style="42" customWidth="1"/>
    <col min="16105" max="16105" width="39.140625" style="42" customWidth="1"/>
    <col min="16106" max="16106" width="10.5703125" style="42" customWidth="1"/>
    <col min="16107" max="16108" width="13.7109375" style="42"/>
    <col min="16109" max="16109" width="56.85546875" style="42" customWidth="1"/>
    <col min="16110" max="16110" width="19.28515625" style="42" bestFit="1" customWidth="1"/>
    <col min="16111" max="16111" width="16.85546875" style="42" bestFit="1" customWidth="1"/>
    <col min="16112" max="16112" width="18.5703125" style="42" bestFit="1" customWidth="1"/>
    <col min="16113" max="16113" width="21.140625" style="42" bestFit="1" customWidth="1"/>
    <col min="16114" max="16114" width="23.7109375" style="42" customWidth="1"/>
    <col min="16115" max="16115" width="11.42578125" style="42" customWidth="1"/>
    <col min="16116" max="16132" width="0" style="42" hidden="1" customWidth="1"/>
    <col min="16133" max="16360" width="11.42578125" style="42" customWidth="1"/>
    <col min="16361" max="16361" width="39.140625" style="42" customWidth="1"/>
    <col min="16362" max="16362" width="10.5703125" style="42" customWidth="1"/>
    <col min="16363" max="16384" width="13.7109375" style="42"/>
  </cols>
  <sheetData>
    <row r="1" spans="1:6" ht="15" customHeight="1">
      <c r="A1" s="203" t="s">
        <v>89</v>
      </c>
      <c r="B1" s="204"/>
      <c r="C1" s="204"/>
      <c r="D1" s="204"/>
      <c r="E1" s="204"/>
      <c r="F1" s="205"/>
    </row>
    <row r="2" spans="1:6" ht="15" customHeight="1" thickBot="1">
      <c r="A2" s="206"/>
      <c r="B2" s="207"/>
      <c r="C2" s="207"/>
      <c r="D2" s="207"/>
      <c r="E2" s="207"/>
      <c r="F2" s="208"/>
    </row>
    <row r="3" spans="1:6">
      <c r="A3" s="43"/>
      <c r="B3" s="44"/>
      <c r="F3" s="46"/>
    </row>
    <row r="4" spans="1:6" ht="15">
      <c r="A4" s="47" t="s">
        <v>90</v>
      </c>
      <c r="B4" s="48"/>
      <c r="C4" s="49"/>
      <c r="D4" s="49"/>
      <c r="E4" s="50"/>
      <c r="F4" s="51">
        <v>4</v>
      </c>
    </row>
    <row r="5" spans="1:6" ht="14.25">
      <c r="A5" s="52" t="s">
        <v>91</v>
      </c>
      <c r="B5" s="53"/>
      <c r="C5" s="54"/>
      <c r="D5" s="54"/>
      <c r="E5" s="55"/>
      <c r="F5" s="56">
        <f>+Desglose!F11</f>
        <v>15444209.384800002</v>
      </c>
    </row>
    <row r="6" spans="1:6" ht="14.25">
      <c r="A6" s="52" t="s">
        <v>118</v>
      </c>
      <c r="B6" s="57">
        <v>9.0155861352823205E-2</v>
      </c>
      <c r="C6" s="54"/>
      <c r="D6" s="54"/>
      <c r="E6" s="55"/>
      <c r="F6" s="56">
        <v>1392386</v>
      </c>
    </row>
    <row r="7" spans="1:6" ht="15.75" thickBot="1">
      <c r="A7" s="47" t="s">
        <v>92</v>
      </c>
      <c r="B7" s="58"/>
      <c r="C7" s="59"/>
      <c r="D7" s="59"/>
      <c r="E7" s="60"/>
      <c r="F7" s="61">
        <f>SUM(F5:F6)</f>
        <v>16836595.384800002</v>
      </c>
    </row>
    <row r="8" spans="1:6" ht="87.75" customHeight="1" thickBot="1">
      <c r="A8" s="62" t="s">
        <v>93</v>
      </c>
      <c r="B8" s="63" t="s">
        <v>2</v>
      </c>
      <c r="C8" s="64" t="s">
        <v>3</v>
      </c>
      <c r="D8" s="64" t="s">
        <v>94</v>
      </c>
      <c r="E8" s="65" t="s">
        <v>95</v>
      </c>
      <c r="F8" s="66" t="s">
        <v>96</v>
      </c>
    </row>
    <row r="9" spans="1:6" ht="15">
      <c r="A9" s="67" t="s">
        <v>97</v>
      </c>
      <c r="B9" s="68"/>
      <c r="C9" s="68"/>
      <c r="D9" s="69"/>
      <c r="E9" s="70"/>
      <c r="F9" s="71"/>
    </row>
    <row r="10" spans="1:6" ht="14.25">
      <c r="A10" s="72" t="s">
        <v>98</v>
      </c>
      <c r="B10" s="73" t="s">
        <v>99</v>
      </c>
      <c r="C10" s="74">
        <v>0</v>
      </c>
      <c r="D10" s="75">
        <v>1000000</v>
      </c>
      <c r="E10" s="76">
        <v>1</v>
      </c>
      <c r="F10" s="77">
        <f t="shared" ref="F10:F12" si="0">+ROUND(D10*C10*E10,0)</f>
        <v>0</v>
      </c>
    </row>
    <row r="11" spans="1:6" ht="14.25">
      <c r="A11" s="72" t="s">
        <v>100</v>
      </c>
      <c r="B11" s="73" t="s">
        <v>99</v>
      </c>
      <c r="C11" s="74">
        <v>0</v>
      </c>
      <c r="D11" s="75">
        <v>150000</v>
      </c>
      <c r="E11" s="76">
        <v>1</v>
      </c>
      <c r="F11" s="77">
        <f t="shared" si="0"/>
        <v>0</v>
      </c>
    </row>
    <row r="12" spans="1:6" ht="14.25">
      <c r="A12" s="72" t="s">
        <v>119</v>
      </c>
      <c r="B12" s="73" t="s">
        <v>99</v>
      </c>
      <c r="C12" s="74">
        <v>0</v>
      </c>
      <c r="D12" s="75">
        <v>140000</v>
      </c>
      <c r="E12" s="76">
        <v>1</v>
      </c>
      <c r="F12" s="77">
        <f t="shared" si="0"/>
        <v>0</v>
      </c>
    </row>
    <row r="13" spans="1:6" ht="15">
      <c r="A13" s="78" t="s">
        <v>101</v>
      </c>
      <c r="B13" s="73"/>
      <c r="C13" s="74"/>
      <c r="D13" s="75"/>
      <c r="E13" s="76"/>
      <c r="F13" s="77"/>
    </row>
    <row r="14" spans="1:6" ht="14.25">
      <c r="A14" s="79" t="s">
        <v>102</v>
      </c>
      <c r="B14" s="73" t="s">
        <v>28</v>
      </c>
      <c r="C14" s="80">
        <v>7.4999999999999997E-2</v>
      </c>
      <c r="D14" s="75">
        <f t="shared" ref="D14:D19" si="1">+$F$7</f>
        <v>16836595.384800002</v>
      </c>
      <c r="E14" s="76">
        <v>1</v>
      </c>
      <c r="F14" s="77">
        <f t="shared" ref="F14:F19" si="2">+ROUND(D14*C14*E14,0)</f>
        <v>1262745</v>
      </c>
    </row>
    <row r="15" spans="1:6" ht="14.25">
      <c r="A15" s="145" t="s">
        <v>124</v>
      </c>
      <c r="B15" s="73" t="s">
        <v>28</v>
      </c>
      <c r="C15" s="80">
        <v>2E-3</v>
      </c>
      <c r="D15" s="75">
        <f t="shared" si="1"/>
        <v>16836595.384800002</v>
      </c>
      <c r="E15" s="76">
        <v>1</v>
      </c>
      <c r="F15" s="77">
        <f t="shared" si="2"/>
        <v>33673</v>
      </c>
    </row>
    <row r="16" spans="1:6" ht="14.25">
      <c r="A16" s="145" t="s">
        <v>125</v>
      </c>
      <c r="B16" s="73" t="s">
        <v>28</v>
      </c>
      <c r="C16" s="80">
        <v>2E-3</v>
      </c>
      <c r="D16" s="75">
        <f t="shared" si="1"/>
        <v>16836595.384800002</v>
      </c>
      <c r="E16" s="76">
        <v>1</v>
      </c>
      <c r="F16" s="77">
        <f t="shared" si="2"/>
        <v>33673</v>
      </c>
    </row>
    <row r="17" spans="1:6" ht="14.25">
      <c r="A17" s="145" t="s">
        <v>126</v>
      </c>
      <c r="B17" s="73" t="s">
        <v>28</v>
      </c>
      <c r="C17" s="80">
        <v>5.0000000000000001E-4</v>
      </c>
      <c r="D17" s="75">
        <f t="shared" si="1"/>
        <v>16836595.384800002</v>
      </c>
      <c r="E17" s="76">
        <v>1</v>
      </c>
      <c r="F17" s="77">
        <f t="shared" si="2"/>
        <v>8418</v>
      </c>
    </row>
    <row r="18" spans="1:6" ht="14.25">
      <c r="A18" s="72" t="s">
        <v>123</v>
      </c>
      <c r="B18" s="73" t="s">
        <v>28</v>
      </c>
      <c r="C18" s="80">
        <v>2E-3</v>
      </c>
      <c r="D18" s="75">
        <f t="shared" si="1"/>
        <v>16836595.384800002</v>
      </c>
      <c r="E18" s="76">
        <v>1</v>
      </c>
      <c r="F18" s="77">
        <f t="shared" si="2"/>
        <v>33673</v>
      </c>
    </row>
    <row r="19" spans="1:6" ht="14.25">
      <c r="A19" s="72" t="s">
        <v>127</v>
      </c>
      <c r="B19" s="73" t="s">
        <v>28</v>
      </c>
      <c r="C19" s="80">
        <v>1.1999999999999999E-3</v>
      </c>
      <c r="D19" s="75">
        <f t="shared" si="1"/>
        <v>16836595.384800002</v>
      </c>
      <c r="E19" s="76">
        <v>1</v>
      </c>
      <c r="F19" s="77">
        <f t="shared" si="2"/>
        <v>20204</v>
      </c>
    </row>
    <row r="20" spans="1:6" ht="12.75" customHeight="1">
      <c r="A20" s="81" t="s">
        <v>103</v>
      </c>
      <c r="B20" s="82"/>
      <c r="C20" s="83"/>
      <c r="D20" s="75"/>
      <c r="E20" s="84"/>
      <c r="F20" s="85"/>
    </row>
    <row r="21" spans="1:6" ht="12.75" customHeight="1">
      <c r="A21" s="52" t="s">
        <v>120</v>
      </c>
      <c r="B21" s="82" t="s">
        <v>99</v>
      </c>
      <c r="C21" s="83">
        <v>0</v>
      </c>
      <c r="D21" s="75">
        <v>5000000</v>
      </c>
      <c r="E21" s="84"/>
      <c r="F21" s="85">
        <f>+ROUND(D21*C21,0)</f>
        <v>0</v>
      </c>
    </row>
    <row r="22" spans="1:6" ht="14.25" customHeight="1">
      <c r="A22" s="86" t="s">
        <v>104</v>
      </c>
      <c r="B22" s="53"/>
      <c r="C22" s="53"/>
      <c r="D22" s="75"/>
      <c r="E22" s="84"/>
      <c r="F22" s="85">
        <f>SUM(F10:F21)</f>
        <v>1392386</v>
      </c>
    </row>
    <row r="23" spans="1:6" ht="14.25">
      <c r="A23" s="87" t="s">
        <v>105</v>
      </c>
      <c r="B23" s="53"/>
      <c r="C23" s="53"/>
      <c r="D23" s="75"/>
      <c r="E23" s="88"/>
      <c r="F23" s="89">
        <f>F22/F5</f>
        <v>9.0155861352823205E-2</v>
      </c>
    </row>
    <row r="24" spans="1:6" ht="14.25">
      <c r="A24" s="52" t="s">
        <v>106</v>
      </c>
      <c r="B24" s="53"/>
      <c r="C24" s="53"/>
      <c r="D24" s="75"/>
      <c r="E24" s="88"/>
      <c r="F24" s="89">
        <v>0</v>
      </c>
    </row>
    <row r="25" spans="1:6" ht="14.25">
      <c r="A25" s="52" t="s">
        <v>107</v>
      </c>
      <c r="B25" s="53"/>
      <c r="C25" s="53"/>
      <c r="D25" s="75"/>
      <c r="E25" s="88"/>
      <c r="F25" s="89">
        <v>0</v>
      </c>
    </row>
    <row r="26" spans="1:6" ht="15.75" customHeight="1">
      <c r="A26" s="47"/>
      <c r="B26" s="90"/>
      <c r="C26" s="90"/>
      <c r="D26" s="90"/>
      <c r="E26" s="91"/>
      <c r="F26" s="92"/>
    </row>
    <row r="27" spans="1:6" ht="16.5" thickBot="1">
      <c r="A27" s="93" t="s">
        <v>108</v>
      </c>
      <c r="B27" s="94"/>
      <c r="C27" s="94"/>
      <c r="D27" s="94"/>
      <c r="E27" s="95"/>
      <c r="F27" s="96">
        <f>SUM(F23:F26)</f>
        <v>9.0155861352823205E-2</v>
      </c>
    </row>
    <row r="28" spans="1:6">
      <c r="A28" s="97"/>
      <c r="B28" s="98"/>
      <c r="C28" s="98"/>
      <c r="D28" s="98"/>
      <c r="E28" s="99"/>
      <c r="F28" s="100"/>
    </row>
    <row r="29" spans="1:6">
      <c r="A29" s="43"/>
      <c r="F29" s="101"/>
    </row>
    <row r="30" spans="1:6">
      <c r="A30" s="43"/>
      <c r="F30" s="101" t="s">
        <v>109</v>
      </c>
    </row>
    <row r="31" spans="1:6">
      <c r="A31" s="43"/>
      <c r="F31" s="101"/>
    </row>
    <row r="32" spans="1:6" ht="13.5" hidden="1" thickBot="1">
      <c r="A32" s="102" t="s">
        <v>110</v>
      </c>
      <c r="B32" s="103">
        <v>1000000</v>
      </c>
      <c r="C32" s="104"/>
      <c r="D32" s="104"/>
      <c r="E32" s="105"/>
      <c r="F32" s="101"/>
    </row>
    <row r="33" spans="1:6" hidden="1">
      <c r="A33" s="106"/>
      <c r="B33" s="107"/>
      <c r="C33" s="108"/>
      <c r="D33" s="109"/>
      <c r="E33" s="110"/>
      <c r="F33" s="101"/>
    </row>
    <row r="34" spans="1:6" hidden="1">
      <c r="A34" s="111" t="s">
        <v>111</v>
      </c>
      <c r="B34" s="112" t="s">
        <v>112</v>
      </c>
      <c r="C34" s="113" t="s">
        <v>113</v>
      </c>
      <c r="D34" s="114" t="s">
        <v>114</v>
      </c>
      <c r="E34" s="115" t="s">
        <v>115</v>
      </c>
      <c r="F34" s="101"/>
    </row>
    <row r="35" spans="1:6" hidden="1">
      <c r="A35" s="111" t="s">
        <v>116</v>
      </c>
      <c r="B35" s="112">
        <f>C35/$B$32</f>
        <v>3.1</v>
      </c>
      <c r="C35" s="113">
        <v>3100000</v>
      </c>
      <c r="D35" s="114">
        <v>1.6</v>
      </c>
      <c r="E35" s="115">
        <f>+D35*C35</f>
        <v>4960000</v>
      </c>
      <c r="F35" s="101"/>
    </row>
    <row r="36" spans="1:6" hidden="1">
      <c r="A36" s="111" t="s">
        <v>117</v>
      </c>
      <c r="B36" s="112">
        <f>C36/$B$32</f>
        <v>2.1</v>
      </c>
      <c r="C36" s="116">
        <v>2100000</v>
      </c>
      <c r="D36" s="114">
        <v>1.6</v>
      </c>
      <c r="E36" s="115">
        <f>+D36*C36</f>
        <v>3360000</v>
      </c>
      <c r="F36" s="101"/>
    </row>
    <row r="37" spans="1:6" hidden="1">
      <c r="A37" s="43"/>
      <c r="F37" s="101"/>
    </row>
    <row r="38" spans="1:6">
      <c r="A38" s="43"/>
      <c r="F38" s="101"/>
    </row>
    <row r="39" spans="1:6">
      <c r="A39" s="43"/>
      <c r="F39" s="101"/>
    </row>
    <row r="40" spans="1:6">
      <c r="A40" s="43"/>
      <c r="F40" s="101"/>
    </row>
    <row r="41" spans="1:6" ht="13.5" thickBot="1">
      <c r="A41" s="117"/>
      <c r="F41" s="101"/>
    </row>
    <row r="42" spans="1:6">
      <c r="A42" s="43"/>
      <c r="F42" s="101"/>
    </row>
    <row r="43" spans="1:6">
      <c r="A43" s="43"/>
      <c r="F43" s="101"/>
    </row>
    <row r="44" spans="1:6">
      <c r="A44" s="43"/>
      <c r="F44" s="101"/>
    </row>
    <row r="45" spans="1:6" ht="13.5" thickBot="1">
      <c r="A45" s="117"/>
      <c r="B45" s="118"/>
      <c r="C45" s="118"/>
      <c r="D45" s="118"/>
      <c r="E45" s="119"/>
      <c r="F45" s="120"/>
    </row>
  </sheetData>
  <mergeCells count="1">
    <mergeCell ref="A1:F2"/>
  </mergeCells>
  <pageMargins left="0.70866141732283472" right="0.70866141732283472" top="0.74803149606299213" bottom="0.74803149606299213" header="0.31496062992125984" footer="0.31496062992125984"/>
  <pageSetup scale="58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Desglose</vt:lpstr>
      <vt:lpstr>Memoria</vt:lpstr>
      <vt:lpstr>APU</vt:lpstr>
      <vt:lpstr>A.U % </vt:lpstr>
      <vt:lpstr>'A.U % '!Área_de_impresión</vt:lpstr>
      <vt:lpstr>Desglose!Área_de_impresión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Esnaider Quiroz</dc:creator>
  <cp:lastModifiedBy>Usuario</cp:lastModifiedBy>
  <dcterms:created xsi:type="dcterms:W3CDTF">2024-11-18T17:39:59Z</dcterms:created>
  <dcterms:modified xsi:type="dcterms:W3CDTF">2025-02-03T15:17:52Z</dcterms:modified>
</cp:coreProperties>
</file>