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mercurio\ADMINISTRATIVA\LOGISTICA\1. CONTRATOS\CONTRATOS 2025\LICITACION\ENV-11-21-0488-25 RENTING\2025\"/>
    </mc:Choice>
  </mc:AlternateContent>
  <xr:revisionPtr revIDLastSave="0" documentId="8_{21607C82-EBD6-4EA2-89AB-4EA146F0EB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RIESGOS" sheetId="1" r:id="rId1"/>
    <sheet name="TABLAS VALORACIÓN" sheetId="2" r:id="rId2"/>
  </sheets>
  <externalReferences>
    <externalReference r:id="rId3"/>
  </externalReferences>
  <definedNames>
    <definedName name="_xlnm.Print_Area" localSheetId="0">'ANEXO RIESGOS'!$C$1:$Y$19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'ANEXO RIESGOS'!$1:$8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5" i="1" l="1"/>
  <c r="S15" i="1" s="1"/>
  <c r="L15" i="1"/>
  <c r="M15" i="1" s="1"/>
  <c r="R18" i="1" l="1"/>
  <c r="S18" i="1" s="1"/>
  <c r="M18" i="1"/>
  <c r="R16" i="1" l="1"/>
  <c r="S16" i="1" s="1"/>
  <c r="M16" i="1"/>
  <c r="R14" i="1"/>
  <c r="S14" i="1" s="1"/>
  <c r="L14" i="1"/>
  <c r="M14" i="1" s="1"/>
  <c r="R13" i="1"/>
  <c r="S13" i="1" s="1"/>
  <c r="L13" i="1"/>
  <c r="M13" i="1" s="1"/>
  <c r="R17" i="1" l="1"/>
  <c r="S17" i="1" s="1"/>
  <c r="R12" i="1"/>
  <c r="S12" i="1" s="1"/>
  <c r="R11" i="1"/>
  <c r="S11" i="1" s="1"/>
  <c r="R10" i="1"/>
  <c r="S10" i="1" s="1"/>
  <c r="L17" i="1"/>
  <c r="M17" i="1" s="1"/>
  <c r="L12" i="1"/>
  <c r="M12" i="1" s="1"/>
  <c r="L11" i="1"/>
  <c r="M11" i="1" s="1"/>
  <c r="M10" i="1"/>
  <c r="M9" i="1"/>
  <c r="R9" i="1"/>
  <c r="S9" i="1" s="1"/>
</calcChain>
</file>

<file path=xl/sharedStrings.xml><?xml version="1.0" encoding="utf-8"?>
<sst xmlns="http://schemas.openxmlformats.org/spreadsheetml/2006/main" count="358" uniqueCount="197">
  <si>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</si>
  <si>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</si>
  <si>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</si>
  <si>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</si>
  <si>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</si>
  <si>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</si>
  <si>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</si>
  <si>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</si>
  <si>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</si>
  <si>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</si>
  <si>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</si>
  <si>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</si>
  <si>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</si>
  <si>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</si>
  <si>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</si>
  <si>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</si>
  <si>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</si>
  <si>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</si>
  <si>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</si>
  <si>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</si>
  <si>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</si>
  <si>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</si>
  <si>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</si>
  <si>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</si>
  <si>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</si>
  <si>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</si>
  <si>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</si>
  <si>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</si>
  <si>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</si>
  <si>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</si>
  <si>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</si>
  <si>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</si>
  <si>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</si>
  <si>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</si>
  <si>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</si>
  <si>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</si>
  <si>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</si>
  <si>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</si>
  <si>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</si>
  <si>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</si>
  <si>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</si>
  <si>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</si>
  <si>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</si>
  <si>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</si>
  <si>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</si>
  <si>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</si>
  <si>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</si>
  <si>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</si>
  <si>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</si>
  <si>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</si>
  <si>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</si>
  <si>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</si>
  <si>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</si>
  <si>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</si>
  <si>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</si>
  <si>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</si>
  <si>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</si>
  <si>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</si>
  <si>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</si>
  <si>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</si>
  <si>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</si>
  <si>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</si>
  <si>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</si>
  <si>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</si>
  <si>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</si>
  <si>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</si>
  <si>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</si>
  <si>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</si>
  <si>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</si>
  <si>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</si>
  <si>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</si>
  <si>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</si>
  <si>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</si>
  <si>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</si>
  <si>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</si>
  <si>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</si>
  <si>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</si>
  <si>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</si>
  <si>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</si>
  <si>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</si>
  <si>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</si>
  <si>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</si>
  <si>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</si>
  <si>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</si>
  <si>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</si>
  <si>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</si>
  <si>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</si>
  <si>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</si>
  <si>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</si>
  <si>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</si>
  <si>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</si>
  <si>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</si>
  <si>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</si>
  <si>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</si>
  <si>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</si>
  <si>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</si>
  <si>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</si>
  <si>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</si>
  <si>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</si>
  <si>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</si>
  <si>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son los derivados del comportamiento del mercado, tales como la fluctuación
de los precios de los insumos, desabastecimiento y especulación de los mismos, entre otros.</t>
  </si>
  <si>
    <t>Riesgos Económicos:</t>
  </si>
  <si>
    <t>son los derivados de los cambios de las políticas gubernamentales y de
cambios en las condiciones sociales que tengan impacto en la ejecución del contrato.</t>
  </si>
  <si>
    <t xml:space="preserve">Riesgos Financieros: 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</si>
  <si>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</si>
  <si>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</si>
  <si>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</si>
  <si>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</si>
  <si>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</si>
  <si>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</si>
  <si>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</si>
  <si>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</si>
  <si>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</si>
  <si>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Clase del Riesgo</t>
  </si>
  <si>
    <t>Fuente del Riesgo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</si>
  <si>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</si>
  <si>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</si>
  <si>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</si>
  <si>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</si>
  <si>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Etapa del proceso</t>
  </si>
  <si>
    <t>Desde</t>
  </si>
  <si>
    <t>Hasta</t>
  </si>
  <si>
    <t>Que en la construcción de los estudios previos se omita un aspecto de los lineamientos  técnicos establecidos</t>
  </si>
  <si>
    <t>Que el día del cierre no se presenten proponentes al proceso de selección</t>
  </si>
  <si>
    <t>Se declara desierto el proceso de selección</t>
  </si>
  <si>
    <t>Revisar las observaciones al proyecto de pliego de condiciones y al pliego de condiciones definitivo con el fin de que las reglas del proceso sean claras para todos los interesados</t>
  </si>
  <si>
    <t>Desde la publicación del estudio previo y proyecto de pliego de condiciones</t>
  </si>
  <si>
    <t>Hasta el día del cierre del proceso</t>
  </si>
  <si>
    <t>Hasta el día de terminación del contrato</t>
  </si>
  <si>
    <t>Desde la estructuración de los documentos del proceso</t>
  </si>
  <si>
    <t>PROCESO
ADQUISICIÓN DE BIENES Y SERVICIOS
FORMATO -  Matriz de identificación, valoración y asignación de riesgos</t>
  </si>
  <si>
    <t>Fecha Elaboración</t>
  </si>
  <si>
    <t>Objeto:</t>
  </si>
  <si>
    <t>Contratante</t>
  </si>
  <si>
    <t>Hasta la fecha de  cierre del proceso de Selección</t>
  </si>
  <si>
    <t xml:space="preserve">Publicación  nuevamente la convocatoria del proceso, Estudios previos y Pliego de Condiciones revisados, teniendo en cuenta posibles causas para la no presentación de los oferentes </t>
  </si>
  <si>
    <t>Revisando las observaciones que sean procedentes con el fin de  permitir una mayor participación de proponentes y previendo cambios de oficio que se consideren necesarios</t>
  </si>
  <si>
    <t>De acuerdo al cronograma del proceso, dentro del lapso estatablecido para las observaciones</t>
  </si>
  <si>
    <t>De acuerdo al cronograma del proceso, Semanalmente</t>
  </si>
  <si>
    <t>Solicitar al oferente u oferentes la justificación del precio artificialmente bajo como lo dispone la normatividad vigente y la guia de CCE</t>
  </si>
  <si>
    <t>Analizar el Estudio del Mercado proyectado para verificar los valores del mercado versus los valores propuestos</t>
  </si>
  <si>
    <t>En la Elaboración del Estudio del Sector</t>
  </si>
  <si>
    <t>En la Audiencia de Adjudicación</t>
  </si>
  <si>
    <t>Riesgo de Colusión con el fin de lograr que el proceso se adjudique a un proponente en particular</t>
  </si>
  <si>
    <t>Afectación de proceso de selección en cuanto a obejtividad y transparencia</t>
  </si>
  <si>
    <t>Proponente</t>
  </si>
  <si>
    <t>Durante el periodo de Evaluación de las propuestas</t>
  </si>
  <si>
    <t>Durante la Evaluación de las propuestas</t>
  </si>
  <si>
    <t>Sociales y Politicos</t>
  </si>
  <si>
    <t>Que el contratista no firme el contrato</t>
  </si>
  <si>
    <t>Requerir al contratista para que suscriba el contrato. De lo contrario hacer efectiva la garantía de la Seriedad de la Oferta</t>
  </si>
  <si>
    <t>Un ve se venza el termino para la firma del contrato</t>
  </si>
  <si>
    <t>Mediante requerimiento</t>
  </si>
  <si>
    <t>Contratante/ Contratista</t>
  </si>
  <si>
    <t>Contratante/Área Financiera</t>
  </si>
  <si>
    <t>Diligenciar ante el Secretario de Despacho de Hacienda y el área  financiera</t>
  </si>
  <si>
    <t>Supervisión del contrato</t>
  </si>
  <si>
    <t>Permanente</t>
  </si>
  <si>
    <t xml:space="preserve">Monitoreo y seguimiento minucioso a las Obligaciones, generando alertas tempranas en caso no cumplimiento con la calidad técnica. </t>
  </si>
  <si>
    <t>Desde el inicio de La ejecución del contrato</t>
  </si>
  <si>
    <t>En la revisión de los documentos y propuesta económica presentada por el oferente</t>
  </si>
  <si>
    <t>Que él o los proponentes que se presenten no cumplan con las condiciones establecidas en el pliego de condiciones o no subsanen los requisitos habilitantes</t>
  </si>
  <si>
    <t xml:space="preserve">Revisando las observaciones que sean procedentes con el fin de  permitir una mayor participación de proponentes, y realizar Adendas en caso de ser necesario </t>
  </si>
  <si>
    <t>Retraso en la contratación. Como consecuencia retrasos en las funciones misionales de la entidad</t>
  </si>
  <si>
    <t>Desde la Adjudicación del Contrato</t>
  </si>
  <si>
    <t>Haciendo seguimiento al cronograma del proceso, para el cumplimiento del plazo de ejecución del contrato y al plazo establecido para el cumplimiento de la legalziación del contrato e inicio del mismo</t>
  </si>
  <si>
    <t xml:space="preserve">Revisión Previo al inicio del contrato de la documentación </t>
  </si>
  <si>
    <t>Antes del inicio del Contrato</t>
  </si>
  <si>
    <t>Adjudicatario</t>
  </si>
  <si>
    <t>Haciendo seguimiento al cronograma del proceso, para el cumplimiento del plazo de ejecución del contrato</t>
  </si>
  <si>
    <t>Proponente/ Comité Evaluador</t>
  </si>
  <si>
    <r>
      <t xml:space="preserve">Aprobó:   LUIS FELIPE ROSSO RICAUTE </t>
    </r>
    <r>
      <rPr>
        <sz val="10"/>
        <color theme="1"/>
        <rFont val="Arial"/>
        <family val="2"/>
      </rPr>
      <t>_ Secretario de Despacho</t>
    </r>
  </si>
  <si>
    <t>Revisando  el proyecto de los Estudios antes de la publicaicón y teniendo presente las observaciones que sean procedentes con el fin de  modificar de manera oportuna y así  permitir una mayor participación de proponentes</t>
  </si>
  <si>
    <t>Que el contratista no allegue las garantías que requiera el contrato</t>
  </si>
  <si>
    <t>Requerir al contratista para que allegue las garantías  o iniciar el debido proceso para dar cumplimiento a las multas establecidas en el contrato por no cumplimiento de la garantía</t>
  </si>
  <si>
    <t>Cuando el contratista no allegue las garantías en el término establecido en el contrato</t>
  </si>
  <si>
    <t>No expedición del registro presupuestal</t>
  </si>
  <si>
    <t>Retraso en la ejecución del contrato</t>
  </si>
  <si>
    <t>Llevar a cabo el trámite de manera oportuna para lograr la expedición del registro presupuestal</t>
  </si>
  <si>
    <t>Cuando no se expida el registro presupuestal</t>
  </si>
  <si>
    <t>Que el bien y/o servicio que presta el contratista no cumpla con las condiciones y especificaciones técnicas de calidad</t>
  </si>
  <si>
    <t>Perdida de la capacidad económica y patrimonial por parte del contratista para poder cumplir con el objeto contractual</t>
  </si>
  <si>
    <t>No cumplir con el objeto contractual genera incumplimiento</t>
  </si>
  <si>
    <t xml:space="preserve">Se podria adjudicar con esa omision </t>
  </si>
  <si>
    <t xml:space="preserve">Especificar de manera clara todos los requisitos tecnicos en los documentos del proceso </t>
  </si>
  <si>
    <t xml:space="preserve">Presentacion de presuntas ofertas con precios artificialmente bajos, </t>
  </si>
  <si>
    <t xml:space="preserve">Si justifican se continua con la evaluacion si no justifica se rechaza la oferta </t>
  </si>
  <si>
    <t>Retraso en el inicio de ejecucion del contrato afectando las funciones misionales y de apoyo  de la entidad</t>
  </si>
  <si>
    <t xml:space="preserve">Diligenciamiento de  Compromiso Anticorrupción y  verificación de los requisitos habilitantes exigidos, en la etapa de evaluación de los proponentes, cumpliendo con los parametros para una selección objetiva </t>
  </si>
  <si>
    <t xml:space="preserve">Hasta el momento de la adjudicacion y suscripcion del contrato. </t>
  </si>
  <si>
    <t xml:space="preserve">Mala calidad de la prestación del servicio, y de los bienes </t>
  </si>
  <si>
    <t>Mediante el seguimiento a la ejecución de las obligaciones, uso de los bienes  y a través de los informes presentados por el contratista</t>
  </si>
  <si>
    <t xml:space="preserve">Revision de los indicadores financieros de los oferentes </t>
  </si>
  <si>
    <t>Mediante el seguimiento a la ejecución de las obligaciones frente a la capacidad de la flota</t>
  </si>
  <si>
    <r>
      <t xml:space="preserve">Revisó:  Gabriel Jaime Restrepo- </t>
    </r>
    <r>
      <rPr>
        <sz val="10"/>
        <color theme="1"/>
        <rFont val="Arial"/>
        <family val="2"/>
      </rPr>
      <t xml:space="preserve">Dirección de Apoyo Logisitico                                        </t>
    </r>
  </si>
  <si>
    <t>ARRENDAMIENTO OPERATIVO DE FLOTA DE VEHÍCULOS PARA SATISFACER LAS NECESIDADES DEL MUNICIPIO ENVIGADO
  - CÓDIGO CONTRACTUAL ENV-11-21-0488-25</t>
  </si>
  <si>
    <r>
      <t xml:space="preserve">Proyectó: Lina Maria Garcia- </t>
    </r>
    <r>
      <rPr>
        <sz val="10"/>
        <color theme="1"/>
        <rFont val="Arial"/>
        <family val="2"/>
      </rPr>
      <t>Dirección de Apoyo Logistico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</si>
</sst>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b/>
      <sz val="11"/>
      <name val="Calibri"/>
      <family val="2"/>
      <scheme val="minor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3" fillId="0" borderId="0" xfId="0" applyFont="1" applyAlignment="1">
      <alignment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textRotation="90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textRotation="90"/>
      <protection hidden="1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/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  <xf numFmtId="14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69"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177800</xdr:colOff>
      <xdr:row>8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7</xdr:row>
      <xdr:rowOff>444500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2883B71F-C2D1-4B8A-A7F6-B922004F293F}"/>
            </a:ext>
          </a:extLst>
        </xdr:cNvPr>
        <xdr:cNvSpPr txBox="1"/>
      </xdr:nvSpPr>
      <xdr:spPr>
        <a:xfrm>
          <a:off x="15532100" y="36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2</xdr:col>
      <xdr:colOff>0</xdr:colOff>
      <xdr:row>0</xdr:row>
      <xdr:rowOff>0</xdr:rowOff>
    </xdr:from>
    <xdr:to>
      <xdr:col>4</xdr:col>
      <xdr:colOff>472940</xdr:colOff>
      <xdr:row>2</xdr:row>
      <xdr:rowOff>287750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083" y="0"/>
          <a:ext cx="1076190" cy="9333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neDrive\OneDrive%20-%20MUNICIPIO%20DE%20ENVIGADO\raiz%20c%20ok\contratos%202024\Aseo%20educaci&#243;n\MATRIZ%20RIESGOS-aseo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RIESGOS"/>
      <sheetName val="TABLAS VALORACIÓN"/>
    </sheetNames>
    <sheetDataSet>
      <sheetData sheetId="0" refreshError="1"/>
      <sheetData sheetId="1" refreshError="1">
        <row r="16">
          <cell r="Y16" t="str">
            <v>Riesgo Extremo</v>
          </cell>
        </row>
        <row r="17">
          <cell r="Y17" t="str">
            <v>Riesgo Alto</v>
          </cell>
        </row>
        <row r="18">
          <cell r="Y18" t="str">
            <v>Riesgo Medio</v>
          </cell>
        </row>
        <row r="19">
          <cell r="Y19" t="str">
            <v>Riesgo 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3"/>
  <sheetViews>
    <sheetView showGridLines="0" tabSelected="1" view="pageBreakPreview" topLeftCell="C1" zoomScale="90" zoomScaleNormal="90" zoomScaleSheetLayoutView="90" workbookViewId="0">
      <selection activeCell="G5" sqref="G5:Y5"/>
    </sheetView>
  </sheetViews>
  <sheetFormatPr baseColWidth="10" defaultColWidth="11.42578125" defaultRowHeight="11.25" zeroHeight="1" x14ac:dyDescent="0.2"/>
  <cols>
    <col min="1" max="1" width="1.5703125" style="2" hidden="1" customWidth="1"/>
    <col min="2" max="2" width="0.140625" style="2" hidden="1" customWidth="1"/>
    <col min="3" max="3" width="4.42578125" style="2" customWidth="1"/>
    <col min="4" max="4" width="4.5703125" style="2" customWidth="1"/>
    <col min="5" max="5" width="7.7109375" style="2" customWidth="1"/>
    <col min="6" max="6" width="6.28515625" style="2" customWidth="1"/>
    <col min="7" max="7" width="9.28515625" style="2" customWidth="1"/>
    <col min="8" max="8" width="30.28515625" style="2" customWidth="1"/>
    <col min="9" max="9" width="19.7109375" style="2" customWidth="1"/>
    <col min="10" max="10" width="6.28515625" style="2" customWidth="1"/>
    <col min="11" max="11" width="7" style="2" customWidth="1"/>
    <col min="12" max="13" width="4.42578125" style="2" customWidth="1"/>
    <col min="14" max="14" width="8.7109375" style="2" customWidth="1"/>
    <col min="15" max="15" width="20.42578125" style="2" customWidth="1"/>
    <col min="16" max="16" width="6" style="2" customWidth="1"/>
    <col min="17" max="17" width="6.140625" style="2" customWidth="1"/>
    <col min="18" max="18" width="5.140625" style="2" customWidth="1"/>
    <col min="19" max="19" width="3.7109375" style="2" bestFit="1" customWidth="1"/>
    <col min="20" max="20" width="6.140625" style="2" customWidth="1"/>
    <col min="21" max="21" width="13" style="2" customWidth="1"/>
    <col min="22" max="22" width="10.28515625" style="12" customWidth="1"/>
    <col min="23" max="23" width="11.140625" style="12" customWidth="1"/>
    <col min="24" max="24" width="26.7109375" style="2" customWidth="1"/>
    <col min="25" max="25" width="19.42578125" style="2" customWidth="1"/>
    <col min="26" max="26" width="2.28515625" style="2" customWidth="1"/>
    <col min="27" max="27" width="11.42578125" style="2" customWidth="1"/>
    <col min="28" max="16384" width="11.42578125" style="2"/>
  </cols>
  <sheetData>
    <row r="1" spans="3:29" ht="26.45" customHeight="1" x14ac:dyDescent="0.2">
      <c r="C1" s="54"/>
      <c r="D1" s="54"/>
      <c r="E1" s="55"/>
      <c r="F1" s="56" t="s">
        <v>130</v>
      </c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9" t="s">
        <v>131</v>
      </c>
      <c r="W1" s="59"/>
      <c r="X1" s="47">
        <v>45693</v>
      </c>
      <c r="Y1" s="44"/>
    </row>
    <row r="2" spans="3:29" ht="24.6" customHeight="1" x14ac:dyDescent="0.2">
      <c r="C2" s="54"/>
      <c r="D2" s="54"/>
      <c r="E2" s="55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0" t="s">
        <v>196</v>
      </c>
      <c r="W2" s="50"/>
      <c r="X2" s="50"/>
      <c r="Y2" s="50"/>
    </row>
    <row r="3" spans="3:29" ht="24.6" customHeight="1" x14ac:dyDescent="0.2">
      <c r="C3" s="54"/>
      <c r="D3" s="54"/>
      <c r="E3" s="55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48" t="s">
        <v>194</v>
      </c>
      <c r="W3" s="48"/>
      <c r="X3" s="48"/>
      <c r="Y3" s="48"/>
    </row>
    <row r="4" spans="3:29" ht="27" customHeight="1" x14ac:dyDescent="0.2">
      <c r="C4" s="54"/>
      <c r="D4" s="54"/>
      <c r="E4" s="55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49" t="s">
        <v>171</v>
      </c>
      <c r="W4" s="50"/>
      <c r="X4" s="50"/>
      <c r="Y4" s="50"/>
    </row>
    <row r="5" spans="3:29" ht="27.75" customHeight="1" x14ac:dyDescent="0.2">
      <c r="C5" s="58" t="s">
        <v>132</v>
      </c>
      <c r="D5" s="58"/>
      <c r="E5" s="58"/>
      <c r="F5" s="46"/>
      <c r="G5" s="92" t="s">
        <v>195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3:29" ht="1.5" customHeight="1" x14ac:dyDescent="0.2"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</row>
    <row r="7" spans="3:29" s="13" customFormat="1" ht="33" customHeight="1" x14ac:dyDescent="0.2">
      <c r="C7" s="52" t="s">
        <v>78</v>
      </c>
      <c r="D7" s="52" t="s">
        <v>0</v>
      </c>
      <c r="E7" s="57" t="s">
        <v>1</v>
      </c>
      <c r="F7" s="52" t="s">
        <v>2</v>
      </c>
      <c r="G7" s="52" t="s">
        <v>3</v>
      </c>
      <c r="H7" s="52" t="s">
        <v>4</v>
      </c>
      <c r="I7" s="52" t="s">
        <v>5</v>
      </c>
      <c r="J7" s="52" t="s">
        <v>11</v>
      </c>
      <c r="K7" s="52" t="s">
        <v>6</v>
      </c>
      <c r="L7" s="52" t="s">
        <v>7</v>
      </c>
      <c r="M7" s="52" t="s">
        <v>8</v>
      </c>
      <c r="N7" s="52" t="s">
        <v>9</v>
      </c>
      <c r="O7" s="52" t="s">
        <v>10</v>
      </c>
      <c r="P7" s="51" t="s">
        <v>13</v>
      </c>
      <c r="Q7" s="51"/>
      <c r="R7" s="51"/>
      <c r="S7" s="51"/>
      <c r="T7" s="52" t="s">
        <v>12</v>
      </c>
      <c r="U7" s="52" t="s">
        <v>81</v>
      </c>
      <c r="V7" s="52" t="s">
        <v>84</v>
      </c>
      <c r="W7" s="52" t="s">
        <v>85</v>
      </c>
      <c r="X7" s="51" t="s">
        <v>14</v>
      </c>
      <c r="Y7" s="51"/>
    </row>
    <row r="8" spans="3:29" s="13" customFormat="1" ht="85.5" customHeight="1" x14ac:dyDescent="0.2">
      <c r="C8" s="52"/>
      <c r="D8" s="52"/>
      <c r="E8" s="57"/>
      <c r="F8" s="52"/>
      <c r="G8" s="52"/>
      <c r="H8" s="52"/>
      <c r="I8" s="52"/>
      <c r="J8" s="52"/>
      <c r="K8" s="52"/>
      <c r="L8" s="52"/>
      <c r="M8" s="52"/>
      <c r="N8" s="52"/>
      <c r="O8" s="52"/>
      <c r="P8" s="43" t="s">
        <v>11</v>
      </c>
      <c r="Q8" s="43" t="s">
        <v>6</v>
      </c>
      <c r="R8" s="43" t="s">
        <v>7</v>
      </c>
      <c r="S8" s="43" t="s">
        <v>8</v>
      </c>
      <c r="T8" s="52"/>
      <c r="U8" s="52"/>
      <c r="V8" s="52"/>
      <c r="W8" s="52"/>
      <c r="X8" s="35" t="s">
        <v>15</v>
      </c>
      <c r="Y8" s="35" t="s">
        <v>16</v>
      </c>
      <c r="Z8" s="10"/>
    </row>
    <row r="9" spans="3:29" ht="99" customHeight="1" x14ac:dyDescent="0.2">
      <c r="C9" s="3">
        <v>1</v>
      </c>
      <c r="D9" s="4" t="s">
        <v>50</v>
      </c>
      <c r="E9" s="45" t="s">
        <v>53</v>
      </c>
      <c r="F9" s="4" t="s">
        <v>56</v>
      </c>
      <c r="G9" s="4" t="s">
        <v>60</v>
      </c>
      <c r="H9" s="9" t="s">
        <v>122</v>
      </c>
      <c r="I9" s="9" t="s">
        <v>183</v>
      </c>
      <c r="J9" s="4" t="s">
        <v>64</v>
      </c>
      <c r="K9" s="4" t="s">
        <v>68</v>
      </c>
      <c r="L9" s="1">
        <v>4</v>
      </c>
      <c r="M9" s="1" t="str">
        <f>IF(L9="","",IF(OR(L9=2,L9=3,L9=4),'TABLAS VALORACIÓN'!$Y$19,IF(L9=5,'TABLAS VALORACIÓN'!$Y$18,IF(OR(L9=6,L9=7),'TABLAS VALORACIÓN'!$Y$17,IF(OR(L9=8,L9=9,L9=10),'TABLAS VALORACIÓN'!$Y$16)))))</f>
        <v>Riesgo Bajo</v>
      </c>
      <c r="N9" s="37" t="s">
        <v>133</v>
      </c>
      <c r="O9" s="9" t="s">
        <v>184</v>
      </c>
      <c r="P9" s="4" t="s">
        <v>63</v>
      </c>
      <c r="Q9" s="4" t="s">
        <v>68</v>
      </c>
      <c r="R9" s="1">
        <f>IFERROR(MID(P9,1,1)+MID(Q9,1,1),"")</f>
        <v>3</v>
      </c>
      <c r="S9" s="1" t="str">
        <f>IF(R9="","",IF(OR(R9=2,R9=3,R9=4),'TABLAS VALORACIÓN'!$Y$19,IF(R9=5,'TABLAS VALORACIÓN'!$Y$18,IF(OR(R9=6,R9=7),'TABLAS VALORACIÓN'!$Y$17,IF(OR(R9=8,R9=9,R9=10),'TABLAS VALORACIÓN'!$Y$16)))))</f>
        <v>Riesgo Bajo</v>
      </c>
      <c r="T9" s="4" t="s">
        <v>88</v>
      </c>
      <c r="U9" s="37" t="s">
        <v>133</v>
      </c>
      <c r="V9" s="40" t="s">
        <v>129</v>
      </c>
      <c r="W9" s="41" t="s">
        <v>134</v>
      </c>
      <c r="X9" s="42" t="s">
        <v>172</v>
      </c>
      <c r="Y9" s="42" t="s">
        <v>137</v>
      </c>
      <c r="Z9" s="8"/>
      <c r="AA9" s="8"/>
      <c r="AB9" s="8"/>
      <c r="AC9" s="8"/>
    </row>
    <row r="10" spans="3:29" ht="105" customHeight="1" x14ac:dyDescent="0.2">
      <c r="C10" s="3">
        <v>2</v>
      </c>
      <c r="D10" s="4" t="s">
        <v>50</v>
      </c>
      <c r="E10" s="45" t="s">
        <v>53</v>
      </c>
      <c r="F10" s="4" t="s">
        <v>56</v>
      </c>
      <c r="G10" s="4" t="s">
        <v>60</v>
      </c>
      <c r="H10" s="9" t="s">
        <v>123</v>
      </c>
      <c r="I10" s="9" t="s">
        <v>124</v>
      </c>
      <c r="J10" s="4" t="s">
        <v>64</v>
      </c>
      <c r="K10" s="4" t="s">
        <v>70</v>
      </c>
      <c r="L10" s="1">
        <v>5</v>
      </c>
      <c r="M10" s="1" t="str">
        <f>IF(L10="","",IF(OR(L10=2,L10=3,L10=4),'TABLAS VALORACIÓN'!$Y$19,IF(L10=5,'TABLAS VALORACIÓN'!$Y$18,IF(OR(L10=6,L10=7),'TABLAS VALORACIÓN'!$Y$17,IF(OR(L10=8,L10=9,L10=10),'TABLAS VALORACIÓN'!$Y$16)))))</f>
        <v>Riesgo Medio</v>
      </c>
      <c r="N10" s="37" t="s">
        <v>133</v>
      </c>
      <c r="O10" s="9" t="s">
        <v>135</v>
      </c>
      <c r="P10" s="4" t="s">
        <v>64</v>
      </c>
      <c r="Q10" s="4" t="s">
        <v>68</v>
      </c>
      <c r="R10" s="1">
        <f t="shared" ref="R10:R17" si="0">IFERROR(MID(P10,1,1)+MID(Q10,1,1),"")</f>
        <v>4</v>
      </c>
      <c r="S10" s="1" t="str">
        <f>IF(R10="","",IF(OR(R10=2,R10=3,R10=4),'TABLAS VALORACIÓN'!$Y$19,IF(R10=5,'TABLAS VALORACIÓN'!$Y$18,IF(OR(R10=6,R10=7),'TABLAS VALORACIÓN'!$Y$17,IF(OR(R10=8,R10=9,R10=10),'TABLAS VALORACIÓN'!$Y$16)))))</f>
        <v>Riesgo Bajo</v>
      </c>
      <c r="T10" s="4" t="s">
        <v>88</v>
      </c>
      <c r="U10" s="37" t="s">
        <v>133</v>
      </c>
      <c r="V10" s="41" t="s">
        <v>126</v>
      </c>
      <c r="W10" s="41" t="s">
        <v>127</v>
      </c>
      <c r="X10" s="42" t="s">
        <v>136</v>
      </c>
      <c r="Y10" s="42" t="s">
        <v>138</v>
      </c>
      <c r="Z10" s="8"/>
      <c r="AA10" s="8"/>
      <c r="AB10" s="8"/>
      <c r="AC10" s="8"/>
    </row>
    <row r="11" spans="3:29" ht="90" x14ac:dyDescent="0.2">
      <c r="C11" s="3">
        <v>3</v>
      </c>
      <c r="D11" s="4" t="s">
        <v>50</v>
      </c>
      <c r="E11" s="45" t="s">
        <v>53</v>
      </c>
      <c r="F11" s="4" t="s">
        <v>56</v>
      </c>
      <c r="G11" s="4" t="s">
        <v>60</v>
      </c>
      <c r="H11" s="9" t="s">
        <v>161</v>
      </c>
      <c r="I11" s="9" t="s">
        <v>124</v>
      </c>
      <c r="J11" s="4" t="s">
        <v>64</v>
      </c>
      <c r="K11" s="4" t="s">
        <v>70</v>
      </c>
      <c r="L11" s="1">
        <f t="shared" ref="L11:L17" si="1">IFERROR(MID(J11,1,1)+MID(K11,1,1),"")</f>
        <v>5</v>
      </c>
      <c r="M11" s="1" t="str">
        <f>IF(L11="","",IF(OR(L11=2,L11=3,L11=4),'TABLAS VALORACIÓN'!$Y$19,IF(L11=5,'TABLAS VALORACIÓN'!$Y$18,IF(OR(L11=6,L11=7),'TABLAS VALORACIÓN'!$Y$17,IF(OR(L11=8,L11=9,L11=10),'TABLAS VALORACIÓN'!$Y$16)))))</f>
        <v>Riesgo Medio</v>
      </c>
      <c r="N11" s="37" t="s">
        <v>133</v>
      </c>
      <c r="O11" s="9" t="s">
        <v>125</v>
      </c>
      <c r="P11" s="4" t="s">
        <v>63</v>
      </c>
      <c r="Q11" s="4" t="s">
        <v>68</v>
      </c>
      <c r="R11" s="1">
        <f t="shared" si="0"/>
        <v>3</v>
      </c>
      <c r="S11" s="1" t="str">
        <f>IF(R11="","",IF(OR(R11=2,R11=3,R11=4),'TABLAS VALORACIÓN'!$Y$19,IF(R11=5,'TABLAS VALORACIÓN'!$Y$18,IF(OR(R11=6,R11=7),'TABLAS VALORACIÓN'!$Y$17,IF(OR(R11=8,R11=9,R11=10),'TABLAS VALORACIÓN'!$Y$16)))))</f>
        <v>Riesgo Bajo</v>
      </c>
      <c r="T11" s="4" t="s">
        <v>88</v>
      </c>
      <c r="U11" s="37" t="s">
        <v>133</v>
      </c>
      <c r="V11" s="41" t="s">
        <v>126</v>
      </c>
      <c r="W11" s="41" t="s">
        <v>127</v>
      </c>
      <c r="X11" s="42" t="s">
        <v>162</v>
      </c>
      <c r="Y11" s="42" t="s">
        <v>138</v>
      </c>
      <c r="Z11" s="8"/>
      <c r="AA11" s="8"/>
      <c r="AB11" s="8"/>
      <c r="AC11" s="8"/>
    </row>
    <row r="12" spans="3:29" ht="125.25" customHeight="1" x14ac:dyDescent="0.2">
      <c r="C12" s="3">
        <v>4</v>
      </c>
      <c r="D12" s="4" t="s">
        <v>50</v>
      </c>
      <c r="E12" s="45" t="s">
        <v>54</v>
      </c>
      <c r="F12" s="4" t="s">
        <v>56</v>
      </c>
      <c r="G12" s="4" t="s">
        <v>60</v>
      </c>
      <c r="H12" s="9" t="s">
        <v>185</v>
      </c>
      <c r="I12" s="9" t="s">
        <v>186</v>
      </c>
      <c r="J12" s="4" t="s">
        <v>64</v>
      </c>
      <c r="K12" s="4" t="s">
        <v>68</v>
      </c>
      <c r="L12" s="1">
        <f>IFERROR(MID(J12,1,1)+MID(K12,1,1),"")</f>
        <v>4</v>
      </c>
      <c r="M12" s="1" t="str">
        <f>IF(L12="","",IF(OR(L12=2,L12=3,L12=4),'TABLAS VALORACIÓN'!$Y$19,IF(L12=5,'TABLAS VALORACIÓN'!$Y$18,IF(OR(L12=6,L12=7),'TABLAS VALORACIÓN'!$Y$17,IF(OR(L12=8,L12=9,L12=10),'TABLAS VALORACIÓN'!$Y$16)))))</f>
        <v>Riesgo Bajo</v>
      </c>
      <c r="N12" s="36" t="s">
        <v>74</v>
      </c>
      <c r="O12" s="9" t="s">
        <v>139</v>
      </c>
      <c r="P12" s="4" t="s">
        <v>68</v>
      </c>
      <c r="Q12" s="4" t="s">
        <v>63</v>
      </c>
      <c r="R12" s="1">
        <f>IFERROR(MID(P12,1,1)+MID(Q12,1,1),"")</f>
        <v>3</v>
      </c>
      <c r="S12" s="1" t="str">
        <f>IF(R12="","",IF(OR(R12=2,R12=3,R12=4),'TABLAS VALORACIÓN'!$Y$19,IF(R12=5,'TABLAS VALORACIÓN'!$Y$18,IF(OR(R12=6,R12=7),'TABLAS VALORACIÓN'!$Y$17,IF(OR(R12=8,R12=9,R12=10),'TABLAS VALORACIÓN'!$Y$16)))))</f>
        <v>Riesgo Bajo</v>
      </c>
      <c r="T12" s="4" t="s">
        <v>88</v>
      </c>
      <c r="U12" s="37" t="s">
        <v>133</v>
      </c>
      <c r="V12" s="41" t="s">
        <v>140</v>
      </c>
      <c r="W12" s="41" t="s">
        <v>141</v>
      </c>
      <c r="X12" s="42" t="s">
        <v>160</v>
      </c>
      <c r="Y12" s="42" t="s">
        <v>142</v>
      </c>
      <c r="Z12" s="8"/>
      <c r="AA12" s="8"/>
      <c r="AB12" s="8"/>
      <c r="AC12" s="8"/>
    </row>
    <row r="13" spans="3:29" ht="99.75" customHeight="1" x14ac:dyDescent="0.2">
      <c r="C13" s="3">
        <v>5</v>
      </c>
      <c r="D13" s="4" t="s">
        <v>50</v>
      </c>
      <c r="E13" s="45" t="s">
        <v>53</v>
      </c>
      <c r="F13" s="4" t="s">
        <v>57</v>
      </c>
      <c r="G13" s="4" t="s">
        <v>60</v>
      </c>
      <c r="H13" s="9" t="s">
        <v>149</v>
      </c>
      <c r="I13" s="9" t="s">
        <v>163</v>
      </c>
      <c r="J13" s="4" t="s">
        <v>63</v>
      </c>
      <c r="K13" s="4" t="s">
        <v>68</v>
      </c>
      <c r="L13" s="1">
        <f t="shared" ref="L13" si="2">IFERROR(MID(J13,1,1)+MID(K13,1,1),"")</f>
        <v>3</v>
      </c>
      <c r="M13" s="1" t="str">
        <f>IF(L13="","",IF(OR(L13=2,L13=3,L13=4),'TABLAS VALORACIÓN'!$Y$19,IF(L13=5,'TABLAS VALORACIÓN'!$Y$18,IF(OR(L13=6,L13=7),'TABLAS VALORACIÓN'!$Y$17,IF(OR(L13=8,L13=9,L13=10),'TABLAS VALORACIÓN'!$Y$16)))))</f>
        <v>Riesgo Bajo</v>
      </c>
      <c r="N13" s="37" t="s">
        <v>168</v>
      </c>
      <c r="O13" s="9" t="s">
        <v>150</v>
      </c>
      <c r="P13" s="4" t="s">
        <v>63</v>
      </c>
      <c r="Q13" s="4" t="s">
        <v>68</v>
      </c>
      <c r="R13" s="1">
        <f t="shared" ref="R13" si="3">IFERROR(MID(P13,1,1)+MID(Q13,1,1),"")</f>
        <v>3</v>
      </c>
      <c r="S13" s="1" t="str">
        <f>IF(R13="","",IF(OR(R13=2,R13=3,R13=4),'TABLAS VALORACIÓN'!$Y$19,IF(R13=5,'TABLAS VALORACIÓN'!$Y$18,IF(OR(R13=6,R13=7),'TABLAS VALORACIÓN'!$Y$17,IF(OR(R13=8,R13=9,R13=10),'TABLAS VALORACIÓN'!$Y$16)))))</f>
        <v>Riesgo Bajo</v>
      </c>
      <c r="T13" s="4" t="s">
        <v>88</v>
      </c>
      <c r="U13" s="37" t="s">
        <v>168</v>
      </c>
      <c r="V13" s="41" t="s">
        <v>151</v>
      </c>
      <c r="W13" s="41" t="s">
        <v>152</v>
      </c>
      <c r="X13" s="42" t="s">
        <v>169</v>
      </c>
      <c r="Y13" s="42" t="s">
        <v>164</v>
      </c>
      <c r="Z13" s="8"/>
      <c r="AA13" s="8"/>
      <c r="AB13" s="8"/>
      <c r="AC13" s="8"/>
    </row>
    <row r="14" spans="3:29" ht="147.75" customHeight="1" x14ac:dyDescent="0.2">
      <c r="C14" s="3">
        <v>6</v>
      </c>
      <c r="D14" s="4" t="s">
        <v>50</v>
      </c>
      <c r="E14" s="45" t="s">
        <v>53</v>
      </c>
      <c r="F14" s="4" t="s">
        <v>57</v>
      </c>
      <c r="G14" s="4" t="s">
        <v>60</v>
      </c>
      <c r="H14" s="9" t="s">
        <v>173</v>
      </c>
      <c r="I14" s="9" t="s">
        <v>187</v>
      </c>
      <c r="J14" s="4" t="s">
        <v>64</v>
      </c>
      <c r="K14" s="4" t="s">
        <v>68</v>
      </c>
      <c r="L14" s="1">
        <f t="shared" ref="L14:L15" si="4">IFERROR(MID(J14,1,1)+MID(K14,1,1),"")</f>
        <v>4</v>
      </c>
      <c r="M14" s="1" t="str">
        <f>IF(L14="","",IF(OR(L14=2,L14=3,L14=4),'TABLAS VALORACIÓN'!$Y$19,IF(L14=5,'TABLAS VALORACIÓN'!$Y$18,IF(OR(L14=6,L14=7),'TABLAS VALORACIÓN'!$Y$17,IF(OR(L14=8,L14=9,L14=10),'TABLAS VALORACIÓN'!$Y$16)))))</f>
        <v>Riesgo Bajo</v>
      </c>
      <c r="N14" s="37" t="s">
        <v>153</v>
      </c>
      <c r="O14" s="9" t="s">
        <v>174</v>
      </c>
      <c r="P14" s="4" t="s">
        <v>64</v>
      </c>
      <c r="Q14" s="4" t="s">
        <v>69</v>
      </c>
      <c r="R14" s="1">
        <f t="shared" ref="R14:R15" si="5">IFERROR(MID(P14,1,1)+MID(Q14,1,1),"")</f>
        <v>3</v>
      </c>
      <c r="S14" s="1" t="str">
        <f>IF(R14="","",IF(OR(R14=2,R14=3,R14=4),'TABLAS VALORACIÓN'!$Y$19,IF(R14=5,'TABLAS VALORACIÓN'!$Y$18,IF(OR(R14=6,R14=7),'TABLAS VALORACIÓN'!$Y$17,IF(OR(R14=8,R14=9,R14=10),'TABLAS VALORACIÓN'!$Y$16)))))</f>
        <v>Riesgo Bajo</v>
      </c>
      <c r="T14" s="4" t="s">
        <v>88</v>
      </c>
      <c r="U14" s="37" t="s">
        <v>133</v>
      </c>
      <c r="V14" s="41" t="s">
        <v>175</v>
      </c>
      <c r="W14" s="41" t="s">
        <v>152</v>
      </c>
      <c r="X14" s="42" t="s">
        <v>165</v>
      </c>
      <c r="Y14" s="42" t="s">
        <v>164</v>
      </c>
      <c r="Z14" s="8"/>
      <c r="AA14" s="8"/>
      <c r="AB14" s="8"/>
      <c r="AC14" s="8"/>
    </row>
    <row r="15" spans="3:29" ht="159" customHeight="1" x14ac:dyDescent="0.2">
      <c r="C15" s="3">
        <v>7</v>
      </c>
      <c r="D15" s="4" t="s">
        <v>50</v>
      </c>
      <c r="E15" s="45" t="s">
        <v>54</v>
      </c>
      <c r="F15" s="4" t="s">
        <v>56</v>
      </c>
      <c r="G15" s="4" t="s">
        <v>148</v>
      </c>
      <c r="H15" s="9" t="s">
        <v>143</v>
      </c>
      <c r="I15" s="5" t="s">
        <v>144</v>
      </c>
      <c r="J15" s="4" t="s">
        <v>64</v>
      </c>
      <c r="K15" s="4" t="s">
        <v>68</v>
      </c>
      <c r="L15" s="1">
        <f t="shared" si="4"/>
        <v>4</v>
      </c>
      <c r="M15" s="1" t="str">
        <f>IF(L15="","",IF(OR(L15=2,L15=3,L15=4),'[1]TABLAS VALORACIÓN'!$Y$19,IF(L15=5,'[1]TABLAS VALORACIÓN'!$Y$18,IF(OR(L15=6,L15=7),'[1]TABLAS VALORACIÓN'!$Y$17,IF(OR(L15=8,L15=9,L15=10),'[1]TABLAS VALORACIÓN'!$Y$16)))))</f>
        <v>Riesgo Bajo</v>
      </c>
      <c r="N15" s="37" t="s">
        <v>145</v>
      </c>
      <c r="O15" s="9" t="s">
        <v>188</v>
      </c>
      <c r="P15" s="4" t="s">
        <v>63</v>
      </c>
      <c r="Q15" s="4" t="s">
        <v>68</v>
      </c>
      <c r="R15" s="1">
        <f t="shared" si="5"/>
        <v>3</v>
      </c>
      <c r="S15" s="1" t="str">
        <f>IF(R15="","",IF(OR(R15=2,R15=3,R15=4),'[1]TABLAS VALORACIÓN'!$Y$19,IF(R15=5,'[1]TABLAS VALORACIÓN'!$Y$18,IF(OR(R15=6,R15=7),'[1]TABLAS VALORACIÓN'!$Y$17,IF(OR(R15=8,R15=9,R15=10),'[1]TABLAS VALORACIÓN'!$Y$16)))))</f>
        <v>Riesgo Bajo</v>
      </c>
      <c r="T15" s="4" t="s">
        <v>89</v>
      </c>
      <c r="U15" s="37" t="s">
        <v>170</v>
      </c>
      <c r="V15" s="41" t="s">
        <v>146</v>
      </c>
      <c r="W15" s="41" t="s">
        <v>189</v>
      </c>
      <c r="X15" s="42" t="s">
        <v>160</v>
      </c>
      <c r="Y15" s="42" t="s">
        <v>147</v>
      </c>
      <c r="Z15" s="8"/>
      <c r="AA15" s="8"/>
      <c r="AB15" s="8"/>
      <c r="AC15" s="8"/>
    </row>
    <row r="16" spans="3:29" ht="142.5" customHeight="1" x14ac:dyDescent="0.2">
      <c r="C16" s="3">
        <v>8</v>
      </c>
      <c r="D16" s="4" t="s">
        <v>50</v>
      </c>
      <c r="E16" s="45" t="s">
        <v>53</v>
      </c>
      <c r="F16" s="4" t="s">
        <v>57</v>
      </c>
      <c r="G16" s="4" t="s">
        <v>60</v>
      </c>
      <c r="H16" s="9" t="s">
        <v>176</v>
      </c>
      <c r="I16" s="9" t="s">
        <v>177</v>
      </c>
      <c r="J16" s="4" t="s">
        <v>63</v>
      </c>
      <c r="K16" s="4" t="s">
        <v>68</v>
      </c>
      <c r="L16" s="1">
        <v>3</v>
      </c>
      <c r="M16" s="1" t="str">
        <f>IF(L16="","",IF(OR(L16=2,L16=3,L16=4),'TABLAS VALORACIÓN'!$Y$19,IF(L16=5,'TABLAS VALORACIÓN'!$Y$18,IF(OR(L16=6,L16=7),'TABLAS VALORACIÓN'!$Y$17,IF(OR(L16=8,L16=9,L16=10),'TABLAS VALORACIÓN'!$Y$16)))))</f>
        <v>Riesgo Bajo</v>
      </c>
      <c r="N16" s="37" t="s">
        <v>154</v>
      </c>
      <c r="O16" s="9" t="s">
        <v>178</v>
      </c>
      <c r="P16" s="4" t="s">
        <v>63</v>
      </c>
      <c r="Q16" s="4" t="s">
        <v>68</v>
      </c>
      <c r="R16" s="1">
        <f t="shared" ref="R16" si="6">IFERROR(MID(P16,1,1)+MID(Q16,1,1),"")</f>
        <v>3</v>
      </c>
      <c r="S16" s="1" t="str">
        <f>IF(R16="","",IF(OR(R16=2,R16=3,R16=4),'TABLAS VALORACIÓN'!$Y$19,IF(R16=5,'TABLAS VALORACIÓN'!$Y$18,IF(OR(R16=6,R16=7),'TABLAS VALORACIÓN'!$Y$17,IF(OR(R16=8,R16=9,R16=10),'TABLAS VALORACIÓN'!$Y$16)))))</f>
        <v>Riesgo Bajo</v>
      </c>
      <c r="T16" s="4" t="s">
        <v>88</v>
      </c>
      <c r="U16" s="37" t="s">
        <v>154</v>
      </c>
      <c r="V16" s="41" t="s">
        <v>179</v>
      </c>
      <c r="W16" s="41" t="s">
        <v>155</v>
      </c>
      <c r="X16" s="42" t="s">
        <v>166</v>
      </c>
      <c r="Y16" s="42" t="s">
        <v>167</v>
      </c>
      <c r="Z16" s="8"/>
      <c r="AA16" s="8"/>
      <c r="AB16" s="8"/>
      <c r="AC16" s="8"/>
    </row>
    <row r="17" spans="3:29" ht="90" x14ac:dyDescent="0.2">
      <c r="C17" s="3">
        <v>9</v>
      </c>
      <c r="D17" s="4" t="s">
        <v>51</v>
      </c>
      <c r="E17" s="45" t="s">
        <v>53</v>
      </c>
      <c r="F17" s="4" t="s">
        <v>58</v>
      </c>
      <c r="G17" s="4" t="s">
        <v>60</v>
      </c>
      <c r="H17" s="9" t="s">
        <v>180</v>
      </c>
      <c r="I17" s="9" t="s">
        <v>190</v>
      </c>
      <c r="J17" s="4" t="s">
        <v>64</v>
      </c>
      <c r="K17" s="4" t="s">
        <v>70</v>
      </c>
      <c r="L17" s="1">
        <f t="shared" si="1"/>
        <v>5</v>
      </c>
      <c r="M17" s="1" t="str">
        <f>IF(L17="","",IF(OR(L17=2,L17=3,L17=4),'TABLAS VALORACIÓN'!$Y$19,IF(L17=5,'TABLAS VALORACIÓN'!$Y$18,IF(OR(L17=6,L17=7),'TABLAS VALORACIÓN'!$Y$17,IF(OR(L17=8,L17=9,L17=10),'TABLAS VALORACIÓN'!$Y$16)))))</f>
        <v>Riesgo Medio</v>
      </c>
      <c r="N17" s="38" t="s">
        <v>74</v>
      </c>
      <c r="O17" s="5" t="s">
        <v>158</v>
      </c>
      <c r="P17" s="4" t="s">
        <v>63</v>
      </c>
      <c r="Q17" s="4" t="s">
        <v>68</v>
      </c>
      <c r="R17" s="1">
        <f t="shared" si="0"/>
        <v>3</v>
      </c>
      <c r="S17" s="1" t="str">
        <f>IF(R17="","",IF(OR(R17=2,R17=3,R17=4),'TABLAS VALORACIÓN'!$Y$19,IF(R17=5,'TABLAS VALORACIÓN'!$Y$18,IF(OR(R17=6,R17=7),'TABLAS VALORACIÓN'!$Y$17,IF(OR(R17=8,R17=9,R17=10),'TABLAS VALORACIÓN'!$Y$16)))))</f>
        <v>Riesgo Bajo</v>
      </c>
      <c r="T17" s="4" t="s">
        <v>88</v>
      </c>
      <c r="U17" s="39" t="s">
        <v>156</v>
      </c>
      <c r="V17" s="30" t="s">
        <v>159</v>
      </c>
      <c r="W17" s="30" t="s">
        <v>128</v>
      </c>
      <c r="X17" s="6" t="s">
        <v>191</v>
      </c>
      <c r="Y17" s="6" t="s">
        <v>157</v>
      </c>
      <c r="Z17" s="8"/>
      <c r="AA17" s="8"/>
      <c r="AB17" s="8"/>
      <c r="AC17" s="8"/>
    </row>
    <row r="18" spans="3:29" ht="74.25" customHeight="1" x14ac:dyDescent="0.2">
      <c r="C18" s="3">
        <v>10</v>
      </c>
      <c r="D18" s="4" t="s">
        <v>51</v>
      </c>
      <c r="E18" s="45" t="s">
        <v>54</v>
      </c>
      <c r="F18" s="4" t="s">
        <v>58</v>
      </c>
      <c r="G18" s="4" t="s">
        <v>60</v>
      </c>
      <c r="H18" s="9" t="s">
        <v>181</v>
      </c>
      <c r="I18" s="9" t="s">
        <v>182</v>
      </c>
      <c r="J18" s="4" t="s">
        <v>64</v>
      </c>
      <c r="K18" s="4" t="s">
        <v>68</v>
      </c>
      <c r="L18" s="1">
        <v>4</v>
      </c>
      <c r="M18" s="1" t="str">
        <f>IF(L18="","",IF(OR(L18=2,L18=3,L18=4),'TABLAS VALORACIÓN'!$Y$19,IF(L18=5,'TABLAS VALORACIÓN'!$Y$18,IF(OR(L18=6,L18=7),'TABLAS VALORACIÓN'!$Y$17,IF(OR(L18=8,L18=9,L18=10),'TABLAS VALORACIÓN'!$Y$16)))))</f>
        <v>Riesgo Bajo</v>
      </c>
      <c r="N18" s="38" t="s">
        <v>74</v>
      </c>
      <c r="O18" s="6" t="s">
        <v>192</v>
      </c>
      <c r="P18" s="4" t="s">
        <v>64</v>
      </c>
      <c r="Q18" s="4" t="s">
        <v>69</v>
      </c>
      <c r="R18" s="1">
        <f t="shared" ref="R18" si="7">IFERROR(MID(P18,1,1)+MID(Q18,1,1),"")</f>
        <v>3</v>
      </c>
      <c r="S18" s="1" t="str">
        <f>IF(R18="","",IF(OR(R18=2,R18=3,R18=4),'TABLAS VALORACIÓN'!$Y$19,IF(R18=5,'TABLAS VALORACIÓN'!$Y$18,IF(OR(R18=6,R18=7),'TABLAS VALORACIÓN'!$Y$17,IF(OR(R18=8,R18=9,R18=10),'TABLAS VALORACIÓN'!$Y$16)))))</f>
        <v>Riesgo Bajo</v>
      </c>
      <c r="T18" s="4" t="s">
        <v>88</v>
      </c>
      <c r="U18" s="39" t="s">
        <v>156</v>
      </c>
      <c r="V18" s="30" t="s">
        <v>159</v>
      </c>
      <c r="W18" s="30" t="s">
        <v>128</v>
      </c>
      <c r="X18" s="6" t="s">
        <v>193</v>
      </c>
      <c r="Y18" s="6" t="s">
        <v>157</v>
      </c>
      <c r="Z18" s="8"/>
      <c r="AA18" s="8"/>
      <c r="AB18" s="8"/>
      <c r="AC18" s="8"/>
    </row>
    <row r="19" spans="3:29" ht="41.45" customHeight="1" x14ac:dyDescent="0.2">
      <c r="C19" s="3"/>
      <c r="D19" s="4"/>
      <c r="E19" s="45"/>
      <c r="F19" s="4"/>
      <c r="G19" s="4"/>
      <c r="H19" s="5"/>
      <c r="I19" s="5"/>
      <c r="J19" s="4"/>
      <c r="K19" s="4"/>
      <c r="L19" s="1"/>
      <c r="M19" s="1"/>
      <c r="N19" s="6"/>
      <c r="O19" s="7"/>
      <c r="P19" s="4"/>
      <c r="Q19" s="4"/>
      <c r="R19" s="1"/>
      <c r="S19" s="1"/>
      <c r="T19" s="4"/>
      <c r="U19" s="6"/>
      <c r="V19" s="11"/>
      <c r="W19" s="11"/>
      <c r="X19" s="6"/>
      <c r="Y19" s="6"/>
      <c r="Z19" s="8"/>
      <c r="AA19" s="8"/>
      <c r="AB19" s="8"/>
      <c r="AC19" s="8"/>
    </row>
    <row r="20" spans="3:29" x14ac:dyDescent="0.2"/>
    <row r="21" spans="3:29" x14ac:dyDescent="0.2"/>
    <row r="22" spans="3:29" x14ac:dyDescent="0.2"/>
    <row r="23" spans="3:29" x14ac:dyDescent="0.2"/>
    <row r="24" spans="3:29" x14ac:dyDescent="0.2"/>
    <row r="25" spans="3:29" x14ac:dyDescent="0.2"/>
    <row r="26" spans="3:29" x14ac:dyDescent="0.2"/>
    <row r="27" spans="3:29" x14ac:dyDescent="0.2"/>
    <row r="28" spans="3:29" x14ac:dyDescent="0.2"/>
    <row r="29" spans="3:29" x14ac:dyDescent="0.2"/>
    <row r="30" spans="3:29" x14ac:dyDescent="0.2"/>
    <row r="31" spans="3:29" x14ac:dyDescent="0.2"/>
    <row r="32" spans="3:29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</sheetData>
  <sheetProtection insertRows="0" deleteRows="0"/>
  <mergeCells count="26">
    <mergeCell ref="C1:E4"/>
    <mergeCell ref="F1:U4"/>
    <mergeCell ref="T7:T8"/>
    <mergeCell ref="U7:U8"/>
    <mergeCell ref="V7:V8"/>
    <mergeCell ref="C7:C8"/>
    <mergeCell ref="D7:D8"/>
    <mergeCell ref="E7:E8"/>
    <mergeCell ref="F7:F8"/>
    <mergeCell ref="C5:E5"/>
    <mergeCell ref="V1:W1"/>
    <mergeCell ref="V2:Y2"/>
    <mergeCell ref="W7:W8"/>
    <mergeCell ref="O7:O8"/>
    <mergeCell ref="X7:Y7"/>
    <mergeCell ref="J7:J8"/>
    <mergeCell ref="V4:Y4"/>
    <mergeCell ref="P7:S7"/>
    <mergeCell ref="M7:M8"/>
    <mergeCell ref="N7:N8"/>
    <mergeCell ref="G5:Y5"/>
    <mergeCell ref="G7:G8"/>
    <mergeCell ref="H7:H8"/>
    <mergeCell ref="I7:I8"/>
    <mergeCell ref="K7:K8"/>
    <mergeCell ref="L7:L8"/>
  </mergeCells>
  <conditionalFormatting sqref="L9:L19">
    <cfRule type="cellIs" dxfId="68" priority="10" operator="between">
      <formula>8</formula>
      <formula>10</formula>
    </cfRule>
    <cfRule type="cellIs" dxfId="67" priority="11" operator="between">
      <formula>6</formula>
      <formula>7</formula>
    </cfRule>
    <cfRule type="cellIs" dxfId="66" priority="12" operator="equal">
      <formula>5</formula>
    </cfRule>
    <cfRule type="cellIs" dxfId="65" priority="13" operator="between">
      <formula>0</formula>
      <formula>1</formula>
    </cfRule>
    <cfRule type="cellIs" dxfId="64" priority="14" operator="between">
      <formula>2</formula>
      <formula>4</formula>
    </cfRule>
  </conditionalFormatting>
  <conditionalFormatting sqref="M9:M12">
    <cfRule type="expression" dxfId="63" priority="9">
      <formula>L9=2</formula>
    </cfRule>
    <cfRule type="expression" dxfId="62" priority="3">
      <formula>L9=7</formula>
    </cfRule>
    <cfRule type="expression" dxfId="61" priority="4">
      <formula>L9=4</formula>
    </cfRule>
    <cfRule type="expression" dxfId="60" priority="5">
      <formula>L9=3</formula>
    </cfRule>
    <cfRule type="expression" dxfId="59" priority="6">
      <formula>L9=8</formula>
    </cfRule>
    <cfRule type="expression" dxfId="58" priority="7">
      <formula>L9=6</formula>
    </cfRule>
    <cfRule type="expression" dxfId="57" priority="8">
      <formula>L9=5</formula>
    </cfRule>
  </conditionalFormatting>
  <conditionalFormatting sqref="M9:M19">
    <cfRule type="expression" dxfId="56" priority="2">
      <formula>L9=9</formula>
    </cfRule>
    <cfRule type="expression" dxfId="55" priority="1">
      <formula>L9=10</formula>
    </cfRule>
  </conditionalFormatting>
  <conditionalFormatting sqref="M15:M19">
    <cfRule type="expression" dxfId="54" priority="254">
      <formula>L15=8</formula>
    </cfRule>
    <cfRule type="expression" dxfId="53" priority="253">
      <formula>L15=3</formula>
    </cfRule>
    <cfRule type="expression" dxfId="52" priority="252">
      <formula>L15=4</formula>
    </cfRule>
    <cfRule type="expression" dxfId="51" priority="251">
      <formula>L15=7</formula>
    </cfRule>
    <cfRule type="expression" dxfId="50" priority="257">
      <formula>L15=2</formula>
    </cfRule>
    <cfRule type="expression" dxfId="49" priority="256">
      <formula>L15=5</formula>
    </cfRule>
    <cfRule type="expression" dxfId="48" priority="255">
      <formula>L15=6</formula>
    </cfRule>
  </conditionalFormatting>
  <conditionalFormatting sqref="M13:N14">
    <cfRule type="expression" dxfId="47" priority="278">
      <formula>L13=6</formula>
    </cfRule>
    <cfRule type="expression" dxfId="46" priority="277">
      <formula>L13=8</formula>
    </cfRule>
    <cfRule type="expression" dxfId="45" priority="276">
      <formula>L13=3</formula>
    </cfRule>
    <cfRule type="expression" dxfId="44" priority="275">
      <formula>L13=4</formula>
    </cfRule>
    <cfRule type="expression" dxfId="43" priority="274">
      <formula>L13=7</formula>
    </cfRule>
    <cfRule type="expression" dxfId="42" priority="280">
      <formula>L13=2</formula>
    </cfRule>
    <cfRule type="expression" dxfId="41" priority="279">
      <formula>L13=5</formula>
    </cfRule>
  </conditionalFormatting>
  <conditionalFormatting sqref="N9:N11">
    <cfRule type="expression" dxfId="40" priority="654">
      <formula>M9=7</formula>
    </cfRule>
    <cfRule type="expression" dxfId="39" priority="655">
      <formula>M9=4</formula>
    </cfRule>
    <cfRule type="expression" dxfId="38" priority="656">
      <formula>M9=3</formula>
    </cfRule>
    <cfRule type="expression" dxfId="37" priority="657">
      <formula>M9=8</formula>
    </cfRule>
    <cfRule type="expression" dxfId="36" priority="658">
      <formula>M9=6</formula>
    </cfRule>
    <cfRule type="expression" dxfId="35" priority="660">
      <formula>M9=2</formula>
    </cfRule>
    <cfRule type="expression" dxfId="34" priority="659">
      <formula>M9=5</formula>
    </cfRule>
    <cfRule type="expression" dxfId="33" priority="652">
      <formula>M9=10</formula>
    </cfRule>
    <cfRule type="expression" dxfId="32" priority="653">
      <formula>M9=9</formula>
    </cfRule>
  </conditionalFormatting>
  <conditionalFormatting sqref="N13:N16">
    <cfRule type="expression" dxfId="31" priority="227">
      <formula>M13=9</formula>
    </cfRule>
    <cfRule type="expression" dxfId="30" priority="226">
      <formula>M13=10</formula>
    </cfRule>
  </conditionalFormatting>
  <conditionalFormatting sqref="N15:N16">
    <cfRule type="expression" dxfId="29" priority="234">
      <formula>M15=2</formula>
    </cfRule>
    <cfRule type="expression" dxfId="28" priority="233">
      <formula>M15=5</formula>
    </cfRule>
    <cfRule type="expression" dxfId="27" priority="232">
      <formula>M15=6</formula>
    </cfRule>
    <cfRule type="expression" dxfId="26" priority="231">
      <formula>M15=8</formula>
    </cfRule>
    <cfRule type="expression" dxfId="25" priority="230">
      <formula>M15=3</formula>
    </cfRule>
    <cfRule type="expression" dxfId="24" priority="229">
      <formula>M15=4</formula>
    </cfRule>
    <cfRule type="expression" dxfId="23" priority="228">
      <formula>M15=7</formula>
    </cfRule>
  </conditionalFormatting>
  <conditionalFormatting sqref="R9:R19">
    <cfRule type="cellIs" dxfId="22" priority="246" operator="equal">
      <formula>5</formula>
    </cfRule>
    <cfRule type="cellIs" dxfId="21" priority="247" operator="between">
      <formula>0</formula>
      <formula>1</formula>
    </cfRule>
    <cfRule type="cellIs" dxfId="20" priority="248" operator="between">
      <formula>2</formula>
      <formula>4</formula>
    </cfRule>
    <cfRule type="cellIs" dxfId="19" priority="245" operator="between">
      <formula>6</formula>
      <formula>7</formula>
    </cfRule>
    <cfRule type="cellIs" dxfId="18" priority="244" operator="between">
      <formula>8</formula>
      <formula>10</formula>
    </cfRule>
  </conditionalFormatting>
  <conditionalFormatting sqref="S9:S19">
    <cfRule type="expression" dxfId="17" priority="236">
      <formula>R9=9</formula>
    </cfRule>
    <cfRule type="expression" dxfId="16" priority="235">
      <formula>R9=10</formula>
    </cfRule>
    <cfRule type="expression" dxfId="15" priority="238">
      <formula>R9=4</formula>
    </cfRule>
    <cfRule type="expression" dxfId="14" priority="239">
      <formula>R9=3</formula>
    </cfRule>
    <cfRule type="expression" dxfId="13" priority="240">
      <formula>R9=8</formula>
    </cfRule>
    <cfRule type="expression" dxfId="12" priority="241">
      <formula>R9=6</formula>
    </cfRule>
    <cfRule type="expression" dxfId="11" priority="242">
      <formula>R9=5</formula>
    </cfRule>
    <cfRule type="expression" dxfId="10" priority="243">
      <formula>R9=2</formula>
    </cfRule>
    <cfRule type="expression" dxfId="9" priority="237">
      <formula>R9=7</formula>
    </cfRule>
  </conditionalFormatting>
  <conditionalFormatting sqref="U9:U16">
    <cfRule type="expression" dxfId="8" priority="217">
      <formula>T9=10</formula>
    </cfRule>
    <cfRule type="expression" dxfId="7" priority="218">
      <formula>T9=9</formula>
    </cfRule>
    <cfRule type="expression" dxfId="6" priority="219">
      <formula>T9=7</formula>
    </cfRule>
    <cfRule type="expression" dxfId="5" priority="220">
      <formula>T9=4</formula>
    </cfRule>
    <cfRule type="expression" dxfId="4" priority="221">
      <formula>T9=3</formula>
    </cfRule>
    <cfRule type="expression" dxfId="3" priority="222">
      <formula>T9=8</formula>
    </cfRule>
    <cfRule type="expression" dxfId="2" priority="225">
      <formula>T9=2</formula>
    </cfRule>
    <cfRule type="expression" dxfId="1" priority="224">
      <formula>T9=5</formula>
    </cfRule>
    <cfRule type="expression" dxfId="0" priority="223">
      <formula>T9=6</formula>
    </cfRule>
  </conditionalFormatting>
  <dataValidations count="7">
    <dataValidation type="list" allowBlank="1" showInputMessage="1" showErrorMessage="1" sqref="N12 N19:N1048576 N17:N18" xr:uid="{00000000-0002-0000-0000-000000000000}">
      <formula1>ASIGNACIÓN</formula1>
    </dataValidation>
    <dataValidation type="list" allowBlank="1" showInputMessage="1" showErrorMessage="1" sqref="Q12 P9:P11 P13:P1048576 J9:J1048576" xr:uid="{00000000-0002-0000-0000-000001000000}">
      <formula1>PROBABILIDAD</formula1>
    </dataValidation>
    <dataValidation type="list" allowBlank="1" showInputMessage="1" showErrorMessage="1" sqref="P12 Q9:Q11 Q13:Q1048576 K9:K1048576" xr:uid="{00000000-0002-0000-0000-000002000000}">
      <formula1>IMPACTO</formula1>
    </dataValidation>
    <dataValidation type="list" allowBlank="1" showInputMessage="1" showErrorMessage="1" sqref="G9:G1048576" xr:uid="{00000000-0002-0000-0000-000003000000}">
      <formula1>TIPO</formula1>
    </dataValidation>
    <dataValidation type="list" allowBlank="1" showInputMessage="1" showErrorMessage="1" sqref="D9:D1048576" xr:uid="{00000000-0002-0000-0000-000004000000}">
      <formula1>CLASE</formula1>
    </dataValidation>
    <dataValidation type="list" allowBlank="1" showInputMessage="1" showErrorMessage="1" sqref="E9:E1048576" xr:uid="{00000000-0002-0000-0000-000005000000}">
      <formula1>FUENTE</formula1>
    </dataValidation>
    <dataValidation type="list" allowBlank="1" showInputMessage="1" showErrorMessage="1" sqref="F9:F1048576" xr:uid="{00000000-0002-0000-0000-000006000000}">
      <formula1>ETAPA</formula1>
    </dataValidation>
  </dataValidations>
  <printOptions horizontalCentered="1"/>
  <pageMargins left="0.70866141732283472" right="0" top="0.19685039370078741" bottom="0.39370078740157483" header="0.43307086614173229" footer="0.31496062992125984"/>
  <pageSetup scale="50" orientation="landscape" horizontalDpi="4294967295" verticalDpi="4294967295" r:id="rId1"/>
  <headerFooter alignWithMargins="0">
    <oddFooter>&amp;CPágina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'TABLAS VALORACIÓN'!$X$22:$X$23</xm:f>
          </x14:formula1>
          <xm:sqref>T9:T14 T19 T16:T18</xm:sqref>
        </x14:dataValidation>
        <x14:dataValidation type="list" allowBlank="1" showInputMessage="1" showErrorMessage="1" xr:uid="{00000000-0002-0000-0000-000008000000}">
          <x14:formula1>
            <xm:f>'TABLAS VALORACIÓN'!$X$22:$X$24</xm:f>
          </x14:formula1>
          <xm:sqref>U19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zoomScale="90" zoomScaleNormal="90" workbookViewId="0">
      <selection activeCell="B12" sqref="B12"/>
    </sheetView>
  </sheetViews>
  <sheetFormatPr baseColWidth="10" defaultColWidth="0" defaultRowHeight="11.25" zeroHeight="1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9.7109375" style="23" bestFit="1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1" width="11.42578125" style="23" customWidth="1"/>
    <col min="22" max="22" width="19" style="23" customWidth="1"/>
    <col min="23" max="23" width="28" style="23" customWidth="1"/>
    <col min="24" max="16384" width="11.42578125" style="23" hidden="1"/>
  </cols>
  <sheetData>
    <row r="1" spans="1:25" ht="15" x14ac:dyDescent="0.25">
      <c r="A1" s="25" t="s">
        <v>79</v>
      </c>
    </row>
    <row r="2" spans="1:25" s="2" customFormat="1" x14ac:dyDescent="0.2"/>
    <row r="3" spans="1:25" s="2" customFormat="1" x14ac:dyDescent="0.2">
      <c r="B3" s="31" t="s">
        <v>113</v>
      </c>
      <c r="C3" s="70" t="s">
        <v>99</v>
      </c>
      <c r="D3" s="70"/>
      <c r="F3" s="31" t="s">
        <v>119</v>
      </c>
      <c r="G3" s="32" t="s">
        <v>120</v>
      </c>
      <c r="H3" s="32" t="s">
        <v>121</v>
      </c>
      <c r="I3" s="70" t="s">
        <v>87</v>
      </c>
      <c r="J3" s="70"/>
      <c r="K3" s="70"/>
      <c r="L3" s="70"/>
      <c r="N3" s="31" t="s">
        <v>98</v>
      </c>
      <c r="O3" s="70" t="s">
        <v>99</v>
      </c>
      <c r="P3" s="70"/>
      <c r="Q3" s="70"/>
    </row>
    <row r="4" spans="1:25" s="2" customFormat="1" ht="53.45" customHeight="1" x14ac:dyDescent="0.2">
      <c r="B4" s="28" t="s">
        <v>50</v>
      </c>
      <c r="C4" s="69" t="s">
        <v>115</v>
      </c>
      <c r="D4" s="71"/>
      <c r="F4" s="73" t="s">
        <v>55</v>
      </c>
      <c r="G4" s="73" t="s">
        <v>82</v>
      </c>
      <c r="H4" s="75" t="s">
        <v>93</v>
      </c>
      <c r="I4" s="78" t="s">
        <v>91</v>
      </c>
      <c r="J4" s="79"/>
      <c r="K4" s="79"/>
      <c r="L4" s="80"/>
      <c r="N4" s="34" t="s">
        <v>101</v>
      </c>
      <c r="O4" s="69" t="s">
        <v>100</v>
      </c>
      <c r="P4" s="71"/>
      <c r="Q4" s="71"/>
    </row>
    <row r="5" spans="1:25" s="2" customFormat="1" ht="53.45" customHeight="1" x14ac:dyDescent="0.2">
      <c r="B5" s="28" t="s">
        <v>51</v>
      </c>
      <c r="C5" s="69" t="s">
        <v>116</v>
      </c>
      <c r="D5" s="69"/>
      <c r="F5" s="91"/>
      <c r="G5" s="91"/>
      <c r="H5" s="77"/>
      <c r="I5" s="81"/>
      <c r="J5" s="82"/>
      <c r="K5" s="82"/>
      <c r="L5" s="83"/>
      <c r="N5" s="34" t="s">
        <v>59</v>
      </c>
      <c r="O5" s="69" t="s">
        <v>102</v>
      </c>
      <c r="P5" s="71"/>
      <c r="Q5" s="71"/>
    </row>
    <row r="6" spans="1:25" s="2" customFormat="1" ht="60" customHeight="1" x14ac:dyDescent="0.2">
      <c r="F6" s="74"/>
      <c r="G6" s="74"/>
      <c r="H6" s="76"/>
      <c r="I6" s="84"/>
      <c r="J6" s="85"/>
      <c r="K6" s="85"/>
      <c r="L6" s="86"/>
      <c r="N6" s="34" t="s">
        <v>60</v>
      </c>
      <c r="O6" s="69" t="s">
        <v>104</v>
      </c>
      <c r="P6" s="71"/>
      <c r="Q6" s="71"/>
    </row>
    <row r="7" spans="1:25" s="2" customFormat="1" ht="73.150000000000006" customHeight="1" x14ac:dyDescent="0.2">
      <c r="B7" s="31" t="s">
        <v>114</v>
      </c>
      <c r="C7" s="70" t="s">
        <v>99</v>
      </c>
      <c r="D7" s="70"/>
      <c r="F7" s="21" t="s">
        <v>56</v>
      </c>
      <c r="G7" s="18" t="s">
        <v>93</v>
      </c>
      <c r="H7" s="18" t="s">
        <v>94</v>
      </c>
      <c r="I7" s="72" t="s">
        <v>92</v>
      </c>
      <c r="J7" s="72"/>
      <c r="K7" s="72"/>
      <c r="L7" s="72"/>
      <c r="N7" s="33" t="s">
        <v>103</v>
      </c>
      <c r="O7" s="69" t="s">
        <v>105</v>
      </c>
      <c r="P7" s="71"/>
      <c r="Q7" s="71"/>
    </row>
    <row r="8" spans="1:25" s="2" customFormat="1" ht="33.75" x14ac:dyDescent="0.2">
      <c r="B8" s="29" t="s">
        <v>53</v>
      </c>
      <c r="C8" s="87" t="s">
        <v>117</v>
      </c>
      <c r="D8" s="88"/>
      <c r="F8" s="21" t="s">
        <v>57</v>
      </c>
      <c r="G8" s="18" t="s">
        <v>95</v>
      </c>
      <c r="H8" s="21" t="s">
        <v>83</v>
      </c>
      <c r="I8" s="72" t="s">
        <v>96</v>
      </c>
      <c r="J8" s="72"/>
      <c r="K8" s="72"/>
      <c r="L8" s="72"/>
      <c r="N8" s="33" t="s">
        <v>61</v>
      </c>
      <c r="O8" s="69" t="s">
        <v>106</v>
      </c>
      <c r="P8" s="71"/>
      <c r="Q8" s="71"/>
    </row>
    <row r="9" spans="1:25" s="2" customFormat="1" ht="52.15" customHeight="1" x14ac:dyDescent="0.2">
      <c r="B9" s="29" t="s">
        <v>54</v>
      </c>
      <c r="C9" s="89" t="s">
        <v>118</v>
      </c>
      <c r="D9" s="90"/>
      <c r="F9" s="73" t="s">
        <v>58</v>
      </c>
      <c r="G9" s="73" t="s">
        <v>83</v>
      </c>
      <c r="H9" s="75" t="s">
        <v>86</v>
      </c>
      <c r="I9" s="69" t="s">
        <v>97</v>
      </c>
      <c r="J9" s="69"/>
      <c r="K9" s="69"/>
      <c r="L9" s="69"/>
      <c r="N9" s="33" t="s">
        <v>107</v>
      </c>
      <c r="O9" s="69" t="s">
        <v>108</v>
      </c>
      <c r="P9" s="71"/>
      <c r="Q9" s="71"/>
    </row>
    <row r="10" spans="1:25" s="2" customFormat="1" ht="22.9" customHeight="1" x14ac:dyDescent="0.2">
      <c r="F10" s="74"/>
      <c r="G10" s="74"/>
      <c r="H10" s="76"/>
      <c r="I10" s="69"/>
      <c r="J10" s="69"/>
      <c r="K10" s="69"/>
      <c r="L10" s="69"/>
      <c r="N10" s="72" t="s">
        <v>109</v>
      </c>
      <c r="O10" s="69" t="s">
        <v>110</v>
      </c>
      <c r="P10" s="69"/>
      <c r="Q10" s="69"/>
    </row>
    <row r="11" spans="1:25" s="2" customFormat="1" ht="39" customHeight="1" x14ac:dyDescent="0.2">
      <c r="N11" s="72"/>
      <c r="O11" s="69"/>
      <c r="P11" s="69"/>
      <c r="Q11" s="69"/>
    </row>
    <row r="12" spans="1:25" s="2" customFormat="1" ht="52.9" customHeight="1" x14ac:dyDescent="0.2">
      <c r="H12" s="22"/>
      <c r="I12" s="22"/>
      <c r="N12" s="33" t="s">
        <v>111</v>
      </c>
      <c r="O12" s="69" t="s">
        <v>112</v>
      </c>
      <c r="P12" s="69"/>
      <c r="Q12" s="69"/>
    </row>
    <row r="13" spans="1:25" s="2" customFormat="1" x14ac:dyDescent="0.2">
      <c r="F13" s="22"/>
      <c r="G13" s="22"/>
      <c r="H13" s="22"/>
      <c r="I13" s="22"/>
    </row>
    <row r="14" spans="1:25" s="2" customFormat="1" x14ac:dyDescent="0.2">
      <c r="C14" s="68" t="s">
        <v>75</v>
      </c>
      <c r="D14" s="68"/>
      <c r="F14" s="60" t="s">
        <v>76</v>
      </c>
      <c r="G14" s="60"/>
      <c r="H14" s="60"/>
      <c r="I14" s="60"/>
      <c r="J14" s="60"/>
      <c r="K14" s="60"/>
      <c r="L14" s="60"/>
      <c r="O14" s="63" t="s">
        <v>6</v>
      </c>
      <c r="P14" s="64"/>
      <c r="Q14" s="64"/>
      <c r="R14" s="64"/>
      <c r="S14" s="64"/>
      <c r="T14" s="64"/>
      <c r="U14" s="65"/>
      <c r="X14" s="66" t="s">
        <v>77</v>
      </c>
      <c r="Y14" s="67"/>
    </row>
    <row r="15" spans="1:25" s="2" customFormat="1" ht="63" customHeight="1" x14ac:dyDescent="0.2">
      <c r="C15" s="16" t="s">
        <v>8</v>
      </c>
      <c r="D15" s="16" t="s">
        <v>30</v>
      </c>
      <c r="F15" s="63" t="s">
        <v>6</v>
      </c>
      <c r="G15" s="64"/>
      <c r="H15" s="64"/>
      <c r="I15" s="64"/>
      <c r="J15" s="64"/>
      <c r="K15" s="64"/>
      <c r="L15" s="65"/>
      <c r="N15" s="17"/>
      <c r="O15" s="62" t="s">
        <v>31</v>
      </c>
      <c r="P15" s="62"/>
      <c r="Q15" s="18" t="s">
        <v>38</v>
      </c>
      <c r="R15" s="18" t="s">
        <v>39</v>
      </c>
      <c r="S15" s="18" t="s">
        <v>40</v>
      </c>
      <c r="T15" s="18" t="s">
        <v>41</v>
      </c>
      <c r="U15" s="18" t="s">
        <v>42</v>
      </c>
      <c r="X15" s="19" t="s">
        <v>7</v>
      </c>
      <c r="Y15" s="16" t="s">
        <v>8</v>
      </c>
    </row>
    <row r="16" spans="1:25" s="2" customFormat="1" ht="51.75" customHeight="1" x14ac:dyDescent="0.2">
      <c r="B16" s="61" t="s">
        <v>11</v>
      </c>
      <c r="C16" s="20" t="s">
        <v>25</v>
      </c>
      <c r="D16" s="21">
        <v>1</v>
      </c>
      <c r="E16" s="22"/>
      <c r="F16" s="62" t="s">
        <v>31</v>
      </c>
      <c r="G16" s="62"/>
      <c r="H16" s="18" t="s">
        <v>38</v>
      </c>
      <c r="I16" s="18" t="s">
        <v>39</v>
      </c>
      <c r="J16" s="18" t="s">
        <v>40</v>
      </c>
      <c r="K16" s="18" t="s">
        <v>41</v>
      </c>
      <c r="L16" s="18" t="s">
        <v>42</v>
      </c>
      <c r="O16" s="62" t="s">
        <v>32</v>
      </c>
      <c r="P16" s="62"/>
      <c r="Q16" s="18" t="s">
        <v>37</v>
      </c>
      <c r="R16" s="18" t="s">
        <v>36</v>
      </c>
      <c r="S16" s="18" t="s">
        <v>33</v>
      </c>
      <c r="T16" s="18" t="s">
        <v>34</v>
      </c>
      <c r="U16" s="18" t="s">
        <v>35</v>
      </c>
      <c r="X16" s="26" t="s">
        <v>17</v>
      </c>
      <c r="Y16" s="18" t="s">
        <v>18</v>
      </c>
    </row>
    <row r="17" spans="2:25" s="2" customFormat="1" ht="67.5" x14ac:dyDescent="0.2">
      <c r="B17" s="61"/>
      <c r="C17" s="20" t="s">
        <v>26</v>
      </c>
      <c r="D17" s="21">
        <v>2</v>
      </c>
      <c r="E17" s="22"/>
      <c r="F17" s="62" t="s">
        <v>32</v>
      </c>
      <c r="G17" s="62"/>
      <c r="H17" s="18" t="s">
        <v>37</v>
      </c>
      <c r="I17" s="18" t="s">
        <v>36</v>
      </c>
      <c r="J17" s="18" t="s">
        <v>33</v>
      </c>
      <c r="K17" s="18" t="s">
        <v>34</v>
      </c>
      <c r="L17" s="18" t="s">
        <v>35</v>
      </c>
      <c r="O17" s="60" t="s">
        <v>8</v>
      </c>
      <c r="P17" s="60" t="s">
        <v>43</v>
      </c>
      <c r="Q17" s="16" t="s">
        <v>44</v>
      </c>
      <c r="R17" s="16" t="s">
        <v>45</v>
      </c>
      <c r="S17" s="16" t="s">
        <v>24</v>
      </c>
      <c r="T17" s="16" t="s">
        <v>46</v>
      </c>
      <c r="U17" s="16" t="s">
        <v>47</v>
      </c>
      <c r="X17" s="27" t="s">
        <v>19</v>
      </c>
      <c r="Y17" s="18" t="s">
        <v>20</v>
      </c>
    </row>
    <row r="18" spans="2:25" s="2" customFormat="1" ht="22.5" x14ac:dyDescent="0.2">
      <c r="B18" s="61"/>
      <c r="C18" s="20" t="s">
        <v>27</v>
      </c>
      <c r="D18" s="21">
        <v>3</v>
      </c>
      <c r="E18" s="22"/>
      <c r="F18" s="60" t="s">
        <v>8</v>
      </c>
      <c r="G18" s="60" t="s">
        <v>43</v>
      </c>
      <c r="H18" s="16" t="s">
        <v>44</v>
      </c>
      <c r="I18" s="16" t="s">
        <v>45</v>
      </c>
      <c r="J18" s="16" t="s">
        <v>24</v>
      </c>
      <c r="K18" s="16" t="s">
        <v>46</v>
      </c>
      <c r="L18" s="16" t="s">
        <v>47</v>
      </c>
      <c r="O18" s="60"/>
      <c r="P18" s="60"/>
      <c r="Q18" s="21">
        <v>1</v>
      </c>
      <c r="R18" s="21">
        <v>2</v>
      </c>
      <c r="S18" s="21">
        <v>3</v>
      </c>
      <c r="T18" s="21">
        <v>4</v>
      </c>
      <c r="U18" s="21">
        <v>5</v>
      </c>
      <c r="X18" s="14">
        <v>5</v>
      </c>
      <c r="Y18" s="18" t="s">
        <v>21</v>
      </c>
    </row>
    <row r="19" spans="2:25" s="2" customFormat="1" ht="51.75" customHeight="1" x14ac:dyDescent="0.2">
      <c r="B19" s="61"/>
      <c r="C19" s="20" t="s">
        <v>28</v>
      </c>
      <c r="D19" s="21">
        <v>4</v>
      </c>
      <c r="E19" s="22"/>
      <c r="F19" s="60"/>
      <c r="G19" s="60"/>
      <c r="H19" s="21">
        <v>1</v>
      </c>
      <c r="I19" s="21">
        <v>2</v>
      </c>
      <c r="J19" s="21">
        <v>3</v>
      </c>
      <c r="K19" s="21">
        <v>4</v>
      </c>
      <c r="L19" s="21">
        <v>5</v>
      </c>
      <c r="N19" s="61" t="s">
        <v>11</v>
      </c>
      <c r="O19" s="20" t="s">
        <v>25</v>
      </c>
      <c r="P19" s="21">
        <v>1</v>
      </c>
      <c r="Q19" s="15">
        <v>2</v>
      </c>
      <c r="R19" s="15">
        <v>3</v>
      </c>
      <c r="S19" s="15">
        <v>4</v>
      </c>
      <c r="T19" s="14">
        <v>5</v>
      </c>
      <c r="U19" s="27">
        <v>6</v>
      </c>
      <c r="X19" s="15" t="s">
        <v>22</v>
      </c>
      <c r="Y19" s="18" t="s">
        <v>23</v>
      </c>
    </row>
    <row r="20" spans="2:25" s="2" customFormat="1" ht="33.75" x14ac:dyDescent="0.2">
      <c r="B20" s="61"/>
      <c r="C20" s="20" t="s">
        <v>29</v>
      </c>
      <c r="D20" s="21">
        <v>5</v>
      </c>
      <c r="E20" s="22"/>
      <c r="F20" s="22"/>
      <c r="G20" s="22"/>
      <c r="H20" s="22"/>
      <c r="I20" s="22"/>
      <c r="J20" s="22"/>
      <c r="K20" s="22"/>
      <c r="N20" s="61"/>
      <c r="O20" s="20" t="s">
        <v>26</v>
      </c>
      <c r="P20" s="21">
        <v>2</v>
      </c>
      <c r="Q20" s="15">
        <v>3</v>
      </c>
      <c r="R20" s="15">
        <v>4</v>
      </c>
      <c r="S20" s="14">
        <v>5</v>
      </c>
      <c r="T20" s="27">
        <v>6</v>
      </c>
      <c r="U20" s="27">
        <v>7</v>
      </c>
    </row>
    <row r="21" spans="2:25" s="2" customFormat="1" ht="45" x14ac:dyDescent="0.2">
      <c r="F21" s="22"/>
      <c r="G21" s="22"/>
      <c r="H21" s="22"/>
      <c r="I21" s="22"/>
      <c r="J21" s="22"/>
      <c r="K21" s="22"/>
      <c r="N21" s="61"/>
      <c r="O21" s="20" t="s">
        <v>27</v>
      </c>
      <c r="P21" s="21">
        <v>3</v>
      </c>
      <c r="Q21" s="15">
        <v>4</v>
      </c>
      <c r="R21" s="14">
        <v>5</v>
      </c>
      <c r="S21" s="27">
        <v>6</v>
      </c>
      <c r="T21" s="27">
        <v>7</v>
      </c>
      <c r="U21" s="26">
        <v>8</v>
      </c>
      <c r="X21" s="13" t="s">
        <v>12</v>
      </c>
      <c r="Y21" s="13" t="s">
        <v>81</v>
      </c>
    </row>
    <row r="22" spans="2:25" s="2" customFormat="1" ht="22.5" x14ac:dyDescent="0.2">
      <c r="B22" s="2" t="s">
        <v>80</v>
      </c>
      <c r="N22" s="61"/>
      <c r="O22" s="20" t="s">
        <v>28</v>
      </c>
      <c r="P22" s="21">
        <v>4</v>
      </c>
      <c r="Q22" s="14">
        <v>5</v>
      </c>
      <c r="R22" s="27">
        <v>6</v>
      </c>
      <c r="S22" s="27">
        <v>7</v>
      </c>
      <c r="T22" s="26">
        <v>8</v>
      </c>
      <c r="U22" s="26">
        <v>9</v>
      </c>
      <c r="X22" s="2" t="s">
        <v>88</v>
      </c>
      <c r="Y22" s="2" t="s">
        <v>73</v>
      </c>
    </row>
    <row r="23" spans="2:25" s="2" customFormat="1" ht="33.75" x14ac:dyDescent="0.2">
      <c r="N23" s="61"/>
      <c r="O23" s="20" t="s">
        <v>29</v>
      </c>
      <c r="P23" s="21">
        <v>5</v>
      </c>
      <c r="Q23" s="27">
        <v>6</v>
      </c>
      <c r="R23" s="27">
        <v>7</v>
      </c>
      <c r="S23" s="26">
        <v>8</v>
      </c>
      <c r="T23" s="26">
        <v>9</v>
      </c>
      <c r="U23" s="26">
        <v>10</v>
      </c>
      <c r="X23" s="2" t="s">
        <v>89</v>
      </c>
      <c r="Y23" s="2" t="s">
        <v>74</v>
      </c>
    </row>
    <row r="24" spans="2:25" s="2" customFormat="1" x14ac:dyDescent="0.2">
      <c r="X24" s="2" t="s">
        <v>90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P27" s="24"/>
      <c r="Q27" s="24"/>
      <c r="R27" s="24"/>
      <c r="S27" s="24"/>
      <c r="T27" s="24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P28" s="24"/>
      <c r="Q28" s="24"/>
      <c r="R28" s="24"/>
      <c r="S28" s="24"/>
      <c r="T28" s="24"/>
    </row>
    <row r="29" spans="2:25" hidden="1" x14ac:dyDescent="0.2">
      <c r="F29" s="23" t="s">
        <v>65</v>
      </c>
      <c r="G29" s="23" t="s">
        <v>70</v>
      </c>
      <c r="P29" s="24"/>
      <c r="Q29" s="24"/>
      <c r="R29" s="24"/>
      <c r="S29" s="24"/>
      <c r="T29" s="24"/>
    </row>
    <row r="30" spans="2:25" hidden="1" x14ac:dyDescent="0.2">
      <c r="F30" s="23" t="s">
        <v>66</v>
      </c>
      <c r="G30" s="23" t="s">
        <v>71</v>
      </c>
      <c r="P30" s="24"/>
      <c r="Q30" s="24"/>
      <c r="R30" s="24"/>
      <c r="S30" s="24"/>
      <c r="T30" s="24"/>
    </row>
    <row r="31" spans="2:25" hidden="1" x14ac:dyDescent="0.2">
      <c r="F31" s="23" t="s">
        <v>67</v>
      </c>
      <c r="G31" s="23" t="s">
        <v>72</v>
      </c>
      <c r="P31" s="24"/>
      <c r="Q31" s="24"/>
      <c r="R31" s="24"/>
      <c r="S31" s="24"/>
      <c r="T31" s="24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X14:Y14"/>
    <mergeCell ref="C14:D14"/>
    <mergeCell ref="O14:U14"/>
    <mergeCell ref="O15:P15"/>
    <mergeCell ref="O16:P16"/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TABLAS VALORACIÓN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Gabriel Jaime Restrepo Hoyos - General</cp:lastModifiedBy>
  <cp:lastPrinted>2024-04-12T21:08:27Z</cp:lastPrinted>
  <dcterms:created xsi:type="dcterms:W3CDTF">2015-03-24T20:09:23Z</dcterms:created>
  <dcterms:modified xsi:type="dcterms:W3CDTF">2025-02-05T21:33:44Z</dcterms:modified>
</cp:coreProperties>
</file>