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it\Downloads\PACHO\3. EVALUACIONES\EVALUACION MC-001-2025\"/>
    </mc:Choice>
  </mc:AlternateContent>
  <xr:revisionPtr revIDLastSave="0" documentId="13_ncr:1_{B12ADB5D-BBDC-4C16-8A02-313544C940CA}" xr6:coauthVersionLast="47" xr6:coauthVersionMax="47" xr10:uidLastSave="{00000000-0000-0000-0000-000000000000}"/>
  <bookViews>
    <workbookView xWindow="-120" yWindow="-120" windowWidth="20730" windowHeight="11040" firstSheet="3" activeTab="3" xr2:uid="{00000000-000D-0000-FFFF-FFFF00000000}"/>
  </bookViews>
  <sheets>
    <sheet name="APOYO A LA INDUSTRIA" sheetId="8" state="hidden" r:id="rId1"/>
    <sheet name="GARANTÍA ADICIONAL" sheetId="7" state="hidden" r:id="rId2"/>
    <sheet name="MENOR PRECIO" sheetId="6" state="hidden" r:id="rId3"/>
    <sheet name="EVALUACIÓN JURIDICA" sheetId="2" r:id="rId4"/>
    <sheet name="EVALUACIÓN TÉCNICA" sheetId="9" r:id="rId5"/>
    <sheet name="PROPONENTE 4" sheetId="5" state="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9" l="1"/>
  <c r="B5" i="2" l="1"/>
  <c r="B10" i="8" l="1"/>
  <c r="C10" i="8"/>
  <c r="B11" i="8" s="1"/>
  <c r="A3" i="8"/>
  <c r="A2" i="8"/>
  <c r="A10" i="8" s="1"/>
  <c r="B8" i="7"/>
  <c r="B7" i="7"/>
  <c r="B3" i="6"/>
  <c r="B5" i="6" s="1"/>
  <c r="B2" i="6"/>
  <c r="A3" i="6"/>
  <c r="A2" i="6"/>
  <c r="B9" i="6" l="1"/>
  <c r="B8" i="6"/>
</calcChain>
</file>

<file path=xl/sharedStrings.xml><?xml version="1.0" encoding="utf-8"?>
<sst xmlns="http://schemas.openxmlformats.org/spreadsheetml/2006/main" count="158" uniqueCount="103">
  <si>
    <r>
      <rPr>
        <b/>
        <sz val="6.5"/>
        <rFont val="Arial"/>
        <family val="2"/>
      </rPr>
      <t>MODALIDAD DE SELECCIÓN</t>
    </r>
  </si>
  <si>
    <r>
      <rPr>
        <sz val="6.5"/>
        <rFont val="Arial MT"/>
        <family val="2"/>
      </rPr>
      <t>SELECCIÓN ABREVIADA DE MENOR CUANTÍA.</t>
    </r>
  </si>
  <si>
    <r>
      <rPr>
        <b/>
        <sz val="6.5"/>
        <rFont val="Arial"/>
        <family val="2"/>
      </rPr>
      <t>OBJETO:</t>
    </r>
  </si>
  <si>
    <r>
      <rPr>
        <b/>
        <sz val="6.5"/>
        <rFont val="Arial"/>
        <family val="2"/>
      </rPr>
      <t>PRESUPUESTO OFICIAL</t>
    </r>
  </si>
  <si>
    <r>
      <rPr>
        <b/>
        <sz val="6.5"/>
        <rFont val="Arial"/>
        <family val="2"/>
      </rPr>
      <t>PRESUPUESTO OFICIAL EN SMMLV</t>
    </r>
  </si>
  <si>
    <r>
      <rPr>
        <b/>
        <sz val="6.5"/>
        <rFont val="Arial"/>
        <family val="2"/>
      </rPr>
      <t>LUIS JORGE MELO MIRANDA</t>
    </r>
  </si>
  <si>
    <r>
      <rPr>
        <sz val="6.5"/>
        <rFont val="Arial MT"/>
        <family val="2"/>
      </rPr>
      <t>MEJORAMIENTO DE LA VÍA TERCIARIA QUE COMUNICA DE LA VEREDA LA PLAYA A LA VEREDA CANADÁ EN EL SECTOR LA ESCUELA EN EL MUNICIPIO DE CABRERA, CUNDINAMARCA SEGÚN CONVENIO INTERADMINISTRATIVO ICCU N° 164 DE 2021.</t>
    </r>
  </si>
  <si>
    <r>
      <rPr>
        <b/>
        <sz val="6.5"/>
        <rFont val="Arial"/>
        <family val="2"/>
      </rPr>
      <t>VERIFICACION JURÍDICA</t>
    </r>
  </si>
  <si>
    <r>
      <rPr>
        <b/>
        <sz val="6.5"/>
        <rFont val="Arial"/>
        <family val="2"/>
      </rPr>
      <t>DOCUMENTOS</t>
    </r>
  </si>
  <si>
    <r>
      <rPr>
        <b/>
        <sz val="6.5"/>
        <rFont val="Arial"/>
        <family val="2"/>
      </rPr>
      <t>APORTA</t>
    </r>
  </si>
  <si>
    <r>
      <rPr>
        <b/>
        <sz val="6.5"/>
        <rFont val="Arial"/>
        <family val="2"/>
      </rPr>
      <t>VERIFICACIÓN</t>
    </r>
  </si>
  <si>
    <r>
      <rPr>
        <b/>
        <sz val="6.5"/>
        <rFont val="Arial"/>
        <family val="2"/>
      </rPr>
      <t>SI</t>
    </r>
  </si>
  <si>
    <r>
      <rPr>
        <b/>
        <sz val="6.5"/>
        <rFont val="Arial"/>
        <family val="2"/>
      </rPr>
      <t>NO</t>
    </r>
  </si>
  <si>
    <r>
      <rPr>
        <b/>
        <sz val="6.5"/>
        <rFont val="Arial"/>
        <family val="2"/>
      </rPr>
      <t>CARTA DE PRESENTACIÓN DE LA PROPUESTA</t>
    </r>
  </si>
  <si>
    <r>
      <rPr>
        <b/>
        <sz val="6.5"/>
        <rFont val="Arial"/>
        <family val="2"/>
      </rPr>
      <t>X</t>
    </r>
  </si>
  <si>
    <r>
      <rPr>
        <b/>
        <sz val="6.5"/>
        <rFont val="Arial"/>
        <family val="2"/>
      </rPr>
      <t xml:space="preserve">ACREDITACIÓN DE EXISTENCIA Y REPRESENTACIÒN LEGAL.
</t>
    </r>
    <r>
      <rPr>
        <sz val="6.5"/>
        <rFont val="Arial MT"/>
        <family val="2"/>
      </rPr>
      <t xml:space="preserve">Certificado con fecha de expedición no mayor a 30 días calendario Objeto que permita ejecutar el contrato
</t>
    </r>
    <r>
      <rPr>
        <sz val="6.5"/>
        <rFont val="Arial MT"/>
        <family val="2"/>
      </rPr>
      <t xml:space="preserve">Duración no será inferior a la del plazo del contrato y un año más.
</t>
    </r>
    <r>
      <rPr>
        <sz val="6.5"/>
        <rFont val="Arial MT"/>
        <family val="2"/>
      </rPr>
      <t xml:space="preserve">Que   el   representante   legal   no   tenga   rstricciones   para   contraer obligaciones  y  de  tenerlas,  cuente  con  la  respectiva  autorización  del organo social de la sociedad.
</t>
    </r>
    <r>
      <rPr>
        <sz val="6.5"/>
        <rFont val="Arial MT"/>
        <family val="2"/>
      </rPr>
      <t>Fotocopia del documento de identificación del representante legal</t>
    </r>
  </si>
  <si>
    <r>
      <rPr>
        <sz val="6.5"/>
        <rFont val="Arial MT"/>
        <family val="2"/>
      </rPr>
      <t>X</t>
    </r>
  </si>
  <si>
    <r>
      <rPr>
        <b/>
        <sz val="6.5"/>
        <rFont val="Arial"/>
        <family val="2"/>
      </rPr>
      <t>DOCUMENTO DE CONFORMACIÓN DEL PROPONENTE PLURAL</t>
    </r>
  </si>
  <si>
    <r>
      <rPr>
        <b/>
        <sz val="6.5"/>
        <rFont val="Arial"/>
        <family val="2"/>
      </rPr>
      <t>GARANTÍA DE SERIEDAD DE LA OFERTA.</t>
    </r>
  </si>
  <si>
    <r>
      <rPr>
        <b/>
        <sz val="6.5"/>
        <rFont val="Arial"/>
        <family val="2"/>
      </rPr>
      <t>REGISTRO ÚNICO DE PROPONENTES (RUP).</t>
    </r>
  </si>
  <si>
    <r>
      <rPr>
        <sz val="6.5"/>
        <rFont val="Arial MT"/>
        <family val="2"/>
      </rPr>
      <t>N/A</t>
    </r>
  </si>
  <si>
    <r>
      <rPr>
        <b/>
        <sz val="6.5"/>
        <rFont val="Arial"/>
        <family val="2"/>
      </rPr>
      <t>NO APLICA PARA EL TIPO DE PROPONENTE.</t>
    </r>
  </si>
  <si>
    <r>
      <rPr>
        <b/>
        <sz val="6.5"/>
        <rFont val="Arial"/>
        <family val="2"/>
      </rPr>
      <t>CERTIFICACIÓN DE  PAGOS DE  SEGURIDAD SOCIAL  Y APORTES LEGALES</t>
    </r>
  </si>
  <si>
    <r>
      <rPr>
        <b/>
        <sz val="6.5"/>
        <rFont val="Arial"/>
        <family val="2"/>
      </rPr>
      <t>VERIFICCIÓN    DE    ANTECEDENTES    JUDICALES,    FISCALES, DISCIPLINARIOS Y DE MEDIDAS CORRECTIVAS DEL PROPONENTE Y SU REPRESENTANTE LEGAL.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</si>
  <si>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 xml:space="preserve">FOLIOS 6 AL 8
</t>
    </r>
    <r>
      <rPr>
        <sz val="6.5"/>
        <rFont val="Arial MT"/>
        <family val="2"/>
      </rPr>
      <t>PROPUESTA PRESENTADA POR LUIS JORGE MELO MIRANDA, IDENTIFICADO CON CÉDULA 19.282.756.</t>
    </r>
  </si>
  <si>
    <r>
      <rPr>
        <b/>
        <sz val="6.5"/>
        <rFont val="Arial"/>
        <family val="2"/>
      </rPr>
      <t xml:space="preserve">CUMPLE.
</t>
    </r>
    <r>
      <rPr>
        <b/>
        <sz val="6.5"/>
        <rFont val="Arial"/>
        <family val="2"/>
      </rPr>
      <t xml:space="preserve">LUIS  JORGE  MELO  MIRANDA:  </t>
    </r>
    <r>
      <rPr>
        <sz val="6.5"/>
        <rFont val="Arial MT"/>
        <family val="2"/>
      </rPr>
      <t>cédula  de  ciudadanía  Nº.19.282.756,  Ingeniero  civil  identificado  con matrícula profesional Nº 25202-21849. (Folios 10 a 11)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</si>
  <si>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Foios 6 al 67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</si>
  <si>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SEGUROS DEL ESTADO S.A. 37-44-101038605 (FOLIOS 17 A 19)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</si>
  <si>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RUP en firme allega en folios 93 a 262. Expide Camara de Comercio de Bogotá del 8 de febrero de 2022.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</si>
  <si>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Folios 23 a 29</t>
    </r>
  </si>
  <si>
    <r>
      <rPr>
        <b/>
        <sz val="6.5"/>
        <rFont val="Arial"/>
        <family val="2"/>
      </rPr>
      <t>HABILITADO</t>
    </r>
  </si>
  <si>
    <t>PUNTAJE A ASIGNAR</t>
  </si>
  <si>
    <t>Vmin</t>
  </si>
  <si>
    <t>m</t>
  </si>
  <si>
    <t>Evaluación Proponente CONSORCIO CABRERA JAZDICMUT</t>
  </si>
  <si>
    <t>Evaluación Proponente LUIS JORGE MELO MIRANDA</t>
  </si>
  <si>
    <t>ALCALDÍA MUNICIPAL DE CABRERA INFORME DE EVALUACIÓN DEFINITIVO.
S.A.M.C 001 DE 2022.</t>
  </si>
  <si>
    <t>Tx CONSORCIO CABRERA JAZDICMUT</t>
  </si>
  <si>
    <t>Tx LUIS JORGE MELO MIRANDA</t>
  </si>
  <si>
    <t>Pmax</t>
  </si>
  <si>
    <t>Tmax</t>
  </si>
  <si>
    <t>Puntuación CONSORCIO CABRERA JAZDICMUT</t>
  </si>
  <si>
    <t>Puntuación LUIS JORGE MELO MIRANDA</t>
  </si>
  <si>
    <t>NO OFRECE</t>
  </si>
  <si>
    <t>CONCRETO</t>
  </si>
  <si>
    <t>ACERO Y VARILLA</t>
  </si>
  <si>
    <t>n</t>
  </si>
  <si>
    <t>Participación (%) i</t>
  </si>
  <si>
    <t>P max</t>
  </si>
  <si>
    <t>X</t>
  </si>
  <si>
    <t>MODALIDAD DE SELECCIÓN,</t>
  </si>
  <si>
    <t>NO APLICA</t>
  </si>
  <si>
    <t>CUMPLE</t>
  </si>
  <si>
    <t>VERIFICACION JURÍDICA</t>
  </si>
  <si>
    <t xml:space="preserve">
Proyectó: JHOAN CAMILO MAYORGA GIRALDO - Contratista
Aprobó: JAIRO ALONSO VIASUS HIGUERA - Profesional especializado - contratista </t>
  </si>
  <si>
    <t>Certificado de existencia y representación legal expedido con fecha no mayor a 30 días calendario anteriores al cierre del proceso de contratación</t>
  </si>
  <si>
    <t>ALCALDIA MUNICIPAL DE PACHO - CUNDINAMARCA
 INFORME DE EVALUACIÓN.
MC-001-2025</t>
  </si>
  <si>
    <t>Mínima Cuantía</t>
  </si>
  <si>
    <t>PRESTACION DE SERVICIOS DE RADIO COMUNITARIA FM, PARA LA COBERTURA Y TRANSMISIÓN DE PROGRAMAS, POLÍTICAS Y AVISOS INSTITUCIONALES, PARA EL FORTALECIMIENTO Y COMUNICACIÓN DEL MUNICIPIO DE PACHO CUNDINAMARCA</t>
  </si>
  <si>
    <t>CUMPLE.
Allega certificado expedido de personeria juridica eclesiastica conforme artículo cuarto de la ley 20 de 1974</t>
  </si>
  <si>
    <t>Autorización de la junta directiva para suscribir el contrato objeto del presente proceso de contratación (de ser requerido).</t>
  </si>
  <si>
    <t>Fotocopia del documento de identidad del Representante Legal</t>
  </si>
  <si>
    <t xml:space="preserve"> Carta de presentación de la oferta, indicando que tanto la persona jurídica como su representante legal no se encuentran incursos en causales de inhabilidad o incompatibilidad para contratar con el Estado.</t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</si>
  <si>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>.
Allega copia de la cédula de ciudadanía - Anexo (2.CEDULA DE CIUDADANIA.pdf)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</si>
  <si>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
Anexo (3.CARTA DE PRESENTACIÓN DE OFERTA.pdf)</t>
    </r>
  </si>
  <si>
    <t>Certificación del representante legal o revisor fiscal, que indique estar al día en el pago de los aportes al sistema de seguridad social y parafiscales de sus empleados en los seis (6) meses anteriores al cierre del proceso</t>
  </si>
  <si>
    <r>
      <t>CUMPLE</t>
    </r>
    <r>
      <rPr>
        <sz val="6.5"/>
        <rFont val="Arial"/>
        <family val="2"/>
      </rPr>
      <t xml:space="preserve">
Allega (4.SEGURIDAD SOCIAL)</t>
    </r>
  </si>
  <si>
    <t>Compromiso anticorrupción</t>
  </si>
  <si>
    <r>
      <t xml:space="preserve">CUMPLE
</t>
    </r>
    <r>
      <rPr>
        <sz val="6.5"/>
        <rFont val="Arial"/>
        <family val="2"/>
      </rPr>
      <t>Allega (5.COMPROMISO ANTICORRUPCION)</t>
    </r>
  </si>
  <si>
    <t>Certificado de antecedentes disciplinarios vigentes expedido por la Procuraduría - sociedad y representante legal</t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</si>
  <si>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
Allega (6.CERTIFICADO PROCURADURIA)</t>
    </r>
  </si>
  <si>
    <t>Certificado de responsabilidad fiscal vigente expedido por la Contraloría General de la República -sociedad y representante legal</t>
  </si>
  <si>
    <r>
      <t xml:space="preserve">CUMPLE
</t>
    </r>
    <r>
      <rPr>
        <sz val="6.5"/>
        <rFont val="Arial"/>
        <family val="2"/>
      </rPr>
      <t>Allega ( 7.CERTIFICADO CONTRALORIA)</t>
    </r>
  </si>
  <si>
    <t>Antecedentes judiciales expedidos por la Policía Nacional</t>
  </si>
  <si>
    <r>
      <t xml:space="preserve">CUMPLE
</t>
    </r>
    <r>
      <rPr>
        <sz val="6.5"/>
        <rFont val="Arial"/>
        <family val="2"/>
      </rPr>
      <t>Allega (8.POLICIA NACIONAL)</t>
    </r>
  </si>
  <si>
    <t>Certificado de consulta sistema registro nacional de medidas correctivas de la policía nacional del representante legal</t>
  </si>
  <si>
    <r>
      <t xml:space="preserve">CUMPLE
</t>
    </r>
    <r>
      <rPr>
        <sz val="6.5"/>
        <rFont val="Arial"/>
        <family val="2"/>
      </rPr>
      <t>Allega (9.MEDIDAS CORRECTIVAS)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</si>
  <si>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
(No allega copia de libreta militar) La entidad consulta y verifica que tiene definida su situación militar dejando constancia de ello</t>
    </r>
  </si>
  <si>
    <t>Situación Militar en caso de que el representante legal o persona natural sea hombre menor de 50 años.</t>
  </si>
  <si>
    <t>Si la persona jurídica está obligada a tener revisor fiscal, deberá aportar: - Copia de la cédula de ciudadanía del revisor fiscal Copia de antecedentes de la junta central de contadores vigente</t>
  </si>
  <si>
    <t>Criterio de desempate – Opcionales</t>
  </si>
  <si>
    <t>Documento de constitución de Unión Temporal o Consorcio (Según el caso). Se aclara que, ambas personas jurídicas que integran una Unión Temporal deben cumplir con los documentos jurídicos exigidos en la presente invitación.</t>
  </si>
  <si>
    <t>REDAM – Registro de deudores alimentarios morosos</t>
  </si>
  <si>
    <r>
      <t xml:space="preserve">CUMPLE
</t>
    </r>
    <r>
      <rPr>
        <sz val="6.5"/>
        <rFont val="Arial"/>
        <family val="2"/>
      </rPr>
      <t xml:space="preserve">Allega (10.REDAM) la entidad consulta y verifica la validad del documento mediante código de verificación </t>
    </r>
  </si>
  <si>
    <t>Si el proponente es colombiano o extranjero con sucursal o domicilio en Colombia, con la propuesta deberá aportar el Registro Único Tributario (RUT) actualizado.</t>
  </si>
  <si>
    <r>
      <t xml:space="preserve">CUMPLE
</t>
    </r>
    <r>
      <rPr>
        <sz val="6.5"/>
        <rFont val="Arial"/>
        <family val="2"/>
      </rPr>
      <t>Allega (12.RUT)</t>
    </r>
  </si>
  <si>
    <t>Declaración de origen de fondos y actividades lícitas</t>
  </si>
  <si>
    <r>
      <t>CUMPLE</t>
    </r>
    <r>
      <rPr>
        <sz val="6.5"/>
        <rFont val="Arial"/>
        <family val="2"/>
      </rPr>
      <t xml:space="preserve">
Allega (14.ACTIVIDADES LICITAS)</t>
    </r>
  </si>
  <si>
    <t>DECLARACION JURAMENTADA PARA SUSCRIBIR CONTRATO ESTATAL</t>
  </si>
  <si>
    <r>
      <t xml:space="preserve">CUMPLE
</t>
    </r>
    <r>
      <rPr>
        <sz val="6.5"/>
        <rFont val="Arial"/>
        <family val="2"/>
      </rPr>
      <t>Allega (15.DECLARACION JURAMENTADA)</t>
    </r>
  </si>
  <si>
    <t>Certificacion bancaria</t>
  </si>
  <si>
    <t>RIT – En caso de haber contratado con el municipio</t>
  </si>
  <si>
    <r>
      <t xml:space="preserve">CUMPLE
</t>
    </r>
    <r>
      <rPr>
        <sz val="6.5"/>
        <rFont val="Arial"/>
        <family val="2"/>
      </rPr>
      <t>Allega (17.CERTIFICACION BANCARIA)</t>
    </r>
  </si>
  <si>
    <r>
      <t xml:space="preserve">CUMPLE
</t>
    </r>
    <r>
      <rPr>
        <sz val="6.5"/>
        <rFont val="Arial"/>
        <family val="2"/>
      </rPr>
      <t>Allega (13.RIT)</t>
    </r>
  </si>
  <si>
    <t>Minima cuantía</t>
  </si>
  <si>
    <t xml:space="preserve">
Proyectó: JHOAN CAMILO MAYORGA GIRALDO - Profesional Sec Gobierno - Contartista
Aprobó: JAIRO ALONSO VIASUS HIGUERA - Profesional especializado - contratista </t>
  </si>
  <si>
    <t>El oferente deberá presentar cuatro (4) certificaciones de contratos ejecutados y terminados, cuyo objeto sea igual o similar con el objeto de la presente contratación</t>
  </si>
  <si>
    <t>CUMPLE
Presenta certificacion de cuatro (04) contratos celebrados similares al objeto de la presente convocatoria 
- contrato 063-2020 Alcaldia Municipio de pacho Cundinamarca
- Contrato 094-2021 Alcaldia Municipio de pacho Cundinamarca
- Contrato 158-2023 Alcaldia  Municipio de pacho Cundinamarca
- Contrato 003-2022 Concejo Municipal de Pacho</t>
  </si>
  <si>
    <t>Los proponentes deberán entregar con su propuesta el formato de manifestación de conocimiento y aceptación de las condiciones técnicas</t>
  </si>
  <si>
    <t>CUMPLE
Allega anexo 1,1 (1.CONDICIONES TECNICAS EXIGIDAS)</t>
  </si>
  <si>
    <t>Oferta económica</t>
  </si>
  <si>
    <t>CUMPLE                                                                                                                                                                  
diligencia el valor en la plataforma SECOP II conforme la exigencia de la invitación pública, adjunta el ofrecimiento económico (oferta economica.pdf)</t>
  </si>
  <si>
    <t>PARROQUIA DE SAN ANTONIO DE PADUA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</si>
</sst>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\ #,##0"/>
    <numFmt numFmtId="165" formatCode="[$$-240A]\ #,##0"/>
    <numFmt numFmtId="166" formatCode="_-&quot;$&quot;* #,##0_-;\-&quot;$&quot;* #,##0_-;_-&quot;$&quot;* &quot;-&quot;_-;_-@_-"/>
    <numFmt numFmtId="167" formatCode="_-* #,##0\ &quot;€&quot;_-;\-* #,##0\ &quot;€&quot;_-;_-* &quot;-&quot;\ &quot;€&quot;_-;_-@_-"/>
    <numFmt numFmtId="168" formatCode="_-* #,##0.00\ &quot;€&quot;_-;\-* #,##0.00\ &quot;€&quot;_-;_-* &quot;-&quot;??\ &quot;€&quot;_-;_-@_-"/>
    <numFmt numFmtId="169" formatCode="_-* #,##0.00\ _€_-;\-* #,##0.00\ _€_-;_-* &quot;-&quot;??\ _€_-;_-@_-"/>
    <numFmt numFmtId="170" formatCode="_(&quot;$&quot;\ * #,##0.00_);_(&quot;$&quot;\ * \(#,##0.00\);_(&quot;$&quot;\ * &quot;-&quot;??_);_(@_)"/>
    <numFmt numFmtId="172" formatCode="&quot;$&quot;\ #,##0.00"/>
  </numFmts>
  <fonts count="2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6.5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sz val="6.5"/>
      <name val="Arial MT"/>
      <family val="2"/>
    </font>
    <font>
      <sz val="10"/>
      <color rgb="FF000000"/>
      <name val="Times New Roman"/>
      <family val="1"/>
    </font>
    <font>
      <sz val="14"/>
      <color rgb="FF000000"/>
      <name val="Arial Narrow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6.5"/>
      <color rgb="FF000000"/>
      <name val="Arial"/>
      <family val="2"/>
    </font>
    <font>
      <sz val="6.5"/>
      <name val="Arial"/>
      <family val="2"/>
    </font>
    <font>
      <b/>
      <sz val="6.5"/>
      <name val="Arial mt"/>
    </font>
    <font>
      <sz val="10"/>
      <name val="Arial"/>
      <family val="2"/>
    </font>
    <font>
      <sz val="11"/>
      <color theme="1"/>
      <name val="Arial"/>
      <family val="2"/>
    </font>
    <font>
      <sz val="8"/>
      <name val="Arial MT"/>
      <family val="2"/>
    </font>
    <font>
      <sz val="8"/>
      <name val="Arial MT"/>
    </font>
    <font>
      <sz val="8"/>
      <color rgb="FF000000"/>
      <name val="Arial MT"/>
      <family val="2"/>
    </font>
    <font>
      <sz val="10"/>
      <name val="Arial Narrow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8"/>
      <color theme="0" tint="-0.3499862666707357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5D9F0"/>
      </patternFill>
    </fill>
    <fill>
      <patternFill patternType="solid">
        <fgColor rgb="FF92D050"/>
      </patternFill>
    </fill>
    <fill>
      <patternFill patternType="solid">
        <fgColor rgb="FF66FF66"/>
        <bgColor indexed="64"/>
      </patternFill>
    </fill>
    <fill>
      <patternFill patternType="solid">
        <fgColor theme="2" tint="-9.9978637043366805E-2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medium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7">
    <xf numFmtId="0" fontId="0" fillId="0" borderId="0"/>
    <xf numFmtId="44" fontId="6" fillId="0" borderId="0" applyFont="0" applyFill="0" applyBorder="0" applyAlignment="0" applyProtection="0"/>
    <xf numFmtId="0" fontId="13" fillId="0" borderId="0"/>
    <xf numFmtId="16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0" fontId="14" fillId="0" borderId="0"/>
    <xf numFmtId="168" fontId="1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</cellStyleXfs>
  <cellXfs count="145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center" wrapText="1" indent="2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top" wrapText="1" indent="2"/>
    </xf>
    <xf numFmtId="0" fontId="0" fillId="0" borderId="1" xfId="0" applyBorder="1" applyAlignment="1">
      <alignment horizontal="left" vertical="center" wrapText="1"/>
    </xf>
    <xf numFmtId="0" fontId="7" fillId="0" borderId="0" xfId="0" applyFont="1" applyAlignment="1">
      <alignment horizontal="left" vertical="top"/>
    </xf>
    <xf numFmtId="44" fontId="7" fillId="0" borderId="0" xfId="1" applyFont="1" applyFill="1" applyBorder="1" applyAlignment="1">
      <alignment horizontal="left" vertical="top"/>
    </xf>
    <xf numFmtId="44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2" fontId="7" fillId="0" borderId="0" xfId="1" applyNumberFormat="1" applyFont="1" applyFill="1" applyBorder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2" fillId="2" borderId="13" xfId="0" applyFont="1" applyFill="1" applyBorder="1" applyAlignment="1">
      <alignment horizontal="center" vertical="top" wrapText="1"/>
    </xf>
    <xf numFmtId="0" fontId="0" fillId="2" borderId="13" xfId="0" applyFill="1" applyBorder="1" applyAlignment="1">
      <alignment horizontal="left" wrapText="1"/>
    </xf>
    <xf numFmtId="0" fontId="0" fillId="0" borderId="13" xfId="0" applyBorder="1" applyAlignment="1">
      <alignment horizontal="center" vertical="top" wrapText="1"/>
    </xf>
    <xf numFmtId="0" fontId="0" fillId="0" borderId="8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7" fillId="0" borderId="21" xfId="1" applyNumberFormat="1" applyFont="1" applyFill="1" applyBorder="1" applyAlignment="1">
      <alignment horizontal="left" vertical="top"/>
    </xf>
    <xf numFmtId="0" fontId="7" fillId="0" borderId="20" xfId="0" applyFont="1" applyBorder="1" applyAlignment="1">
      <alignment horizontal="left" vertical="top"/>
    </xf>
    <xf numFmtId="0" fontId="7" fillId="0" borderId="21" xfId="0" applyFont="1" applyBorder="1" applyAlignment="1">
      <alignment horizontal="left" vertical="top"/>
    </xf>
    <xf numFmtId="0" fontId="7" fillId="0" borderId="22" xfId="0" applyFont="1" applyBorder="1" applyAlignment="1">
      <alignment horizontal="left" vertical="top" wrapText="1"/>
    </xf>
    <xf numFmtId="0" fontId="7" fillId="0" borderId="23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8" fillId="0" borderId="18" xfId="0" applyFont="1" applyBorder="1" applyAlignment="1">
      <alignment horizontal="center" vertical="top"/>
    </xf>
    <xf numFmtId="0" fontId="8" fillId="0" borderId="24" xfId="0" applyFont="1" applyBorder="1" applyAlignment="1">
      <alignment horizontal="center" vertical="top"/>
    </xf>
    <xf numFmtId="0" fontId="8" fillId="0" borderId="19" xfId="0" applyFont="1" applyBorder="1" applyAlignment="1">
      <alignment horizontal="center" vertical="top" wrapText="1"/>
    </xf>
    <xf numFmtId="0" fontId="8" fillId="0" borderId="20" xfId="0" applyFont="1" applyBorder="1" applyAlignment="1">
      <alignment horizontal="center" vertical="top"/>
    </xf>
    <xf numFmtId="9" fontId="8" fillId="0" borderId="25" xfId="1" applyNumberFormat="1" applyFont="1" applyFill="1" applyBorder="1" applyAlignment="1">
      <alignment horizontal="center" vertical="top"/>
    </xf>
    <xf numFmtId="9" fontId="8" fillId="0" borderId="21" xfId="0" applyNumberFormat="1" applyFont="1" applyBorder="1" applyAlignment="1">
      <alignment horizontal="center" vertical="top"/>
    </xf>
    <xf numFmtId="44" fontId="8" fillId="0" borderId="25" xfId="1" applyFont="1" applyFill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0" fontId="8" fillId="0" borderId="25" xfId="0" applyFont="1" applyBorder="1" applyAlignment="1">
      <alignment horizontal="center" vertical="top"/>
    </xf>
    <xf numFmtId="49" fontId="8" fillId="0" borderId="20" xfId="0" applyNumberFormat="1" applyFont="1" applyBorder="1" applyAlignment="1">
      <alignment horizontal="center" vertical="top"/>
    </xf>
    <xf numFmtId="0" fontId="8" fillId="0" borderId="20" xfId="0" applyFont="1" applyBorder="1" applyAlignment="1">
      <alignment horizontal="center" vertical="top" wrapText="1"/>
    </xf>
    <xf numFmtId="0" fontId="0" fillId="0" borderId="20" xfId="0" applyBorder="1" applyAlignment="1">
      <alignment horizontal="left" vertical="top"/>
    </xf>
    <xf numFmtId="2" fontId="0" fillId="0" borderId="0" xfId="0" applyNumberFormat="1" applyAlignment="1">
      <alignment horizontal="left" vertical="top"/>
    </xf>
    <xf numFmtId="2" fontId="8" fillId="0" borderId="21" xfId="0" applyNumberFormat="1" applyFont="1" applyBorder="1" applyAlignment="1">
      <alignment horizontal="center" vertical="top"/>
    </xf>
    <xf numFmtId="2" fontId="8" fillId="0" borderId="25" xfId="0" applyNumberFormat="1" applyFont="1" applyBorder="1" applyAlignment="1">
      <alignment horizontal="center" vertical="top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6" fillId="0" borderId="29" xfId="0" applyFont="1" applyBorder="1" applyAlignment="1">
      <alignment horizontal="left" vertical="top"/>
    </xf>
    <xf numFmtId="0" fontId="11" fillId="0" borderId="8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 indent="2"/>
    </xf>
    <xf numFmtId="0" fontId="2" fillId="0" borderId="13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top" wrapText="1" indent="1"/>
    </xf>
    <xf numFmtId="0" fontId="2" fillId="5" borderId="1" xfId="0" applyFont="1" applyFill="1" applyBorder="1" applyAlignment="1">
      <alignment horizontal="center" vertical="top" wrapText="1"/>
    </xf>
    <xf numFmtId="0" fontId="10" fillId="0" borderId="8" xfId="0" applyFont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2" fillId="5" borderId="31" xfId="0" applyFont="1" applyFill="1" applyBorder="1" applyAlignment="1">
      <alignment horizontal="left" vertical="top" wrapText="1" indent="1"/>
    </xf>
    <xf numFmtId="0" fontId="2" fillId="5" borderId="31" xfId="0" applyFont="1" applyFill="1" applyBorder="1" applyAlignment="1">
      <alignment horizontal="center" vertical="top" wrapText="1"/>
    </xf>
    <xf numFmtId="0" fontId="12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1" fontId="8" fillId="0" borderId="25" xfId="1" applyNumberFormat="1" applyFont="1" applyFill="1" applyBorder="1" applyAlignment="1">
      <alignment horizontal="center" vertical="top"/>
    </xf>
    <xf numFmtId="1" fontId="8" fillId="0" borderId="21" xfId="1" applyNumberFormat="1" applyFont="1" applyFill="1" applyBorder="1" applyAlignment="1">
      <alignment horizontal="center" vertical="top"/>
    </xf>
    <xf numFmtId="9" fontId="8" fillId="0" borderId="26" xfId="0" applyNumberFormat="1" applyFont="1" applyBorder="1" applyAlignment="1">
      <alignment horizontal="center" vertical="top"/>
    </xf>
    <xf numFmtId="9" fontId="8" fillId="0" borderId="27" xfId="0" applyNumberFormat="1" applyFont="1" applyBorder="1" applyAlignment="1">
      <alignment horizontal="center" vertical="top"/>
    </xf>
    <xf numFmtId="2" fontId="9" fillId="0" borderId="26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19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165" fontId="18" fillId="0" borderId="39" xfId="0" applyNumberFormat="1" applyFont="1" applyBorder="1" applyAlignment="1">
      <alignment horizontal="left" vertical="center"/>
    </xf>
    <xf numFmtId="165" fontId="18" fillId="0" borderId="40" xfId="0" applyNumberFormat="1" applyFont="1" applyBorder="1" applyAlignment="1">
      <alignment horizontal="left" vertical="center"/>
    </xf>
    <xf numFmtId="165" fontId="18" fillId="0" borderId="41" xfId="0" applyNumberFormat="1" applyFont="1" applyBorder="1" applyAlignment="1">
      <alignment horizontal="left" vertical="center"/>
    </xf>
    <xf numFmtId="2" fontId="17" fillId="0" borderId="36" xfId="0" applyNumberFormat="1" applyFont="1" applyBorder="1" applyAlignment="1">
      <alignment horizontal="left" vertical="top" shrinkToFit="1"/>
    </xf>
    <xf numFmtId="2" fontId="17" fillId="0" borderId="37" xfId="0" applyNumberFormat="1" applyFont="1" applyBorder="1" applyAlignment="1">
      <alignment horizontal="left" vertical="top" shrinkToFit="1"/>
    </xf>
    <xf numFmtId="2" fontId="17" fillId="0" borderId="38" xfId="0" applyNumberFormat="1" applyFont="1" applyBorder="1" applyAlignment="1">
      <alignment horizontal="left" vertical="top" shrinkToFit="1"/>
    </xf>
    <xf numFmtId="0" fontId="21" fillId="0" borderId="15" xfId="0" applyFont="1" applyBorder="1" applyAlignment="1">
      <alignment horizontal="left" vertical="top" wrapText="1"/>
    </xf>
    <xf numFmtId="0" fontId="21" fillId="0" borderId="16" xfId="0" applyFont="1" applyBorder="1" applyAlignment="1">
      <alignment horizontal="left" vertical="top" wrapText="1"/>
    </xf>
    <xf numFmtId="0" fontId="21" fillId="0" borderId="17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top" wrapText="1" indent="2"/>
    </xf>
    <xf numFmtId="0" fontId="2" fillId="5" borderId="4" xfId="0" applyFont="1" applyFill="1" applyBorder="1" applyAlignment="1">
      <alignment horizontal="left" vertical="top" wrapText="1" indent="2"/>
    </xf>
    <xf numFmtId="0" fontId="19" fillId="4" borderId="33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9" fillId="4" borderId="35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4" borderId="33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5" borderId="4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left" vertical="top" shrinkToFit="1"/>
    </xf>
    <xf numFmtId="164" fontId="4" fillId="0" borderId="3" xfId="0" applyNumberFormat="1" applyFont="1" applyBorder="1" applyAlignment="1">
      <alignment horizontal="left" vertical="top" shrinkToFit="1"/>
    </xf>
    <xf numFmtId="164" fontId="4" fillId="0" borderId="9" xfId="0" applyNumberFormat="1" applyFont="1" applyBorder="1" applyAlignment="1">
      <alignment horizontal="left" vertical="top" shrinkToFit="1"/>
    </xf>
    <xf numFmtId="2" fontId="4" fillId="0" borderId="2" xfId="0" applyNumberFormat="1" applyFont="1" applyBorder="1" applyAlignment="1">
      <alignment horizontal="left" vertical="top" shrinkToFit="1"/>
    </xf>
    <xf numFmtId="2" fontId="4" fillId="0" borderId="3" xfId="0" applyNumberFormat="1" applyFont="1" applyBorder="1" applyAlignment="1">
      <alignment horizontal="left" vertical="top" shrinkToFit="1"/>
    </xf>
    <xf numFmtId="2" fontId="4" fillId="0" borderId="9" xfId="0" applyNumberFormat="1" applyFont="1" applyBorder="1" applyAlignment="1">
      <alignment horizontal="left" vertical="top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 indent="2"/>
    </xf>
    <xf numFmtId="0" fontId="2" fillId="2" borderId="4" xfId="0" applyFont="1" applyFill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2" fontId="17" fillId="0" borderId="36" xfId="0" applyNumberFormat="1" applyFont="1" applyBorder="1" applyAlignment="1">
      <alignment horizontal="left" vertical="top" shrinkToFit="1"/>
    </xf>
    <xf numFmtId="172" fontId="17" fillId="0" borderId="37" xfId="0" applyNumberFormat="1" applyFont="1" applyBorder="1" applyAlignment="1">
      <alignment horizontal="left" vertical="top" shrinkToFit="1"/>
    </xf>
    <xf numFmtId="172" fontId="17" fillId="0" borderId="38" xfId="0" applyNumberFormat="1" applyFont="1" applyBorder="1" applyAlignment="1">
      <alignment horizontal="left" vertical="top" shrinkToFit="1"/>
    </xf>
    <xf numFmtId="0" fontId="11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6" fillId="0" borderId="2" xfId="0" applyFont="1" applyBorder="1" applyAlignment="1">
      <alignment horizontal="left" vertical="center" wrapText="1"/>
    </xf>
  </cellXfs>
  <cellStyles count="17">
    <cellStyle name="Millares [0] 2" xfId="10" xr:uid="{E95F798E-18A5-45E3-B36F-8F813847F03F}"/>
    <cellStyle name="Millares 2" xfId="3" xr:uid="{6AA8109C-78D7-471D-A17F-BD9EEE224659}"/>
    <cellStyle name="Millares 3" xfId="15" xr:uid="{B4707739-CDAC-4499-A7A2-7D334BA879BC}"/>
    <cellStyle name="Moneda" xfId="1" builtinId="4"/>
    <cellStyle name="Moneda [0] 2" xfId="8" xr:uid="{1BF8F667-C03E-4DCE-8CAA-2D9B8C20C178}"/>
    <cellStyle name="Moneda [0] 3" xfId="16" xr:uid="{0B1B6F57-0AA9-4EA7-BE22-6CE5575CBBB0}"/>
    <cellStyle name="Moneda 2" xfId="4" xr:uid="{D5BDF0C5-E5F1-4821-A4AF-95B06FBE23AF}"/>
    <cellStyle name="Moneda 3" xfId="13" xr:uid="{AFD1D7B9-FAB1-4241-8976-B7FB382E1DBE}"/>
    <cellStyle name="Moneda 4" xfId="14" xr:uid="{E0187848-DA45-487A-B621-7669926AFA69}"/>
    <cellStyle name="Moneda 5" xfId="7" xr:uid="{81141370-136B-40B7-A961-8D4607164D38}"/>
    <cellStyle name="Normal" xfId="0" builtinId="0"/>
    <cellStyle name="Normal 2" xfId="9" xr:uid="{562497F5-CC23-43AE-8424-3E711DDF3C20}"/>
    <cellStyle name="Normal 2 2" xfId="12" xr:uid="{B420AB53-42B0-46DA-8DFD-1E7A7B0FB882}"/>
    <cellStyle name="Normal 3" xfId="11" xr:uid="{A4DF3DA5-8D99-4001-BC47-0627A79E95E5}"/>
    <cellStyle name="Normal 4" xfId="2" xr:uid="{334486AD-E450-4367-BE1E-321DE70C89B2}"/>
    <cellStyle name="Porcentaje 2" xfId="5" xr:uid="{10FEF14C-9CFA-4393-A1BB-24C28BA3AE79}"/>
    <cellStyle name="Porcentual 2" xfId="6" xr:uid="{D3784057-4D98-4623-9EA8-E0B980F6CBE7}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8</xdr:row>
      <xdr:rowOff>66675</xdr:rowOff>
    </xdr:from>
    <xdr:to>
      <xdr:col>0</xdr:col>
      <xdr:colOff>2752725</xdr:colOff>
      <xdr:row>8</xdr:row>
      <xdr:rowOff>323850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2F79AE-FF50-4BF3-AB46-FD0F491980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304" t="60193" r="66611" b="36566"/>
        <a:stretch/>
      </xdr:blipFill>
      <xdr:spPr>
        <a:xfrm>
          <a:off x="542925" y="2552700"/>
          <a:ext cx="2209800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10</xdr:row>
      <xdr:rowOff>228600</xdr:rowOff>
    </xdr:from>
    <xdr:to>
      <xdr:col>0</xdr:col>
      <xdr:colOff>2667000</xdr:colOff>
      <xdr:row>10</xdr:row>
      <xdr:rowOff>1257300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7F5FFC-A91B-488F-81B4-1D58FA68BB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0786" t="48525" r="41139" b="39714"/>
        <a:stretch/>
      </xdr:blipFill>
      <xdr:spPr>
        <a:xfrm>
          <a:off x="514350" y="3286125"/>
          <a:ext cx="2152650" cy="102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123825</xdr:rowOff>
    </xdr:from>
    <xdr:to>
      <xdr:col>1</xdr:col>
      <xdr:colOff>1857374</xdr:colOff>
      <xdr:row>0</xdr:row>
      <xdr:rowOff>2628900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894F75-F3CA-4066-9136-1F9C588C82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139" t="54729" r="26762" b="22768"/>
        <a:stretch/>
      </xdr:blipFill>
      <xdr:spPr>
        <a:xfrm>
          <a:off x="85724" y="123825"/>
          <a:ext cx="4848225" cy="2505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1719754</xdr:colOff>
      <xdr:row>0</xdr:row>
      <xdr:rowOff>109026</xdr:rowOff>
    </xdr:from>
    <xdr:ext cx="1066327" cy="994849"/>
    <xdr:pic>
      <xdr:nvPicPr>
        <xdr:cNvPr id="5" name="image2.jpeg">
          <a:extLst>
            <a:ext uri="{FF2B5EF4-FFF2-40B4-BE49-F238E27FC236}">
              <a16:creationId xmlns:a16="http://schemas.microsoft.com/office/drawing/2014/main" id="{F2C9491F-A970-46AC-9B8B-A2EB24B03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3415" y="109026"/>
          <a:ext cx="1066327" cy="994849"/>
        </a:xfrm>
        <a:prstGeom prst="rect">
          <a:avLst/>
        </a:prstGeom>
      </xdr:spPr>
    </xdr:pic>
    <xdr:clientData/>
  </xdr:oneCellAnchor>
  <xdr:twoCellAnchor>
    <xdr:from>
      <xdr:col>0</xdr:col>
      <xdr:colOff>131885</xdr:colOff>
      <xdr:row>0</xdr:row>
      <xdr:rowOff>256442</xdr:rowOff>
    </xdr:from>
    <xdr:to>
      <xdr:col>0</xdr:col>
      <xdr:colOff>1663212</xdr:colOff>
      <xdr:row>0</xdr:row>
      <xdr:rowOff>867500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ED307F-8468-4B15-BDB7-F0D172803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85" y="256442"/>
          <a:ext cx="1531327" cy="611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2087880</xdr:colOff>
      <xdr:row>0</xdr:row>
      <xdr:rowOff>88351</xdr:rowOff>
    </xdr:from>
    <xdr:ext cx="1066327" cy="994849"/>
    <xdr:pic>
      <xdr:nvPicPr>
        <xdr:cNvPr id="4" name="image2.jpeg">
          <a:extLst>
            <a:ext uri="{FF2B5EF4-FFF2-40B4-BE49-F238E27FC236}">
              <a16:creationId xmlns:a16="http://schemas.microsoft.com/office/drawing/2014/main" id="{FAB0EA95-5B64-4F8D-BB01-18519710B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0180" y="88351"/>
          <a:ext cx="1066327" cy="994849"/>
        </a:xfrm>
        <a:prstGeom prst="rect">
          <a:avLst/>
        </a:prstGeom>
      </xdr:spPr>
    </xdr:pic>
    <xdr:clientData/>
  </xdr:oneCellAnchor>
  <xdr:twoCellAnchor>
    <xdr:from>
      <xdr:col>0</xdr:col>
      <xdr:colOff>171450</xdr:colOff>
      <xdr:row>0</xdr:row>
      <xdr:rowOff>228600</xdr:rowOff>
    </xdr:from>
    <xdr:to>
      <xdr:col>0</xdr:col>
      <xdr:colOff>1702777</xdr:colOff>
      <xdr:row>0</xdr:row>
      <xdr:rowOff>839658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D501AE-8000-453D-B9BB-0357B3603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28600"/>
          <a:ext cx="1531327" cy="611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440207</xdr:colOff>
      <xdr:row>0</xdr:row>
      <xdr:rowOff>69646</xdr:rowOff>
    </xdr:from>
    <xdr:ext cx="612546" cy="563194"/>
    <xdr:pic>
      <xdr:nvPicPr>
        <xdr:cNvPr id="13" name="image2.jpeg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2546" cy="563194"/>
        </a:xfrm>
        <a:prstGeom prst="rect">
          <a:avLst/>
        </a:prstGeom>
      </xdr:spPr>
    </xdr:pic>
    <xdr:clientData/>
  </xdr:oneCellAnchor>
  <xdr:oneCellAnchor>
    <xdr:from>
      <xdr:col>3</xdr:col>
      <xdr:colOff>2166365</xdr:colOff>
      <xdr:row>0</xdr:row>
      <xdr:rowOff>115896</xdr:rowOff>
    </xdr:from>
    <xdr:ext cx="645223" cy="576250"/>
    <xdr:pic>
      <xdr:nvPicPr>
        <xdr:cNvPr id="14" name="image1.jpeg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5223" cy="576250"/>
        </a:xfrm>
        <a:prstGeom prst="rect">
          <a:avLst/>
        </a:prstGeom>
      </xdr:spPr>
    </xdr:pic>
    <xdr:clientData/>
  </xdr:oneCellAnchor>
  <xdr:oneCellAnchor>
    <xdr:from>
      <xdr:col>0</xdr:col>
      <xdr:colOff>279555</xdr:colOff>
      <xdr:row>17</xdr:row>
      <xdr:rowOff>119633</xdr:rowOff>
    </xdr:from>
    <xdr:ext cx="6256908" cy="1880616"/>
    <xdr:pic>
      <xdr:nvPicPr>
        <xdr:cNvPr id="15" name="image6.png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555" y="6574652"/>
          <a:ext cx="6256908" cy="188061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C231C-5C5D-41B2-AD32-79BD16926C5D}">
  <dimension ref="A1:E16"/>
  <sheetViews>
    <sheetView workbookViewId="0">
      <selection activeCell="F9" sqref="F9"/>
    </sheetView>
  </sheetViews>
  <sheetFormatPr baseColWidth="10" defaultRowHeight="12.75"/>
  <cols>
    <col min="1" max="1" width="54.33203125" customWidth="1"/>
    <col min="2" max="2" width="31" customWidth="1"/>
    <col min="3" max="3" width="21.33203125" customWidth="1"/>
  </cols>
  <sheetData>
    <row r="1" spans="1:5" ht="90.75" customHeight="1">
      <c r="A1" s="28"/>
      <c r="B1" s="29" t="s">
        <v>44</v>
      </c>
      <c r="C1" s="30" t="s">
        <v>45</v>
      </c>
    </row>
    <row r="2" spans="1:5" ht="15">
      <c r="A2" s="31" t="e">
        <f>+#REF!</f>
        <v>#REF!</v>
      </c>
      <c r="B2" s="32">
        <v>0.67</v>
      </c>
      <c r="C2" s="33">
        <v>0.33</v>
      </c>
    </row>
    <row r="3" spans="1:5" ht="15">
      <c r="A3" s="31" t="e">
        <f>+#REF!</f>
        <v>#REF!</v>
      </c>
      <c r="B3" s="34" t="s">
        <v>43</v>
      </c>
      <c r="C3" s="35" t="s">
        <v>43</v>
      </c>
    </row>
    <row r="4" spans="1:5" ht="15">
      <c r="A4" s="31" t="s">
        <v>31</v>
      </c>
      <c r="B4" s="36">
        <v>13.4</v>
      </c>
      <c r="C4" s="35">
        <v>6.6</v>
      </c>
    </row>
    <row r="5" spans="1:5" ht="15">
      <c r="A5" s="31" t="s">
        <v>46</v>
      </c>
      <c r="B5" s="60">
        <v>2</v>
      </c>
      <c r="C5" s="61"/>
    </row>
    <row r="6" spans="1:5" ht="15">
      <c r="A6" s="37" t="s">
        <v>47</v>
      </c>
      <c r="B6" s="32">
        <v>0.67</v>
      </c>
      <c r="C6" s="33">
        <v>0.33</v>
      </c>
    </row>
    <row r="7" spans="1:5" ht="15">
      <c r="A7" s="31"/>
      <c r="B7" s="36"/>
      <c r="C7" s="35"/>
    </row>
    <row r="8" spans="1:5" ht="15">
      <c r="A8" s="38" t="s">
        <v>48</v>
      </c>
      <c r="B8" s="62">
        <v>20</v>
      </c>
      <c r="C8" s="63"/>
    </row>
    <row r="9" spans="1:5" ht="30" customHeight="1">
      <c r="A9" s="38"/>
      <c r="B9" s="64">
        <v>1</v>
      </c>
      <c r="C9" s="65"/>
    </row>
    <row r="10" spans="1:5" ht="15">
      <c r="A10" s="31" t="e">
        <f>+A2</f>
        <v>#REF!</v>
      </c>
      <c r="B10" s="42">
        <f>(B6*20/100)*100</f>
        <v>13.4</v>
      </c>
      <c r="C10" s="41">
        <f>(C6*20/100)*100</f>
        <v>6.6000000000000005</v>
      </c>
      <c r="E10" s="40"/>
    </row>
    <row r="11" spans="1:5" ht="109.5" customHeight="1">
      <c r="A11" s="39"/>
      <c r="B11" s="66">
        <f>+B10+C10</f>
        <v>20</v>
      </c>
      <c r="C11" s="67"/>
      <c r="D11" s="27"/>
    </row>
    <row r="12" spans="1:5">
      <c r="A12" s="43"/>
      <c r="B12" s="44"/>
      <c r="C12" s="46"/>
    </row>
    <row r="13" spans="1:5">
      <c r="A13" s="45"/>
    </row>
    <row r="14" spans="1:5">
      <c r="A14" s="45"/>
    </row>
    <row r="15" spans="1:5">
      <c r="A15" s="45"/>
    </row>
    <row r="16" spans="1:5">
      <c r="A16" s="45"/>
    </row>
  </sheetData>
  <mergeCells count="4">
    <mergeCell ref="B5:C5"/>
    <mergeCell ref="B8:C8"/>
    <mergeCell ref="B9:C9"/>
    <mergeCell ref="B11:C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3CDD9-B61A-492E-B250-0F9320F4EDF2}">
  <dimension ref="A1:B8"/>
  <sheetViews>
    <sheetView workbookViewId="0">
      <selection activeCell="B20" sqref="B20"/>
    </sheetView>
  </sheetViews>
  <sheetFormatPr baseColWidth="10" defaultRowHeight="12.75"/>
  <cols>
    <col min="1" max="1" width="53.83203125" customWidth="1"/>
    <col min="2" max="2" width="40.83203125" customWidth="1"/>
  </cols>
  <sheetData>
    <row r="1" spans="1:2" ht="231.75" customHeight="1">
      <c r="A1" s="68"/>
      <c r="B1" s="69"/>
    </row>
    <row r="2" spans="1:2" ht="18">
      <c r="A2" s="21" t="s">
        <v>37</v>
      </c>
      <c r="B2" s="22">
        <v>30</v>
      </c>
    </row>
    <row r="3" spans="1:2" ht="18">
      <c r="A3" s="23" t="s">
        <v>38</v>
      </c>
      <c r="B3" s="24">
        <v>30</v>
      </c>
    </row>
    <row r="4" spans="1:2" ht="18">
      <c r="A4" s="23" t="s">
        <v>39</v>
      </c>
      <c r="B4" s="24">
        <v>20</v>
      </c>
    </row>
    <row r="5" spans="1:2" ht="18">
      <c r="A5" s="23" t="s">
        <v>40</v>
      </c>
      <c r="B5" s="24">
        <v>30</v>
      </c>
    </row>
    <row r="6" spans="1:2" ht="18">
      <c r="A6" s="23"/>
      <c r="B6" s="24"/>
    </row>
    <row r="7" spans="1:2" ht="46.5" customHeight="1">
      <c r="A7" s="21" t="s">
        <v>41</v>
      </c>
      <c r="B7" s="22">
        <f>30*20/30</f>
        <v>20</v>
      </c>
    </row>
    <row r="8" spans="1:2" ht="30.75" customHeight="1" thickBot="1">
      <c r="A8" s="25" t="s">
        <v>42</v>
      </c>
      <c r="B8" s="26">
        <f>30*20/30</f>
        <v>20</v>
      </c>
    </row>
  </sheetData>
  <mergeCells count="1">
    <mergeCell ref="A1:B1"/>
  </mergeCells>
  <pageMargins left="0.7" right="0.7" top="0.75" bottom="0.75" header="0.3" footer="0.3"/>
  <pageSetup paperSize="1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A33E-6C93-47F6-BCC1-70162ED3DCC9}">
  <dimension ref="A1:B9"/>
  <sheetViews>
    <sheetView workbookViewId="0">
      <selection activeCell="A28" sqref="A28"/>
    </sheetView>
  </sheetViews>
  <sheetFormatPr baseColWidth="10" defaultRowHeight="12.75"/>
  <cols>
    <col min="1" max="1" width="46.83203125" customWidth="1"/>
    <col min="2" max="2" width="40.83203125" customWidth="1"/>
  </cols>
  <sheetData>
    <row r="1" spans="1:2" ht="90.75" customHeight="1"/>
    <row r="2" spans="1:2" ht="18">
      <c r="A2" s="8" t="e">
        <f>+#REF!</f>
        <v>#REF!</v>
      </c>
      <c r="B2" s="9" t="e">
        <f>+#REF!</f>
        <v>#REF!</v>
      </c>
    </row>
    <row r="3" spans="1:2" ht="18">
      <c r="A3" s="8" t="e">
        <f>+#REF!</f>
        <v>#REF!</v>
      </c>
      <c r="B3" s="9" t="e">
        <f>+#REF!</f>
        <v>#REF!</v>
      </c>
    </row>
    <row r="4" spans="1:2" ht="18">
      <c r="A4" s="8" t="s">
        <v>31</v>
      </c>
      <c r="B4" s="8">
        <v>60</v>
      </c>
    </row>
    <row r="5" spans="1:2" ht="18">
      <c r="A5" s="8" t="s">
        <v>32</v>
      </c>
      <c r="B5" s="10" t="e">
        <f>+B3</f>
        <v>#REF!</v>
      </c>
    </row>
    <row r="6" spans="1:2" ht="18">
      <c r="A6" s="8" t="s">
        <v>33</v>
      </c>
      <c r="B6" s="8">
        <v>2</v>
      </c>
    </row>
    <row r="7" spans="1:2" ht="18">
      <c r="A7" s="8"/>
      <c r="B7" s="8"/>
    </row>
    <row r="8" spans="1:2" ht="36">
      <c r="A8" s="11" t="s">
        <v>34</v>
      </c>
      <c r="B8" s="12" t="e">
        <f>+B4*B5/B2</f>
        <v>#REF!</v>
      </c>
    </row>
    <row r="9" spans="1:2" ht="36">
      <c r="A9" s="11" t="s">
        <v>35</v>
      </c>
      <c r="B9" s="8" t="e">
        <f>+B4*B5/B3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1"/>
  <sheetViews>
    <sheetView tabSelected="1" view="pageBreakPreview" topLeftCell="A18" zoomScale="140" zoomScaleNormal="130" zoomScaleSheetLayoutView="130" workbookViewId="0">
      <selection activeCell="D11" sqref="D11"/>
    </sheetView>
  </sheetViews>
  <sheetFormatPr baseColWidth="10" defaultColWidth="9.33203125" defaultRowHeight="12.75"/>
  <cols>
    <col min="1" max="1" width="42" style="143" customWidth="1"/>
    <col min="2" max="2" width="6.83203125" customWidth="1"/>
    <col min="3" max="3" width="6.5" customWidth="1"/>
    <col min="4" max="4" width="56.1640625" customWidth="1"/>
  </cols>
  <sheetData>
    <row r="1" spans="1:4" ht="96.75" customHeight="1">
      <c r="A1" s="70" t="s">
        <v>56</v>
      </c>
      <c r="B1" s="71"/>
      <c r="C1" s="71"/>
      <c r="D1" s="72"/>
    </row>
    <row r="2" spans="1:4" ht="11.25" customHeight="1">
      <c r="A2" s="54" t="s">
        <v>50</v>
      </c>
      <c r="B2" s="73" t="s">
        <v>57</v>
      </c>
      <c r="C2" s="74"/>
      <c r="D2" s="75"/>
    </row>
    <row r="3" spans="1:4" ht="43.5" customHeight="1">
      <c r="A3" s="54" t="s">
        <v>2</v>
      </c>
      <c r="B3" s="76" t="s">
        <v>58</v>
      </c>
      <c r="C3" s="77"/>
      <c r="D3" s="78"/>
    </row>
    <row r="4" spans="1:4">
      <c r="A4" s="54" t="s">
        <v>3</v>
      </c>
      <c r="B4" s="139">
        <v>32560000</v>
      </c>
      <c r="C4" s="140"/>
      <c r="D4" s="141"/>
    </row>
    <row r="5" spans="1:4">
      <c r="A5" s="54" t="s">
        <v>4</v>
      </c>
      <c r="B5" s="82">
        <f>B4/1423500</f>
        <v>22.873199859501231</v>
      </c>
      <c r="C5" s="83"/>
      <c r="D5" s="84"/>
    </row>
    <row r="6" spans="1:4" ht="21" customHeight="1">
      <c r="A6" s="88" t="s">
        <v>53</v>
      </c>
      <c r="B6" s="89"/>
      <c r="C6" s="89"/>
      <c r="D6" s="90"/>
    </row>
    <row r="7" spans="1:4" ht="15.75" customHeight="1">
      <c r="A7" s="91" t="s">
        <v>8</v>
      </c>
      <c r="B7" s="94" t="s">
        <v>102</v>
      </c>
      <c r="C7" s="95"/>
      <c r="D7" s="96"/>
    </row>
    <row r="8" spans="1:4" ht="9" customHeight="1">
      <c r="A8" s="92"/>
      <c r="B8" s="97" t="s">
        <v>9</v>
      </c>
      <c r="C8" s="98"/>
      <c r="D8" s="102" t="s">
        <v>10</v>
      </c>
    </row>
    <row r="9" spans="1:4" ht="9" customHeight="1">
      <c r="A9" s="93"/>
      <c r="B9" s="50" t="s">
        <v>11</v>
      </c>
      <c r="C9" s="51" t="s">
        <v>12</v>
      </c>
      <c r="D9" s="103"/>
    </row>
    <row r="10" spans="1:4" ht="27.6" customHeight="1">
      <c r="A10" s="47" t="s">
        <v>55</v>
      </c>
      <c r="B10" s="3" t="s">
        <v>14</v>
      </c>
      <c r="C10" s="3"/>
      <c r="D10" s="142" t="s">
        <v>59</v>
      </c>
    </row>
    <row r="11" spans="1:4" ht="27.6" customHeight="1">
      <c r="A11" s="47" t="s">
        <v>60</v>
      </c>
      <c r="B11" s="3"/>
      <c r="C11" s="3" t="s">
        <v>49</v>
      </c>
      <c r="D11" s="49" t="s">
        <v>51</v>
      </c>
    </row>
    <row r="12" spans="1:4" ht="27">
      <c r="A12" s="52" t="s">
        <v>61</v>
      </c>
      <c r="B12" s="48" t="s">
        <v>49</v>
      </c>
      <c r="C12" s="48"/>
      <c r="D12" s="142" t="s">
        <v>63</v>
      </c>
    </row>
    <row r="13" spans="1:4" ht="36">
      <c r="A13" s="47" t="s">
        <v>62</v>
      </c>
      <c r="B13" s="3" t="s">
        <v>49</v>
      </c>
      <c r="C13" s="3"/>
      <c r="D13" s="142" t="s">
        <v>64</v>
      </c>
    </row>
    <row r="14" spans="1:4" ht="36">
      <c r="A14" s="47" t="s">
        <v>65</v>
      </c>
      <c r="B14" s="3" t="s">
        <v>49</v>
      </c>
      <c r="C14" s="3"/>
      <c r="D14" s="49" t="s">
        <v>66</v>
      </c>
    </row>
    <row r="15" spans="1:4" ht="18">
      <c r="A15" s="47" t="s">
        <v>67</v>
      </c>
      <c r="B15" s="3" t="s">
        <v>49</v>
      </c>
      <c r="C15" s="3"/>
      <c r="D15" s="49" t="s">
        <v>68</v>
      </c>
    </row>
    <row r="16" spans="1:4" ht="27">
      <c r="A16" s="47" t="s">
        <v>69</v>
      </c>
      <c r="B16" s="3" t="s">
        <v>49</v>
      </c>
      <c r="C16" s="3"/>
      <c r="D16" s="142" t="s">
        <v>70</v>
      </c>
    </row>
    <row r="17" spans="1:4" ht="27">
      <c r="A17" s="47" t="s">
        <v>71</v>
      </c>
      <c r="B17" s="3" t="s">
        <v>49</v>
      </c>
      <c r="C17" s="3"/>
      <c r="D17" s="49" t="s">
        <v>72</v>
      </c>
    </row>
    <row r="18" spans="1:4" ht="18">
      <c r="A18" s="47" t="s">
        <v>73</v>
      </c>
      <c r="B18" s="3" t="s">
        <v>49</v>
      </c>
      <c r="C18" s="3"/>
      <c r="D18" s="49" t="s">
        <v>74</v>
      </c>
    </row>
    <row r="19" spans="1:4" ht="27">
      <c r="A19" s="47" t="s">
        <v>75</v>
      </c>
      <c r="B19" s="48" t="s">
        <v>49</v>
      </c>
      <c r="C19" s="3"/>
      <c r="D19" s="49" t="s">
        <v>76</v>
      </c>
    </row>
    <row r="20" spans="1:4" ht="27">
      <c r="A20" s="47" t="s">
        <v>78</v>
      </c>
      <c r="B20" s="48"/>
      <c r="C20" s="3" t="s">
        <v>49</v>
      </c>
      <c r="D20" s="142" t="s">
        <v>77</v>
      </c>
    </row>
    <row r="21" spans="1:4" ht="36">
      <c r="A21" s="47" t="s">
        <v>79</v>
      </c>
      <c r="B21" s="3"/>
      <c r="C21" s="3" t="s">
        <v>49</v>
      </c>
      <c r="D21" s="49" t="s">
        <v>51</v>
      </c>
    </row>
    <row r="22" spans="1:4">
      <c r="A22" s="47" t="s">
        <v>80</v>
      </c>
      <c r="B22" s="3"/>
      <c r="C22" s="3" t="s">
        <v>49</v>
      </c>
      <c r="D22" s="49" t="s">
        <v>51</v>
      </c>
    </row>
    <row r="23" spans="1:4" ht="45">
      <c r="A23" s="47" t="s">
        <v>81</v>
      </c>
      <c r="B23" s="3"/>
      <c r="C23" s="3" t="s">
        <v>49</v>
      </c>
      <c r="D23" s="49" t="s">
        <v>51</v>
      </c>
    </row>
    <row r="24" spans="1:4" ht="27">
      <c r="A24" s="47" t="s">
        <v>82</v>
      </c>
      <c r="B24" s="3" t="s">
        <v>49</v>
      </c>
      <c r="C24" s="3"/>
      <c r="D24" s="49" t="s">
        <v>83</v>
      </c>
    </row>
    <row r="25" spans="1:4" ht="27">
      <c r="A25" s="55" t="s">
        <v>84</v>
      </c>
      <c r="B25" s="3" t="s">
        <v>49</v>
      </c>
      <c r="C25" s="3"/>
      <c r="D25" s="49" t="s">
        <v>85</v>
      </c>
    </row>
    <row r="26" spans="1:4" ht="28.15" customHeight="1">
      <c r="A26" s="55" t="s">
        <v>86</v>
      </c>
      <c r="B26" s="3" t="s">
        <v>49</v>
      </c>
      <c r="C26" s="3"/>
      <c r="D26" s="49" t="s">
        <v>87</v>
      </c>
    </row>
    <row r="27" spans="1:4" ht="28.15" customHeight="1">
      <c r="A27" s="55" t="s">
        <v>88</v>
      </c>
      <c r="B27" s="3" t="s">
        <v>49</v>
      </c>
      <c r="C27" s="3"/>
      <c r="D27" s="49" t="s">
        <v>89</v>
      </c>
    </row>
    <row r="28" spans="1:4" ht="28.15" customHeight="1">
      <c r="A28" s="55" t="s">
        <v>91</v>
      </c>
      <c r="B28" s="3" t="s">
        <v>49</v>
      </c>
      <c r="C28" s="3"/>
      <c r="D28" s="49" t="s">
        <v>93</v>
      </c>
    </row>
    <row r="29" spans="1:4" ht="28.15" customHeight="1">
      <c r="A29" s="55" t="s">
        <v>90</v>
      </c>
      <c r="B29" s="3" t="s">
        <v>49</v>
      </c>
      <c r="C29" s="3"/>
      <c r="D29" s="49" t="s">
        <v>92</v>
      </c>
    </row>
    <row r="30" spans="1:4" ht="23.45" customHeight="1">
      <c r="A30" s="19" t="s">
        <v>10</v>
      </c>
      <c r="B30" s="99" t="s">
        <v>52</v>
      </c>
      <c r="C30" s="100"/>
      <c r="D30" s="101"/>
    </row>
    <row r="31" spans="1:4" ht="81" customHeight="1" thickBot="1">
      <c r="A31" s="85" t="s">
        <v>54</v>
      </c>
      <c r="B31" s="86"/>
      <c r="C31" s="86"/>
      <c r="D31" s="87"/>
    </row>
  </sheetData>
  <mergeCells count="12">
    <mergeCell ref="A31:D31"/>
    <mergeCell ref="A6:D6"/>
    <mergeCell ref="A7:A9"/>
    <mergeCell ref="B7:D7"/>
    <mergeCell ref="B8:C8"/>
    <mergeCell ref="B30:D30"/>
    <mergeCell ref="D8:D9"/>
    <mergeCell ref="A1:D1"/>
    <mergeCell ref="B2:D2"/>
    <mergeCell ref="B3:D3"/>
    <mergeCell ref="B4:D4"/>
    <mergeCell ref="B5:D5"/>
  </mergeCells>
  <pageMargins left="0.7" right="0.7" top="0.75" bottom="0.75" header="0.3" footer="0.3"/>
  <pageSetup paperSize="14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D6C7E-3366-4192-91A7-E5397C0B982E}">
  <dimension ref="A1:D16"/>
  <sheetViews>
    <sheetView zoomScaleNormal="100" workbookViewId="0">
      <selection sqref="A1:D1"/>
    </sheetView>
  </sheetViews>
  <sheetFormatPr baseColWidth="10" defaultRowHeight="12.75"/>
  <cols>
    <col min="1" max="1" width="53.6640625" customWidth="1"/>
    <col min="2" max="2" width="6.83203125" customWidth="1"/>
    <col min="3" max="3" width="6.5" customWidth="1"/>
    <col min="4" max="4" width="62.6640625" customWidth="1"/>
  </cols>
  <sheetData>
    <row r="1" spans="1:4" ht="92.45" customHeight="1">
      <c r="A1" s="70" t="s">
        <v>56</v>
      </c>
      <c r="B1" s="71"/>
      <c r="C1" s="71"/>
      <c r="D1" s="72"/>
    </row>
    <row r="2" spans="1:4" ht="18.600000000000001" customHeight="1">
      <c r="A2" s="13" t="s">
        <v>50</v>
      </c>
      <c r="B2" s="73" t="s">
        <v>94</v>
      </c>
      <c r="C2" s="74"/>
      <c r="D2" s="75"/>
    </row>
    <row r="3" spans="1:4" ht="42.75" customHeight="1">
      <c r="A3" s="13" t="s">
        <v>2</v>
      </c>
      <c r="B3" s="76" t="s">
        <v>58</v>
      </c>
      <c r="C3" s="77"/>
      <c r="D3" s="78"/>
    </row>
    <row r="4" spans="1:4">
      <c r="A4" s="13" t="s">
        <v>3</v>
      </c>
      <c r="B4" s="79">
        <v>32560000</v>
      </c>
      <c r="C4" s="80"/>
      <c r="D4" s="81"/>
    </row>
    <row r="5" spans="1:4" ht="10.5" customHeight="1">
      <c r="A5" s="13" t="s">
        <v>4</v>
      </c>
      <c r="B5" s="82">
        <f>B4/1423500</f>
        <v>22.873199859501231</v>
      </c>
      <c r="C5" s="83"/>
      <c r="D5" s="84"/>
    </row>
    <row r="6" spans="1:4" ht="9.6" customHeight="1">
      <c r="A6" s="104"/>
      <c r="B6" s="105"/>
      <c r="C6" s="105"/>
      <c r="D6" s="106"/>
    </row>
    <row r="7" spans="1:4" ht="15.75" customHeight="1">
      <c r="A7" s="91" t="s">
        <v>8</v>
      </c>
      <c r="B7" s="94" t="s">
        <v>102</v>
      </c>
      <c r="C7" s="95"/>
      <c r="D7" s="96"/>
    </row>
    <row r="8" spans="1:4" ht="9" customHeight="1">
      <c r="A8" s="92"/>
      <c r="B8" s="97" t="s">
        <v>9</v>
      </c>
      <c r="C8" s="98"/>
      <c r="D8" s="102" t="s">
        <v>10</v>
      </c>
    </row>
    <row r="9" spans="1:4" ht="9" customHeight="1">
      <c r="A9" s="93"/>
      <c r="B9" s="56" t="s">
        <v>11</v>
      </c>
      <c r="C9" s="57" t="s">
        <v>12</v>
      </c>
      <c r="D9" s="110"/>
    </row>
    <row r="10" spans="1:4" ht="63">
      <c r="A10" s="144" t="s">
        <v>96</v>
      </c>
      <c r="B10" s="58" t="s">
        <v>49</v>
      </c>
      <c r="C10" s="53"/>
      <c r="D10" s="59" t="s">
        <v>97</v>
      </c>
    </row>
    <row r="11" spans="1:4" ht="102" customHeight="1">
      <c r="A11" s="144" t="s">
        <v>98</v>
      </c>
      <c r="B11" s="58" t="s">
        <v>49</v>
      </c>
      <c r="C11" s="53"/>
      <c r="D11" s="59" t="s">
        <v>99</v>
      </c>
    </row>
    <row r="12" spans="1:4" ht="40.5" customHeight="1">
      <c r="A12" s="144" t="s">
        <v>100</v>
      </c>
      <c r="B12" s="58" t="s">
        <v>49</v>
      </c>
      <c r="C12" s="53"/>
      <c r="D12" s="59" t="s">
        <v>101</v>
      </c>
    </row>
    <row r="13" spans="1:4" ht="30" customHeight="1">
      <c r="A13" s="19" t="s">
        <v>10</v>
      </c>
      <c r="B13" s="107" t="s">
        <v>52</v>
      </c>
      <c r="C13" s="108"/>
      <c r="D13" s="109"/>
    </row>
    <row r="14" spans="1:4" ht="59.25" customHeight="1" thickBot="1">
      <c r="A14" s="85" t="s">
        <v>95</v>
      </c>
      <c r="B14" s="86"/>
      <c r="C14" s="86"/>
      <c r="D14" s="87"/>
    </row>
    <row r="16" spans="1:4">
      <c r="D16" s="27"/>
    </row>
  </sheetData>
  <mergeCells count="12">
    <mergeCell ref="A14:D14"/>
    <mergeCell ref="A7:A9"/>
    <mergeCell ref="B7:D7"/>
    <mergeCell ref="B8:C8"/>
    <mergeCell ref="B13:D13"/>
    <mergeCell ref="D8:D9"/>
    <mergeCell ref="A6:D6"/>
    <mergeCell ref="A1:D1"/>
    <mergeCell ref="B2:D2"/>
    <mergeCell ref="B3:D3"/>
    <mergeCell ref="B4:D4"/>
    <mergeCell ref="B5:D5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8"/>
  <sheetViews>
    <sheetView view="pageBreakPreview" topLeftCell="A12" zoomScale="175" zoomScaleNormal="130" zoomScaleSheetLayoutView="175" workbookViewId="0">
      <selection activeCell="A7" sqref="A7:D9"/>
    </sheetView>
  </sheetViews>
  <sheetFormatPr baseColWidth="10" defaultColWidth="9.33203125" defaultRowHeight="12.75"/>
  <cols>
    <col min="1" max="1" width="42.83203125" customWidth="1"/>
    <col min="2" max="2" width="7.1640625" customWidth="1"/>
    <col min="3" max="3" width="6.1640625" customWidth="1"/>
    <col min="4" max="4" width="64" customWidth="1"/>
  </cols>
  <sheetData>
    <row r="1" spans="1:4" ht="60" customHeight="1">
      <c r="A1" s="111" t="s">
        <v>36</v>
      </c>
      <c r="B1" s="112"/>
      <c r="C1" s="112"/>
      <c r="D1" s="113"/>
    </row>
    <row r="2" spans="1:4" ht="11.45" customHeight="1">
      <c r="A2" s="13" t="s">
        <v>0</v>
      </c>
      <c r="B2" s="114" t="s">
        <v>1</v>
      </c>
      <c r="C2" s="115"/>
      <c r="D2" s="116"/>
    </row>
    <row r="3" spans="1:4" ht="33" customHeight="1">
      <c r="A3" s="13" t="s">
        <v>2</v>
      </c>
      <c r="B3" s="114" t="s">
        <v>6</v>
      </c>
      <c r="C3" s="115"/>
      <c r="D3" s="116"/>
    </row>
    <row r="4" spans="1:4" ht="10.7" customHeight="1">
      <c r="A4" s="13" t="s">
        <v>3</v>
      </c>
      <c r="B4" s="117">
        <v>100000000</v>
      </c>
      <c r="C4" s="118"/>
      <c r="D4" s="119"/>
    </row>
    <row r="5" spans="1:4" ht="10.7" customHeight="1">
      <c r="A5" s="13" t="s">
        <v>4</v>
      </c>
      <c r="B5" s="120">
        <v>100</v>
      </c>
      <c r="C5" s="121"/>
      <c r="D5" s="122"/>
    </row>
    <row r="6" spans="1:4" ht="9.75" customHeight="1">
      <c r="A6" s="104" t="s">
        <v>7</v>
      </c>
      <c r="B6" s="105"/>
      <c r="C6" s="105"/>
      <c r="D6" s="106"/>
    </row>
    <row r="7" spans="1:4" ht="15.95" customHeight="1">
      <c r="A7" s="129" t="s">
        <v>8</v>
      </c>
      <c r="B7" s="132" t="s">
        <v>5</v>
      </c>
      <c r="C7" s="133"/>
      <c r="D7" s="134"/>
    </row>
    <row r="8" spans="1:4" ht="9" customHeight="1">
      <c r="A8" s="130"/>
      <c r="B8" s="135" t="s">
        <v>9</v>
      </c>
      <c r="C8" s="136"/>
      <c r="D8" s="14" t="s">
        <v>10</v>
      </c>
    </row>
    <row r="9" spans="1:4" ht="9" customHeight="1">
      <c r="A9" s="131"/>
      <c r="B9" s="2" t="s">
        <v>11</v>
      </c>
      <c r="C9" s="1" t="s">
        <v>12</v>
      </c>
      <c r="D9" s="15"/>
    </row>
    <row r="10" spans="1:4" ht="51" customHeight="1">
      <c r="A10" s="13" t="s">
        <v>13</v>
      </c>
      <c r="B10" s="3" t="s">
        <v>14</v>
      </c>
      <c r="C10" s="4"/>
      <c r="D10" s="16" t="s">
        <v>24</v>
      </c>
    </row>
    <row r="11" spans="1:4" ht="81" customHeight="1">
      <c r="A11" s="17" t="s">
        <v>15</v>
      </c>
      <c r="B11" s="5" t="s">
        <v>16</v>
      </c>
      <c r="C11" s="4"/>
      <c r="D11" s="18" t="s">
        <v>25</v>
      </c>
    </row>
    <row r="12" spans="1:4" ht="24.75" customHeight="1">
      <c r="A12" s="13" t="s">
        <v>17</v>
      </c>
      <c r="B12" s="137" t="s">
        <v>20</v>
      </c>
      <c r="C12" s="138"/>
      <c r="D12" s="20" t="s">
        <v>21</v>
      </c>
    </row>
    <row r="13" spans="1:4" ht="39" customHeight="1">
      <c r="A13" s="13" t="s">
        <v>22</v>
      </c>
      <c r="B13" s="5" t="s">
        <v>16</v>
      </c>
      <c r="C13" s="4"/>
      <c r="D13" s="18" t="s">
        <v>26</v>
      </c>
    </row>
    <row r="14" spans="1:4" ht="33" customHeight="1">
      <c r="A14" s="13" t="s">
        <v>18</v>
      </c>
      <c r="B14" s="6" t="s">
        <v>16</v>
      </c>
      <c r="C14" s="7"/>
      <c r="D14" s="18" t="s">
        <v>27</v>
      </c>
    </row>
    <row r="15" spans="1:4" ht="42" customHeight="1">
      <c r="A15" s="13" t="s">
        <v>19</v>
      </c>
      <c r="B15" s="6" t="s">
        <v>16</v>
      </c>
      <c r="C15" s="4"/>
      <c r="D15" s="18" t="s">
        <v>28</v>
      </c>
    </row>
    <row r="16" spans="1:4" ht="44.25" customHeight="1">
      <c r="A16" s="13" t="s">
        <v>23</v>
      </c>
      <c r="B16" s="6" t="s">
        <v>16</v>
      </c>
      <c r="C16" s="4"/>
      <c r="D16" s="18" t="s">
        <v>29</v>
      </c>
    </row>
    <row r="17" spans="1:4" ht="24" customHeight="1">
      <c r="A17" s="19" t="s">
        <v>10</v>
      </c>
      <c r="B17" s="123" t="s">
        <v>30</v>
      </c>
      <c r="C17" s="124"/>
      <c r="D17" s="125"/>
    </row>
    <row r="18" spans="1:4" ht="166.5" customHeight="1" thickBot="1">
      <c r="A18" s="126"/>
      <c r="B18" s="127"/>
      <c r="C18" s="127"/>
      <c r="D18" s="128"/>
    </row>
  </sheetData>
  <mergeCells count="12">
    <mergeCell ref="B17:D17"/>
    <mergeCell ref="A18:D18"/>
    <mergeCell ref="A6:D6"/>
    <mergeCell ref="A7:A9"/>
    <mergeCell ref="B7:D7"/>
    <mergeCell ref="B8:C8"/>
    <mergeCell ref="B12:C12"/>
    <mergeCell ref="A1:D1"/>
    <mergeCell ref="B2:D2"/>
    <mergeCell ref="B3:D3"/>
    <mergeCell ref="B4:D4"/>
    <mergeCell ref="B5:D5"/>
  </mergeCells>
  <pageMargins left="0.7" right="0.7" top="0.75" bottom="0.75" header="0.3" footer="0.3"/>
  <pageSetup paperSize="14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APOYO A LA INDUSTRIA</vt:lpstr>
      <vt:lpstr>GARANTÍA ADICIONAL</vt:lpstr>
      <vt:lpstr>MENOR PRECIO</vt:lpstr>
      <vt:lpstr>EVALUACIÓN JURIDICA</vt:lpstr>
      <vt:lpstr>EVALUACIÓN TÉCNICA</vt:lpstr>
      <vt:lpstr>PROPONENTE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Mar�a Ver�nica Mart�nez Torres</cp:lastModifiedBy>
  <cp:lastPrinted>2022-07-28T16:51:27Z</cp:lastPrinted>
  <dcterms:created xsi:type="dcterms:W3CDTF">2022-02-22T16:43:47Z</dcterms:created>
  <dcterms:modified xsi:type="dcterms:W3CDTF">2025-02-20T16:36:30Z</dcterms:modified>
</cp:coreProperties>
</file>