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0860" windowHeight="694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G15" i="1"/>
  <c r="G16" i="1"/>
  <c r="G17" i="1"/>
  <c r="G6" i="1"/>
  <c r="G7" i="1"/>
  <c r="G8" i="1"/>
  <c r="G9" i="1"/>
  <c r="G10" i="1"/>
  <c r="G11" i="1"/>
  <c r="F14" i="1"/>
  <c r="F15" i="1"/>
  <c r="F16" i="1"/>
  <c r="F17" i="1"/>
  <c r="F6" i="1"/>
  <c r="F7" i="1"/>
  <c r="F8" i="1"/>
  <c r="F9" i="1"/>
  <c r="F10" i="1"/>
  <c r="F11" i="1"/>
  <c r="F5" i="1" l="1"/>
  <c r="G5" i="1" s="1"/>
  <c r="I25" i="1" l="1"/>
  <c r="I26" i="1" s="1"/>
  <c r="F25" i="1"/>
  <c r="G25" i="1" s="1"/>
  <c r="I23" i="1"/>
  <c r="I24" i="1" s="1"/>
  <c r="F23" i="1"/>
  <c r="G23" i="1" s="1"/>
  <c r="I19" i="1"/>
  <c r="I20" i="1" s="1"/>
  <c r="I21" i="1"/>
  <c r="I22" i="1" s="1"/>
  <c r="F21" i="1"/>
  <c r="G21" i="1" s="1"/>
  <c r="F19" i="1"/>
  <c r="G19" i="1" s="1"/>
  <c r="I14" i="1"/>
  <c r="I15" i="1"/>
  <c r="I16" i="1"/>
  <c r="I17" i="1"/>
  <c r="I13" i="1"/>
  <c r="F13" i="1"/>
  <c r="G13" i="1" s="1"/>
  <c r="I6" i="1"/>
  <c r="I7" i="1"/>
  <c r="I8" i="1"/>
  <c r="I9" i="1"/>
  <c r="I10" i="1"/>
  <c r="I11" i="1"/>
  <c r="I5" i="1"/>
  <c r="I18" i="1" l="1"/>
  <c r="I12" i="1"/>
  <c r="G27" i="1" l="1"/>
  <c r="G28" i="1" s="1"/>
  <c r="G29" i="1" s="1"/>
</calcChain>
</file>

<file path=xl/sharedStrings.xml><?xml version="1.0" encoding="utf-8"?>
<sst xmlns="http://schemas.openxmlformats.org/spreadsheetml/2006/main" count="53" uniqueCount="41">
  <si>
    <t>ITEM</t>
  </si>
  <si>
    <t>CARACTERÍSTICAS</t>
  </si>
  <si>
    <t>COLOR</t>
  </si>
  <si>
    <t>TALLAS</t>
  </si>
  <si>
    <t>CANT</t>
  </si>
  <si>
    <t>Pantalón</t>
  </si>
  <si>
    <t>Pantalón Cuatro bolsillos, un (01) reflectante verde limón, en Dril ó Twill 100%algodón</t>
  </si>
  <si>
    <t>Azul Cian</t>
  </si>
  <si>
    <t>TOTAL</t>
  </si>
  <si>
    <t>Camisa</t>
  </si>
  <si>
    <t>Camisa de dril manga larga, dos bolsillos tapa, logo en la espalda centrado “Reciclador de Oficio”, y reflectante verde limón en Dril ó Twill 100%algodón</t>
  </si>
  <si>
    <t>S</t>
  </si>
  <si>
    <t>M</t>
  </si>
  <si>
    <t>L</t>
  </si>
  <si>
    <t>XL</t>
  </si>
  <si>
    <t>XXL</t>
  </si>
  <si>
    <t>Gorra</t>
  </si>
  <si>
    <t>Tipo beisbol estampado en frente centrado “Reciclador de Oficio” en Dril ó Twill 100%algodón</t>
  </si>
  <si>
    <t>Única</t>
  </si>
  <si>
    <t>Mascarilla</t>
  </si>
  <si>
    <t xml:space="preserve">Mascarilla tipo KN95 con 4 capas, superficie no tejida, puente de nariz ajustable en aluminio </t>
  </si>
  <si>
    <t>N/A</t>
  </si>
  <si>
    <t>Gafas</t>
  </si>
  <si>
    <t>Gafas transparentes con resistencia mecánica y protección lateral</t>
  </si>
  <si>
    <t>Alcohol Glicerinado</t>
  </si>
  <si>
    <t>Alcohol etílico glicerinado al 70% (Litros)</t>
  </si>
  <si>
    <t>VALOR UNIT.</t>
  </si>
  <si>
    <t>IVA</t>
  </si>
  <si>
    <t>VALOR TOTAL</t>
  </si>
  <si>
    <t>TOTAL NETO</t>
  </si>
  <si>
    <t>TOTAL IVA</t>
  </si>
  <si>
    <t>TOTAL OFERTA</t>
  </si>
  <si>
    <t xml:space="preserve">ANEXO PRESUPUESTO </t>
  </si>
  <si>
    <t xml:space="preserve">Atentamente, </t>
  </si>
  <si>
    <t>ANA CARLINA VANEGAS SALAMANCA</t>
  </si>
  <si>
    <t>C.C. Nº. 1.014.204.131 Expedida en Bogotá D.C</t>
  </si>
  <si>
    <t>Nit: 900.452.857-9</t>
  </si>
  <si>
    <t>Dirección: Cll 32 Sur #  51-05</t>
  </si>
  <si>
    <t>Número de Teléfono: (1) 9277129</t>
  </si>
  <si>
    <t>Número de fax: N/A</t>
  </si>
  <si>
    <r>
      <t xml:space="preserve">Correo electrónico: </t>
    </r>
    <r>
      <rPr>
        <sz val="10"/>
        <color theme="1"/>
        <rFont val="Calibri"/>
        <family val="2"/>
        <scheme val="minor"/>
      </rPr>
      <t>gerencia@ingeniodys.com – licitacionesingenio1@gmail.com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</si>
</sst>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10" xfId="1" applyFont="1" applyBorder="1" applyAlignment="1">
      <alignment horizontal="center"/>
    </xf>
    <xf numFmtId="44" fontId="0" fillId="0" borderId="10" xfId="1" applyFont="1" applyBorder="1" applyAlignment="1">
      <alignment horizontal="center" vertical="center"/>
    </xf>
    <xf numFmtId="44" fontId="0" fillId="3" borderId="10" xfId="1" applyFont="1" applyFill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16" xfId="1" applyFont="1" applyBorder="1" applyAlignment="1">
      <alignment horizontal="center"/>
    </xf>
    <xf numFmtId="44" fontId="0" fillId="0" borderId="17" xfId="1" applyNumberFormat="1" applyFont="1" applyBorder="1" applyAlignment="1">
      <alignment horizontal="center"/>
    </xf>
    <xf numFmtId="44" fontId="0" fillId="0" borderId="17" xfId="1" applyFont="1" applyBorder="1" applyAlignment="1">
      <alignment horizontal="center" vertical="center"/>
    </xf>
    <xf numFmtId="44" fontId="0" fillId="0" borderId="17" xfId="0" applyNumberFormat="1" applyBorder="1" applyAlignment="1">
      <alignment horizontal="center" vertical="center"/>
    </xf>
    <xf numFmtId="44" fontId="0" fillId="0" borderId="18" xfId="1" applyFont="1" applyBorder="1" applyAlignment="1">
      <alignment horizontal="center" vertical="center"/>
    </xf>
    <xf numFmtId="44" fontId="0" fillId="0" borderId="19" xfId="1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44" fontId="5" fillId="3" borderId="17" xfId="1" applyNumberFormat="1" applyFont="1" applyFill="1" applyBorder="1" applyAlignment="1">
      <alignment horizontal="center"/>
    </xf>
    <xf numFmtId="44" fontId="5" fillId="3" borderId="17" xfId="1" applyFont="1" applyFill="1" applyBorder="1" applyAlignment="1">
      <alignment horizontal="center" vertical="center"/>
    </xf>
    <xf numFmtId="44" fontId="5" fillId="3" borderId="17" xfId="0" applyNumberFormat="1" applyFont="1" applyFill="1" applyBorder="1" applyAlignment="1">
      <alignment horizontal="center"/>
    </xf>
    <xf numFmtId="44" fontId="5" fillId="3" borderId="21" xfId="0" applyNumberFormat="1" applyFont="1" applyFill="1" applyBorder="1" applyAlignment="1">
      <alignment horizont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7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44" fontId="0" fillId="3" borderId="14" xfId="0" applyNumberFormat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44" fontId="1" fillId="3" borderId="25" xfId="0" applyNumberFormat="1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3" borderId="27" xfId="0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44" fontId="0" fillId="0" borderId="28" xfId="1" applyFont="1" applyBorder="1" applyAlignment="1">
      <alignment horizontal="center"/>
    </xf>
    <xf numFmtId="44" fontId="0" fillId="0" borderId="29" xfId="1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5</xdr:col>
      <xdr:colOff>552450</xdr:colOff>
      <xdr:row>0</xdr:row>
      <xdr:rowOff>1104265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5" y="0"/>
          <a:ext cx="1962150" cy="110426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31</xdr:row>
      <xdr:rowOff>133350</xdr:rowOff>
    </xdr:from>
    <xdr:to>
      <xdr:col>1</xdr:col>
      <xdr:colOff>581025</xdr:colOff>
      <xdr:row>31</xdr:row>
      <xdr:rowOff>866775</xdr:rowOff>
    </xdr:to>
    <xdr:pic>
      <xdr:nvPicPr>
        <xdr:cNvPr id="3" name="0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0801350"/>
          <a:ext cx="1209675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24" workbookViewId="0">
      <selection activeCell="K32" sqref="K32"/>
    </sheetView>
  </sheetViews>
  <sheetFormatPr baseColWidth="10" defaultRowHeight="15" x14ac:dyDescent="0.25"/>
  <cols>
    <col min="1" max="1" width="10" bestFit="1" customWidth="1"/>
    <col min="2" max="2" width="16.42578125" customWidth="1"/>
    <col min="3" max="3" width="8.28515625" bestFit="1" customWidth="1"/>
    <col min="4" max="4" width="7.42578125" style="13" bestFit="1" customWidth="1"/>
    <col min="5" max="5" width="5.42578125" style="13" bestFit="1" customWidth="1"/>
    <col min="6" max="6" width="11.5703125" style="13" bestFit="1" customWidth="1"/>
    <col min="7" max="7" width="10.5703125" style="13" bestFit="1" customWidth="1"/>
    <col min="8" max="8" width="11.5703125" style="13" hidden="1" customWidth="1"/>
    <col min="9" max="9" width="15.140625" style="13" bestFit="1" customWidth="1"/>
  </cols>
  <sheetData>
    <row r="1" spans="1:9" ht="89.25" customHeight="1" x14ac:dyDescent="0.25">
      <c r="A1" s="32"/>
      <c r="B1" s="32"/>
      <c r="C1" s="32"/>
      <c r="D1" s="32"/>
      <c r="E1" s="32"/>
      <c r="F1" s="32"/>
      <c r="G1" s="32"/>
      <c r="H1" s="32"/>
      <c r="I1" s="32"/>
    </row>
    <row r="2" spans="1:9" x14ac:dyDescent="0.25">
      <c r="A2" s="33" t="s">
        <v>32</v>
      </c>
      <c r="B2" s="33"/>
      <c r="C2" s="33"/>
      <c r="D2" s="33"/>
      <c r="E2" s="33"/>
      <c r="F2" s="33"/>
      <c r="G2" s="33"/>
      <c r="H2" s="33"/>
      <c r="I2" s="33"/>
    </row>
    <row r="3" spans="1:9" ht="15.75" thickBot="1" x14ac:dyDescent="0.3"/>
    <row r="4" spans="1:9" ht="15.75" thickBot="1" x14ac:dyDescent="0.3">
      <c r="A4" s="1" t="s">
        <v>0</v>
      </c>
      <c r="B4" s="2" t="s">
        <v>1</v>
      </c>
      <c r="C4" s="2" t="s">
        <v>2</v>
      </c>
      <c r="D4" s="12" t="s">
        <v>3</v>
      </c>
      <c r="E4" s="12" t="s">
        <v>4</v>
      </c>
      <c r="F4" s="12" t="s">
        <v>26</v>
      </c>
      <c r="G4" s="12" t="s">
        <v>27</v>
      </c>
      <c r="H4" s="12"/>
      <c r="I4" s="12" t="s">
        <v>28</v>
      </c>
    </row>
    <row r="5" spans="1:9" ht="15.75" thickBot="1" x14ac:dyDescent="0.3">
      <c r="A5" s="35" t="s">
        <v>5</v>
      </c>
      <c r="B5" s="35" t="s">
        <v>6</v>
      </c>
      <c r="C5" s="35" t="s">
        <v>7</v>
      </c>
      <c r="D5" s="3">
        <v>28</v>
      </c>
      <c r="E5" s="6">
        <v>10</v>
      </c>
      <c r="F5" s="54">
        <f>H5/1.19</f>
        <v>27202.521008403364</v>
      </c>
      <c r="G5" s="54">
        <f>F5*19%</f>
        <v>5168.4789915966394</v>
      </c>
      <c r="H5" s="54">
        <v>32371</v>
      </c>
      <c r="I5" s="55">
        <f>H5*E5</f>
        <v>323710</v>
      </c>
    </row>
    <row r="6" spans="1:9" ht="15.75" thickBot="1" x14ac:dyDescent="0.3">
      <c r="A6" s="35"/>
      <c r="B6" s="35"/>
      <c r="C6" s="35"/>
      <c r="D6" s="3">
        <v>30</v>
      </c>
      <c r="E6" s="6">
        <v>10</v>
      </c>
      <c r="F6" s="14">
        <f t="shared" ref="F6:F11" si="0">H6/1.19</f>
        <v>27202.521008403364</v>
      </c>
      <c r="G6" s="14">
        <f t="shared" ref="G6:G11" si="1">F6*19%</f>
        <v>5168.4789915966394</v>
      </c>
      <c r="H6" s="18">
        <v>32371</v>
      </c>
      <c r="I6" s="19">
        <f t="shared" ref="I6:I11" si="2">H6*E6</f>
        <v>323710</v>
      </c>
    </row>
    <row r="7" spans="1:9" ht="15.75" thickBot="1" x14ac:dyDescent="0.3">
      <c r="A7" s="35"/>
      <c r="B7" s="35"/>
      <c r="C7" s="35"/>
      <c r="D7" s="3">
        <v>32</v>
      </c>
      <c r="E7" s="6">
        <v>25</v>
      </c>
      <c r="F7" s="14">
        <f t="shared" si="0"/>
        <v>27202.521008403364</v>
      </c>
      <c r="G7" s="14">
        <f t="shared" si="1"/>
        <v>5168.4789915966394</v>
      </c>
      <c r="H7" s="18">
        <v>32371</v>
      </c>
      <c r="I7" s="19">
        <f t="shared" si="2"/>
        <v>809275</v>
      </c>
    </row>
    <row r="8" spans="1:9" ht="15.75" thickBot="1" x14ac:dyDescent="0.3">
      <c r="A8" s="35"/>
      <c r="B8" s="35"/>
      <c r="C8" s="35"/>
      <c r="D8" s="3">
        <v>34</v>
      </c>
      <c r="E8" s="6">
        <v>40</v>
      </c>
      <c r="F8" s="14">
        <f t="shared" si="0"/>
        <v>27202.521008403364</v>
      </c>
      <c r="G8" s="14">
        <f t="shared" si="1"/>
        <v>5168.4789915966394</v>
      </c>
      <c r="H8" s="18">
        <v>32371</v>
      </c>
      <c r="I8" s="19">
        <f t="shared" si="2"/>
        <v>1294840</v>
      </c>
    </row>
    <row r="9" spans="1:9" ht="15.75" thickBot="1" x14ac:dyDescent="0.3">
      <c r="A9" s="35"/>
      <c r="B9" s="35"/>
      <c r="C9" s="35"/>
      <c r="D9" s="3">
        <v>36</v>
      </c>
      <c r="E9" s="6">
        <v>75</v>
      </c>
      <c r="F9" s="14">
        <f t="shared" si="0"/>
        <v>27202.521008403364</v>
      </c>
      <c r="G9" s="14">
        <f t="shared" si="1"/>
        <v>5168.4789915966394</v>
      </c>
      <c r="H9" s="18">
        <v>32371</v>
      </c>
      <c r="I9" s="19">
        <f t="shared" si="2"/>
        <v>2427825</v>
      </c>
    </row>
    <row r="10" spans="1:9" ht="15.75" thickBot="1" x14ac:dyDescent="0.3">
      <c r="A10" s="35"/>
      <c r="B10" s="35"/>
      <c r="C10" s="35"/>
      <c r="D10" s="3">
        <v>38</v>
      </c>
      <c r="E10" s="6">
        <v>75</v>
      </c>
      <c r="F10" s="14">
        <f t="shared" si="0"/>
        <v>27202.521008403364</v>
      </c>
      <c r="G10" s="14">
        <f t="shared" si="1"/>
        <v>5168.4789915966394</v>
      </c>
      <c r="H10" s="18">
        <v>32371</v>
      </c>
      <c r="I10" s="19">
        <f t="shared" si="2"/>
        <v>2427825</v>
      </c>
    </row>
    <row r="11" spans="1:9" ht="15.75" thickBot="1" x14ac:dyDescent="0.3">
      <c r="A11" s="36"/>
      <c r="B11" s="36"/>
      <c r="C11" s="36"/>
      <c r="D11" s="3">
        <v>40</v>
      </c>
      <c r="E11" s="6">
        <v>75</v>
      </c>
      <c r="F11" s="14">
        <f t="shared" si="0"/>
        <v>27202.521008403364</v>
      </c>
      <c r="G11" s="14">
        <f t="shared" si="1"/>
        <v>5168.4789915966394</v>
      </c>
      <c r="H11" s="18">
        <v>32371</v>
      </c>
      <c r="I11" s="19">
        <f t="shared" si="2"/>
        <v>2427825</v>
      </c>
    </row>
    <row r="12" spans="1:9" ht="18" thickBot="1" x14ac:dyDescent="0.45">
      <c r="A12" s="37" t="s">
        <v>8</v>
      </c>
      <c r="B12" s="38"/>
      <c r="C12" s="38"/>
      <c r="D12" s="39"/>
      <c r="E12" s="8">
        <v>310</v>
      </c>
      <c r="F12" s="11"/>
      <c r="G12" s="11"/>
      <c r="H12" s="11"/>
      <c r="I12" s="26">
        <f>SUM(I5:I11)</f>
        <v>10035010</v>
      </c>
    </row>
    <row r="13" spans="1:9" ht="105" customHeight="1" thickBot="1" x14ac:dyDescent="0.3">
      <c r="A13" s="34" t="s">
        <v>9</v>
      </c>
      <c r="B13" s="34" t="s">
        <v>10</v>
      </c>
      <c r="C13" s="34" t="s">
        <v>7</v>
      </c>
      <c r="D13" s="3" t="s">
        <v>11</v>
      </c>
      <c r="E13" s="6">
        <v>20</v>
      </c>
      <c r="F13" s="15">
        <f>H13/1.19</f>
        <v>26742.016806722691</v>
      </c>
      <c r="G13" s="15">
        <f>F13*19%</f>
        <v>5080.9831932773113</v>
      </c>
      <c r="H13" s="15">
        <v>31823</v>
      </c>
      <c r="I13" s="20">
        <f>H13*E13</f>
        <v>636460</v>
      </c>
    </row>
    <row r="14" spans="1:9" ht="15.75" thickBot="1" x14ac:dyDescent="0.3">
      <c r="A14" s="35"/>
      <c r="B14" s="35"/>
      <c r="C14" s="35"/>
      <c r="D14" s="3" t="s">
        <v>12</v>
      </c>
      <c r="E14" s="6">
        <v>65</v>
      </c>
      <c r="F14" s="15">
        <f t="shared" ref="F14:F17" si="3">H14/1.19</f>
        <v>26742.016806722691</v>
      </c>
      <c r="G14" s="15">
        <f t="shared" ref="G14:G17" si="4">F14*19%</f>
        <v>5080.9831932773113</v>
      </c>
      <c r="H14" s="15">
        <v>31823</v>
      </c>
      <c r="I14" s="20">
        <f t="shared" ref="I14:I17" si="5">H14*E14</f>
        <v>2068495</v>
      </c>
    </row>
    <row r="15" spans="1:9" ht="15.75" thickBot="1" x14ac:dyDescent="0.3">
      <c r="A15" s="35"/>
      <c r="B15" s="35"/>
      <c r="C15" s="35"/>
      <c r="D15" s="3" t="s">
        <v>13</v>
      </c>
      <c r="E15" s="6">
        <v>75</v>
      </c>
      <c r="F15" s="15">
        <f t="shared" si="3"/>
        <v>26742.016806722691</v>
      </c>
      <c r="G15" s="15">
        <f t="shared" si="4"/>
        <v>5080.9831932773113</v>
      </c>
      <c r="H15" s="15">
        <v>31823</v>
      </c>
      <c r="I15" s="20">
        <f t="shared" si="5"/>
        <v>2386725</v>
      </c>
    </row>
    <row r="16" spans="1:9" ht="15.75" thickBot="1" x14ac:dyDescent="0.3">
      <c r="A16" s="35"/>
      <c r="B16" s="35"/>
      <c r="C16" s="35"/>
      <c r="D16" s="3" t="s">
        <v>14</v>
      </c>
      <c r="E16" s="6">
        <v>75</v>
      </c>
      <c r="F16" s="15">
        <f t="shared" si="3"/>
        <v>26742.016806722691</v>
      </c>
      <c r="G16" s="15">
        <f t="shared" si="4"/>
        <v>5080.9831932773113</v>
      </c>
      <c r="H16" s="15">
        <v>31823</v>
      </c>
      <c r="I16" s="20">
        <f t="shared" si="5"/>
        <v>2386725</v>
      </c>
    </row>
    <row r="17" spans="1:9" ht="15.75" thickBot="1" x14ac:dyDescent="0.3">
      <c r="A17" s="36"/>
      <c r="B17" s="36"/>
      <c r="C17" s="36"/>
      <c r="D17" s="3" t="s">
        <v>15</v>
      </c>
      <c r="E17" s="6">
        <v>75</v>
      </c>
      <c r="F17" s="15">
        <f t="shared" si="3"/>
        <v>26742.016806722691</v>
      </c>
      <c r="G17" s="15">
        <f t="shared" si="4"/>
        <v>5080.9831932773113</v>
      </c>
      <c r="H17" s="15">
        <v>31823</v>
      </c>
      <c r="I17" s="20">
        <f t="shared" si="5"/>
        <v>2386725</v>
      </c>
    </row>
    <row r="18" spans="1:9" ht="18" thickBot="1" x14ac:dyDescent="0.3">
      <c r="A18" s="37" t="s">
        <v>8</v>
      </c>
      <c r="B18" s="38"/>
      <c r="C18" s="38"/>
      <c r="D18" s="39"/>
      <c r="E18" s="7">
        <v>310</v>
      </c>
      <c r="F18" s="16"/>
      <c r="G18" s="16"/>
      <c r="H18" s="16"/>
      <c r="I18" s="27">
        <f>SUM(I13:I17)</f>
        <v>9865130</v>
      </c>
    </row>
    <row r="19" spans="1:9" ht="72.75" thickBot="1" x14ac:dyDescent="0.3">
      <c r="A19" s="5" t="s">
        <v>16</v>
      </c>
      <c r="B19" s="4" t="s">
        <v>17</v>
      </c>
      <c r="C19" s="4" t="s">
        <v>7</v>
      </c>
      <c r="D19" s="3" t="s">
        <v>18</v>
      </c>
      <c r="E19" s="6">
        <v>310</v>
      </c>
      <c r="F19" s="17">
        <f>H19/1.19</f>
        <v>8160.5042016806728</v>
      </c>
      <c r="G19" s="17">
        <f>F19*19%</f>
        <v>1550.4957983193278</v>
      </c>
      <c r="H19" s="15">
        <v>9711</v>
      </c>
      <c r="I19" s="21">
        <f>E19*H19</f>
        <v>3010410</v>
      </c>
    </row>
    <row r="20" spans="1:9" ht="18" thickBot="1" x14ac:dyDescent="0.45">
      <c r="A20" s="37" t="s">
        <v>8</v>
      </c>
      <c r="B20" s="38"/>
      <c r="C20" s="38"/>
      <c r="D20" s="39"/>
      <c r="E20" s="7">
        <v>310</v>
      </c>
      <c r="F20" s="11"/>
      <c r="G20" s="11"/>
      <c r="H20" s="11"/>
      <c r="I20" s="28">
        <f>I19</f>
        <v>3010410</v>
      </c>
    </row>
    <row r="21" spans="1:9" ht="72.75" thickBot="1" x14ac:dyDescent="0.3">
      <c r="A21" s="5" t="s">
        <v>19</v>
      </c>
      <c r="B21" s="4" t="s">
        <v>20</v>
      </c>
      <c r="C21" s="4" t="s">
        <v>21</v>
      </c>
      <c r="D21" s="3" t="s">
        <v>18</v>
      </c>
      <c r="E21" s="9">
        <v>7900</v>
      </c>
      <c r="F21" s="15">
        <f>H21/1.19</f>
        <v>2327.7310924369749</v>
      </c>
      <c r="G21" s="15">
        <f>F21*19%</f>
        <v>442.26890756302521</v>
      </c>
      <c r="H21" s="15">
        <v>2770</v>
      </c>
      <c r="I21" s="20">
        <f>H21*E21</f>
        <v>21883000</v>
      </c>
    </row>
    <row r="22" spans="1:9" ht="18" thickBot="1" x14ac:dyDescent="0.45">
      <c r="A22" s="37" t="s">
        <v>8</v>
      </c>
      <c r="B22" s="38"/>
      <c r="C22" s="38"/>
      <c r="D22" s="39"/>
      <c r="E22" s="10">
        <v>7900</v>
      </c>
      <c r="F22" s="11"/>
      <c r="G22" s="11"/>
      <c r="H22" s="11"/>
      <c r="I22" s="28">
        <f>I21</f>
        <v>21883000</v>
      </c>
    </row>
    <row r="23" spans="1:9" ht="60.75" thickBot="1" x14ac:dyDescent="0.3">
      <c r="A23" s="5" t="s">
        <v>22</v>
      </c>
      <c r="B23" s="4" t="s">
        <v>23</v>
      </c>
      <c r="C23" s="4" t="s">
        <v>21</v>
      </c>
      <c r="D23" s="3" t="s">
        <v>21</v>
      </c>
      <c r="E23" s="9">
        <v>1500</v>
      </c>
      <c r="F23" s="15">
        <f>H23/1.19</f>
        <v>5189.0756302521013</v>
      </c>
      <c r="G23" s="15">
        <f>F23*19%</f>
        <v>985.92436974789928</v>
      </c>
      <c r="H23" s="15">
        <v>6175</v>
      </c>
      <c r="I23" s="20">
        <f>H23*E23</f>
        <v>9262500</v>
      </c>
    </row>
    <row r="24" spans="1:9" ht="18" thickBot="1" x14ac:dyDescent="0.45">
      <c r="A24" s="37" t="s">
        <v>8</v>
      </c>
      <c r="B24" s="38"/>
      <c r="C24" s="38"/>
      <c r="D24" s="39"/>
      <c r="E24" s="10">
        <v>1500</v>
      </c>
      <c r="F24" s="11"/>
      <c r="G24" s="11"/>
      <c r="H24" s="11"/>
      <c r="I24" s="28">
        <f>I23</f>
        <v>9262500</v>
      </c>
    </row>
    <row r="25" spans="1:9" ht="36.75" thickBot="1" x14ac:dyDescent="0.3">
      <c r="A25" s="5" t="s">
        <v>24</v>
      </c>
      <c r="B25" s="4" t="s">
        <v>25</v>
      </c>
      <c r="C25" s="4" t="s">
        <v>21</v>
      </c>
      <c r="D25" s="3" t="s">
        <v>21</v>
      </c>
      <c r="E25" s="6">
        <v>120</v>
      </c>
      <c r="F25" s="22">
        <f>H25/1.19</f>
        <v>6403.3613445378151</v>
      </c>
      <c r="G25" s="22">
        <f>F25*19%</f>
        <v>1216.6386554621849</v>
      </c>
      <c r="H25" s="22">
        <v>7620</v>
      </c>
      <c r="I25" s="23">
        <f>H25*E25</f>
        <v>914400</v>
      </c>
    </row>
    <row r="26" spans="1:9" ht="17.25" x14ac:dyDescent="0.4">
      <c r="A26" s="40" t="s">
        <v>8</v>
      </c>
      <c r="B26" s="41"/>
      <c r="C26" s="41"/>
      <c r="D26" s="42"/>
      <c r="E26" s="24">
        <v>120</v>
      </c>
      <c r="F26" s="25"/>
      <c r="G26" s="25"/>
      <c r="H26" s="25"/>
      <c r="I26" s="29">
        <f>I25</f>
        <v>914400</v>
      </c>
    </row>
    <row r="27" spans="1:9" x14ac:dyDescent="0.25">
      <c r="A27" s="43" t="s">
        <v>29</v>
      </c>
      <c r="B27" s="53"/>
      <c r="C27" s="53"/>
      <c r="D27" s="53"/>
      <c r="E27" s="53"/>
      <c r="F27" s="53"/>
      <c r="G27" s="47">
        <f>(I12+I18+I20+I22+I24+I26)/1.19</f>
        <v>46193655.462184876</v>
      </c>
      <c r="H27" s="48"/>
      <c r="I27" s="49"/>
    </row>
    <row r="28" spans="1:9" x14ac:dyDescent="0.25">
      <c r="A28" s="43" t="s">
        <v>30</v>
      </c>
      <c r="B28" s="44"/>
      <c r="C28" s="44"/>
      <c r="D28" s="44"/>
      <c r="E28" s="44"/>
      <c r="F28" s="44"/>
      <c r="G28" s="47">
        <f>G27*19%</f>
        <v>8776794.5378151257</v>
      </c>
      <c r="H28" s="48"/>
      <c r="I28" s="49"/>
    </row>
    <row r="29" spans="1:9" ht="15.75" thickBot="1" x14ac:dyDescent="0.3">
      <c r="A29" s="45" t="s">
        <v>31</v>
      </c>
      <c r="B29" s="46"/>
      <c r="C29" s="46"/>
      <c r="D29" s="46"/>
      <c r="E29" s="46"/>
      <c r="F29" s="46"/>
      <c r="G29" s="50">
        <f>G27+G28</f>
        <v>54970450</v>
      </c>
      <c r="H29" s="51"/>
      <c r="I29" s="52"/>
    </row>
    <row r="31" spans="1:9" x14ac:dyDescent="0.25">
      <c r="A31" t="s">
        <v>33</v>
      </c>
    </row>
    <row r="32" spans="1:9" ht="74.25" customHeight="1" x14ac:dyDescent="0.25"/>
    <row r="33" spans="1:9" s="30" customFormat="1" x14ac:dyDescent="0.25">
      <c r="A33" s="31" t="s">
        <v>34</v>
      </c>
      <c r="B33" s="31"/>
      <c r="C33" s="31"/>
      <c r="D33" s="31"/>
      <c r="E33" s="31"/>
      <c r="F33" s="31"/>
      <c r="G33" s="31"/>
      <c r="H33" s="31"/>
      <c r="I33" s="31"/>
    </row>
    <row r="34" spans="1:9" s="30" customFormat="1" x14ac:dyDescent="0.25">
      <c r="A34" s="31" t="s">
        <v>35</v>
      </c>
      <c r="B34" s="31"/>
      <c r="C34" s="31"/>
      <c r="D34" s="31"/>
      <c r="E34" s="31"/>
      <c r="F34" s="31"/>
      <c r="G34" s="31"/>
      <c r="H34" s="31"/>
      <c r="I34" s="31"/>
    </row>
    <row r="35" spans="1:9" s="30" customFormat="1" x14ac:dyDescent="0.25">
      <c r="A35" s="31" t="s">
        <v>36</v>
      </c>
      <c r="B35" s="31"/>
      <c r="C35" s="31"/>
      <c r="D35" s="31"/>
      <c r="E35" s="31"/>
      <c r="F35" s="31"/>
      <c r="G35" s="31"/>
      <c r="H35" s="31"/>
      <c r="I35" s="31"/>
    </row>
    <row r="36" spans="1:9" s="30" customFormat="1" x14ac:dyDescent="0.25">
      <c r="A36" s="31" t="s">
        <v>37</v>
      </c>
      <c r="B36" s="31"/>
      <c r="C36" s="31"/>
      <c r="D36" s="31"/>
      <c r="E36" s="31"/>
      <c r="F36" s="31"/>
      <c r="G36" s="31"/>
      <c r="H36" s="31"/>
      <c r="I36" s="31"/>
    </row>
    <row r="37" spans="1:9" s="30" customFormat="1" x14ac:dyDescent="0.25">
      <c r="A37" s="31" t="s">
        <v>38</v>
      </c>
      <c r="B37" s="31"/>
      <c r="C37" s="31"/>
      <c r="D37" s="31"/>
      <c r="E37" s="31"/>
      <c r="F37" s="31"/>
      <c r="G37" s="31"/>
      <c r="H37" s="31"/>
      <c r="I37" s="31"/>
    </row>
    <row r="38" spans="1:9" s="30" customFormat="1" x14ac:dyDescent="0.25">
      <c r="A38" s="31" t="s">
        <v>39</v>
      </c>
      <c r="B38" s="31"/>
      <c r="C38" s="31"/>
      <c r="D38" s="31"/>
      <c r="E38" s="31"/>
      <c r="F38" s="31"/>
      <c r="G38" s="31"/>
      <c r="H38" s="31"/>
      <c r="I38" s="31"/>
    </row>
    <row r="39" spans="1:9" s="30" customFormat="1" x14ac:dyDescent="0.25">
      <c r="A39" s="31" t="s">
        <v>40</v>
      </c>
      <c r="B39" s="31"/>
      <c r="C39" s="31"/>
      <c r="D39" s="31"/>
      <c r="E39" s="31"/>
      <c r="F39" s="31"/>
      <c r="G39" s="31"/>
      <c r="H39" s="31"/>
      <c r="I39" s="31"/>
    </row>
  </sheetData>
  <mergeCells count="27">
    <mergeCell ref="A28:F28"/>
    <mergeCell ref="A29:F29"/>
    <mergeCell ref="G27:I27"/>
    <mergeCell ref="G28:I28"/>
    <mergeCell ref="G29:I29"/>
    <mergeCell ref="A27:F27"/>
    <mergeCell ref="A18:D18"/>
    <mergeCell ref="A20:D20"/>
    <mergeCell ref="A22:D22"/>
    <mergeCell ref="A24:D24"/>
    <mergeCell ref="A26:D26"/>
    <mergeCell ref="A36:I36"/>
    <mergeCell ref="A37:I37"/>
    <mergeCell ref="A38:I38"/>
    <mergeCell ref="A39:I39"/>
    <mergeCell ref="A1:I1"/>
    <mergeCell ref="A2:I2"/>
    <mergeCell ref="A33:I33"/>
    <mergeCell ref="A34:I34"/>
    <mergeCell ref="A35:I35"/>
    <mergeCell ref="A5:A11"/>
    <mergeCell ref="B5:B11"/>
    <mergeCell ref="C5:C11"/>
    <mergeCell ref="A12:D12"/>
    <mergeCell ref="A13:A17"/>
    <mergeCell ref="B13:B17"/>
    <mergeCell ref="C13:C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KATA</cp:lastModifiedBy>
  <dcterms:created xsi:type="dcterms:W3CDTF">2020-07-29T04:01:42Z</dcterms:created>
  <dcterms:modified xsi:type="dcterms:W3CDTF">2020-08-01T03:07:10Z</dcterms:modified>
</cp:coreProperties>
</file>