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EsteLibro"/>
  <mc:AlternateContent xmlns:mc="http://schemas.openxmlformats.org/markup-compatibility/2006">
    <mc:Choice Requires="x15">
      <x15ac:absPath xmlns:x15ac="http://schemas.microsoft.com/office/spreadsheetml/2010/11/ac" url="D:\FMADRIGALG\Trabajo en Casa\CON N° 10827\Evaluación Financiera Ajustada CON 10827\"/>
    </mc:Choice>
  </mc:AlternateContent>
  <bookViews>
    <workbookView xWindow="0" yWindow="0" windowWidth="21570" windowHeight="7470" firstSheet="1" activeTab="2"/>
  </bookViews>
  <sheets>
    <sheet name="Verificaciones" sheetId="1" state="hidden" r:id="rId1"/>
    <sheet name="POA" sheetId="6" r:id="rId2"/>
    <sheet name="Capacidad Financiera" sheetId="4" r:id="rId3"/>
    <sheet name="PO" sheetId="7" state="hidden" r:id="rId4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'Capacidad Financiera'!$B$1:$AA$11</definedName>
    <definedName name="CapFinanciera1">#REF!</definedName>
    <definedName name="CapFinanciera2">#REF!</definedName>
    <definedName name="CapFinanciera3">#REF!</definedName>
    <definedName name="CapFinanciera4">#REF!</definedName>
    <definedName name="CAPITALD">POA!$J$2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ATRIMONIOD">POA!$L$2</definedName>
    <definedName name="PlazoM1">POA!$C$2</definedName>
    <definedName name="PlazoM2">POA!$C$3</definedName>
    <definedName name="PlazoM3">POA!$C$4</definedName>
    <definedName name="PlazoM4">POA!$C$5</definedName>
    <definedName name="prueba">#REF!</definedName>
    <definedName name="SALACTUAL">POA!$G$2</definedName>
    <definedName name="Z_7043DB3C_32B3_43B5_9ACE_4B1C78863594_.wvu.PrintArea" localSheetId="2" hidden="1">'Capacidad Financiera'!$B$1:$AA$11</definedName>
  </definedNames>
  <calcPr calcId="162913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J14" i="4" l="1"/>
  <c r="P374" i="4"/>
  <c r="O374" i="4"/>
  <c r="J374" i="4"/>
  <c r="K374" i="4" s="1"/>
  <c r="I374" i="4"/>
  <c r="B374" i="4"/>
  <c r="P373" i="4"/>
  <c r="O373" i="4"/>
  <c r="J373" i="4"/>
  <c r="K373" i="4" s="1"/>
  <c r="I373" i="4"/>
  <c r="B373" i="4"/>
  <c r="P372" i="4"/>
  <c r="O372" i="4"/>
  <c r="J372" i="4"/>
  <c r="K372" i="4" s="1"/>
  <c r="I372" i="4"/>
  <c r="B372" i="4"/>
  <c r="P371" i="4"/>
  <c r="O371" i="4"/>
  <c r="K371" i="4"/>
  <c r="J371" i="4"/>
  <c r="I371" i="4"/>
  <c r="B371" i="4"/>
  <c r="P370" i="4"/>
  <c r="O370" i="4"/>
  <c r="J370" i="4"/>
  <c r="K370" i="4" s="1"/>
  <c r="I370" i="4"/>
  <c r="B370" i="4"/>
  <c r="P369" i="4"/>
  <c r="O369" i="4"/>
  <c r="J369" i="4"/>
  <c r="K369" i="4" s="1"/>
  <c r="I369" i="4"/>
  <c r="B369" i="4"/>
  <c r="P368" i="4"/>
  <c r="O368" i="4"/>
  <c r="J368" i="4"/>
  <c r="I368" i="4"/>
  <c r="B368" i="4"/>
  <c r="P367" i="4"/>
  <c r="O367" i="4"/>
  <c r="K367" i="4"/>
  <c r="J367" i="4"/>
  <c r="I367" i="4"/>
  <c r="B367" i="4"/>
  <c r="P366" i="4"/>
  <c r="O366" i="4"/>
  <c r="J366" i="4"/>
  <c r="K366" i="4" s="1"/>
  <c r="I366" i="4"/>
  <c r="B366" i="4"/>
  <c r="P365" i="4"/>
  <c r="O365" i="4"/>
  <c r="J365" i="4"/>
  <c r="K365" i="4" s="1"/>
  <c r="I365" i="4"/>
  <c r="B365" i="4"/>
  <c r="P364" i="4"/>
  <c r="O364" i="4"/>
  <c r="M364" i="4"/>
  <c r="L364" i="4"/>
  <c r="H364" i="4"/>
  <c r="U364" i="4" s="1"/>
  <c r="G364" i="4"/>
  <c r="F364" i="4"/>
  <c r="E364" i="4"/>
  <c r="S364" i="4" s="1"/>
  <c r="D364" i="4"/>
  <c r="P363" i="4"/>
  <c r="O363" i="4"/>
  <c r="J363" i="4"/>
  <c r="K363" i="4" s="1"/>
  <c r="I363" i="4"/>
  <c r="B363" i="4"/>
  <c r="P362" i="4"/>
  <c r="O362" i="4"/>
  <c r="J362" i="4"/>
  <c r="K362" i="4" s="1"/>
  <c r="I362" i="4"/>
  <c r="B362" i="4"/>
  <c r="P361" i="4"/>
  <c r="O361" i="4"/>
  <c r="J361" i="4"/>
  <c r="K361" i="4" s="1"/>
  <c r="I361" i="4"/>
  <c r="B361" i="4"/>
  <c r="P360" i="4"/>
  <c r="O360" i="4"/>
  <c r="J360" i="4"/>
  <c r="K360" i="4" s="1"/>
  <c r="I360" i="4"/>
  <c r="B360" i="4"/>
  <c r="P359" i="4"/>
  <c r="O359" i="4"/>
  <c r="J359" i="4"/>
  <c r="K359" i="4" s="1"/>
  <c r="I359" i="4"/>
  <c r="B359" i="4"/>
  <c r="P358" i="4"/>
  <c r="O358" i="4"/>
  <c r="J358" i="4"/>
  <c r="K358" i="4" s="1"/>
  <c r="I358" i="4"/>
  <c r="B358" i="4"/>
  <c r="P357" i="4"/>
  <c r="O357" i="4"/>
  <c r="J357" i="4"/>
  <c r="K357" i="4" s="1"/>
  <c r="I357" i="4"/>
  <c r="B357" i="4"/>
  <c r="P356" i="4"/>
  <c r="O356" i="4"/>
  <c r="J356" i="4"/>
  <c r="K356" i="4" s="1"/>
  <c r="I356" i="4"/>
  <c r="B356" i="4"/>
  <c r="P355" i="4"/>
  <c r="O355" i="4"/>
  <c r="J355" i="4"/>
  <c r="K355" i="4" s="1"/>
  <c r="I355" i="4"/>
  <c r="P354" i="4"/>
  <c r="O354" i="4"/>
  <c r="J354" i="4"/>
  <c r="K354" i="4" s="1"/>
  <c r="I354" i="4"/>
  <c r="B354" i="4"/>
  <c r="B355" i="4" s="1"/>
  <c r="P353" i="4"/>
  <c r="O353" i="4"/>
  <c r="M353" i="4"/>
  <c r="L353" i="4"/>
  <c r="H353" i="4"/>
  <c r="G353" i="4"/>
  <c r="F353" i="4"/>
  <c r="E353" i="4"/>
  <c r="D353" i="4"/>
  <c r="P352" i="4"/>
  <c r="O352" i="4"/>
  <c r="J352" i="4"/>
  <c r="K352" i="4" s="1"/>
  <c r="I352" i="4"/>
  <c r="B352" i="4"/>
  <c r="P351" i="4"/>
  <c r="O351" i="4"/>
  <c r="J351" i="4"/>
  <c r="K351" i="4" s="1"/>
  <c r="I351" i="4"/>
  <c r="B351" i="4"/>
  <c r="P350" i="4"/>
  <c r="O350" i="4"/>
  <c r="J350" i="4"/>
  <c r="K350" i="4" s="1"/>
  <c r="I350" i="4"/>
  <c r="B350" i="4"/>
  <c r="P349" i="4"/>
  <c r="O349" i="4"/>
  <c r="J349" i="4"/>
  <c r="K349" i="4" s="1"/>
  <c r="I349" i="4"/>
  <c r="B349" i="4"/>
  <c r="P348" i="4"/>
  <c r="O348" i="4"/>
  <c r="J348" i="4"/>
  <c r="K348" i="4" s="1"/>
  <c r="I348" i="4"/>
  <c r="B348" i="4"/>
  <c r="P347" i="4"/>
  <c r="O347" i="4"/>
  <c r="J347" i="4"/>
  <c r="K347" i="4" s="1"/>
  <c r="I347" i="4"/>
  <c r="B347" i="4"/>
  <c r="P346" i="4"/>
  <c r="O346" i="4"/>
  <c r="J346" i="4"/>
  <c r="K346" i="4" s="1"/>
  <c r="I346" i="4"/>
  <c r="B346" i="4"/>
  <c r="P345" i="4"/>
  <c r="O345" i="4"/>
  <c r="J345" i="4"/>
  <c r="I345" i="4"/>
  <c r="B345" i="4"/>
  <c r="P344" i="4"/>
  <c r="O344" i="4"/>
  <c r="J344" i="4"/>
  <c r="K344" i="4" s="1"/>
  <c r="I344" i="4"/>
  <c r="B344" i="4"/>
  <c r="P343" i="4"/>
  <c r="O343" i="4"/>
  <c r="J343" i="4"/>
  <c r="K343" i="4" s="1"/>
  <c r="I343" i="4"/>
  <c r="B343" i="4"/>
  <c r="W342" i="4"/>
  <c r="P342" i="4"/>
  <c r="O342" i="4"/>
  <c r="M342" i="4"/>
  <c r="L342" i="4"/>
  <c r="H342" i="4"/>
  <c r="G342" i="4"/>
  <c r="F342" i="4"/>
  <c r="E342" i="4"/>
  <c r="D342" i="4"/>
  <c r="P341" i="4"/>
  <c r="O341" i="4"/>
  <c r="J341" i="4"/>
  <c r="K341" i="4" s="1"/>
  <c r="I341" i="4"/>
  <c r="B341" i="4"/>
  <c r="P340" i="4"/>
  <c r="O340" i="4"/>
  <c r="J340" i="4"/>
  <c r="K340" i="4" s="1"/>
  <c r="I340" i="4"/>
  <c r="B340" i="4"/>
  <c r="P339" i="4"/>
  <c r="O339" i="4"/>
  <c r="J339" i="4"/>
  <c r="K339" i="4" s="1"/>
  <c r="I339" i="4"/>
  <c r="B339" i="4"/>
  <c r="P338" i="4"/>
  <c r="O338" i="4"/>
  <c r="J338" i="4"/>
  <c r="K338" i="4" s="1"/>
  <c r="I338" i="4"/>
  <c r="B338" i="4"/>
  <c r="P337" i="4"/>
  <c r="O337" i="4"/>
  <c r="J337" i="4"/>
  <c r="K337" i="4" s="1"/>
  <c r="I337" i="4"/>
  <c r="B337" i="4"/>
  <c r="P336" i="4"/>
  <c r="O336" i="4"/>
  <c r="J336" i="4"/>
  <c r="K336" i="4" s="1"/>
  <c r="I336" i="4"/>
  <c r="B336" i="4"/>
  <c r="P335" i="4"/>
  <c r="O335" i="4"/>
  <c r="J335" i="4"/>
  <c r="K335" i="4" s="1"/>
  <c r="I335" i="4"/>
  <c r="B335" i="4"/>
  <c r="P334" i="4"/>
  <c r="O334" i="4"/>
  <c r="J334" i="4"/>
  <c r="I334" i="4"/>
  <c r="P333" i="4"/>
  <c r="O333" i="4"/>
  <c r="J333" i="4"/>
  <c r="K333" i="4" s="1"/>
  <c r="I333" i="4"/>
  <c r="B333" i="4"/>
  <c r="B334" i="4" s="1"/>
  <c r="P332" i="4"/>
  <c r="O332" i="4"/>
  <c r="J332" i="4"/>
  <c r="K332" i="4" s="1"/>
  <c r="I332" i="4"/>
  <c r="B332" i="4"/>
  <c r="P331" i="4"/>
  <c r="O331" i="4"/>
  <c r="M331" i="4"/>
  <c r="L331" i="4"/>
  <c r="H331" i="4"/>
  <c r="G331" i="4"/>
  <c r="F331" i="4"/>
  <c r="E331" i="4"/>
  <c r="D331" i="4"/>
  <c r="P330" i="4"/>
  <c r="O330" i="4"/>
  <c r="J330" i="4"/>
  <c r="K330" i="4" s="1"/>
  <c r="I330" i="4"/>
  <c r="B330" i="4"/>
  <c r="P329" i="4"/>
  <c r="O329" i="4"/>
  <c r="J329" i="4"/>
  <c r="K329" i="4" s="1"/>
  <c r="I329" i="4"/>
  <c r="B329" i="4"/>
  <c r="P328" i="4"/>
  <c r="O328" i="4"/>
  <c r="J328" i="4"/>
  <c r="K328" i="4" s="1"/>
  <c r="I328" i="4"/>
  <c r="B328" i="4"/>
  <c r="P327" i="4"/>
  <c r="O327" i="4"/>
  <c r="J327" i="4"/>
  <c r="K327" i="4" s="1"/>
  <c r="I327" i="4"/>
  <c r="B327" i="4"/>
  <c r="P326" i="4"/>
  <c r="O326" i="4"/>
  <c r="J326" i="4"/>
  <c r="K326" i="4" s="1"/>
  <c r="I326" i="4"/>
  <c r="B326" i="4"/>
  <c r="P325" i="4"/>
  <c r="O325" i="4"/>
  <c r="J325" i="4"/>
  <c r="K325" i="4" s="1"/>
  <c r="I325" i="4"/>
  <c r="B325" i="4"/>
  <c r="P324" i="4"/>
  <c r="O324" i="4"/>
  <c r="J324" i="4"/>
  <c r="I324" i="4"/>
  <c r="B324" i="4"/>
  <c r="P323" i="4"/>
  <c r="O323" i="4"/>
  <c r="J323" i="4"/>
  <c r="K323" i="4" s="1"/>
  <c r="I323" i="4"/>
  <c r="P322" i="4"/>
  <c r="O322" i="4"/>
  <c r="J322" i="4"/>
  <c r="K322" i="4" s="1"/>
  <c r="I322" i="4"/>
  <c r="P321" i="4"/>
  <c r="O321" i="4"/>
  <c r="J321" i="4"/>
  <c r="K321" i="4" s="1"/>
  <c r="I321" i="4"/>
  <c r="B321" i="4"/>
  <c r="B322" i="4" s="1"/>
  <c r="B323" i="4" s="1"/>
  <c r="P320" i="4"/>
  <c r="O320" i="4"/>
  <c r="M320" i="4"/>
  <c r="L320" i="4"/>
  <c r="H320" i="4"/>
  <c r="G320" i="4"/>
  <c r="F320" i="4"/>
  <c r="E320" i="4"/>
  <c r="D320" i="4"/>
  <c r="P319" i="4"/>
  <c r="O319" i="4"/>
  <c r="J319" i="4"/>
  <c r="K319" i="4" s="1"/>
  <c r="I319" i="4"/>
  <c r="B319" i="4"/>
  <c r="P318" i="4"/>
  <c r="O318" i="4"/>
  <c r="J318" i="4"/>
  <c r="K318" i="4" s="1"/>
  <c r="I318" i="4"/>
  <c r="B318" i="4"/>
  <c r="P317" i="4"/>
  <c r="O317" i="4"/>
  <c r="J317" i="4"/>
  <c r="K317" i="4" s="1"/>
  <c r="I317" i="4"/>
  <c r="B317" i="4"/>
  <c r="P316" i="4"/>
  <c r="O316" i="4"/>
  <c r="J316" i="4"/>
  <c r="K316" i="4" s="1"/>
  <c r="I316" i="4"/>
  <c r="B316" i="4"/>
  <c r="P315" i="4"/>
  <c r="O315" i="4"/>
  <c r="J315" i="4"/>
  <c r="K315" i="4" s="1"/>
  <c r="I315" i="4"/>
  <c r="B315" i="4"/>
  <c r="P314" i="4"/>
  <c r="O314" i="4"/>
  <c r="J314" i="4"/>
  <c r="K314" i="4" s="1"/>
  <c r="I314" i="4"/>
  <c r="B314" i="4"/>
  <c r="P313" i="4"/>
  <c r="O313" i="4"/>
  <c r="J313" i="4"/>
  <c r="I313" i="4"/>
  <c r="B313" i="4"/>
  <c r="P312" i="4"/>
  <c r="O312" i="4"/>
  <c r="J312" i="4"/>
  <c r="K312" i="4" s="1"/>
  <c r="I312" i="4"/>
  <c r="B312" i="4"/>
  <c r="P311" i="4"/>
  <c r="O311" i="4"/>
  <c r="J311" i="4"/>
  <c r="K311" i="4" s="1"/>
  <c r="I311" i="4"/>
  <c r="P310" i="4"/>
  <c r="O310" i="4"/>
  <c r="J310" i="4"/>
  <c r="K310" i="4" s="1"/>
  <c r="I310" i="4"/>
  <c r="B310" i="4"/>
  <c r="B311" i="4" s="1"/>
  <c r="P309" i="4"/>
  <c r="O309" i="4"/>
  <c r="M309" i="4"/>
  <c r="L309" i="4"/>
  <c r="H309" i="4"/>
  <c r="G309" i="4"/>
  <c r="F309" i="4"/>
  <c r="E309" i="4"/>
  <c r="D309" i="4"/>
  <c r="P308" i="4"/>
  <c r="O308" i="4"/>
  <c r="J308" i="4"/>
  <c r="K308" i="4" s="1"/>
  <c r="I308" i="4"/>
  <c r="B308" i="4"/>
  <c r="P307" i="4"/>
  <c r="O307" i="4"/>
  <c r="J307" i="4"/>
  <c r="K307" i="4" s="1"/>
  <c r="I307" i="4"/>
  <c r="B307" i="4"/>
  <c r="P306" i="4"/>
  <c r="O306" i="4"/>
  <c r="J306" i="4"/>
  <c r="K306" i="4" s="1"/>
  <c r="I306" i="4"/>
  <c r="B306" i="4"/>
  <c r="P305" i="4"/>
  <c r="O305" i="4"/>
  <c r="J305" i="4"/>
  <c r="K305" i="4" s="1"/>
  <c r="I305" i="4"/>
  <c r="B305" i="4"/>
  <c r="P304" i="4"/>
  <c r="O304" i="4"/>
  <c r="J304" i="4"/>
  <c r="K304" i="4" s="1"/>
  <c r="I304" i="4"/>
  <c r="B304" i="4"/>
  <c r="P303" i="4"/>
  <c r="O303" i="4"/>
  <c r="J303" i="4"/>
  <c r="K303" i="4" s="1"/>
  <c r="I303" i="4"/>
  <c r="B303" i="4"/>
  <c r="P302" i="4"/>
  <c r="O302" i="4"/>
  <c r="J302" i="4"/>
  <c r="K302" i="4" s="1"/>
  <c r="I302" i="4"/>
  <c r="B302" i="4"/>
  <c r="P301" i="4"/>
  <c r="O301" i="4"/>
  <c r="J301" i="4"/>
  <c r="I301" i="4"/>
  <c r="B301" i="4"/>
  <c r="P300" i="4"/>
  <c r="O300" i="4"/>
  <c r="J300" i="4"/>
  <c r="K300" i="4" s="1"/>
  <c r="I300" i="4"/>
  <c r="P299" i="4"/>
  <c r="O299" i="4"/>
  <c r="J299" i="4"/>
  <c r="K299" i="4" s="1"/>
  <c r="I299" i="4"/>
  <c r="I298" i="4" s="1"/>
  <c r="Q298" i="4" s="1"/>
  <c r="B299" i="4"/>
  <c r="B300" i="4" s="1"/>
  <c r="P298" i="4"/>
  <c r="O298" i="4"/>
  <c r="M298" i="4"/>
  <c r="L298" i="4"/>
  <c r="H298" i="4"/>
  <c r="G298" i="4"/>
  <c r="F298" i="4"/>
  <c r="E298" i="4"/>
  <c r="D298" i="4"/>
  <c r="P297" i="4"/>
  <c r="O297" i="4"/>
  <c r="J297" i="4"/>
  <c r="K297" i="4" s="1"/>
  <c r="I297" i="4"/>
  <c r="B297" i="4"/>
  <c r="P296" i="4"/>
  <c r="O296" i="4"/>
  <c r="J296" i="4"/>
  <c r="K296" i="4" s="1"/>
  <c r="I296" i="4"/>
  <c r="B296" i="4"/>
  <c r="P295" i="4"/>
  <c r="O295" i="4"/>
  <c r="J295" i="4"/>
  <c r="K295" i="4" s="1"/>
  <c r="I295" i="4"/>
  <c r="B295" i="4"/>
  <c r="P294" i="4"/>
  <c r="O294" i="4"/>
  <c r="J294" i="4"/>
  <c r="I294" i="4"/>
  <c r="B294" i="4"/>
  <c r="P293" i="4"/>
  <c r="O293" i="4"/>
  <c r="J293" i="4"/>
  <c r="K293" i="4" s="1"/>
  <c r="I293" i="4"/>
  <c r="B293" i="4"/>
  <c r="P292" i="4"/>
  <c r="O292" i="4"/>
  <c r="J292" i="4"/>
  <c r="K292" i="4" s="1"/>
  <c r="I292" i="4"/>
  <c r="B292" i="4"/>
  <c r="P291" i="4"/>
  <c r="O291" i="4"/>
  <c r="J291" i="4"/>
  <c r="K291" i="4" s="1"/>
  <c r="I291" i="4"/>
  <c r="B291" i="4"/>
  <c r="P290" i="4"/>
  <c r="O290" i="4"/>
  <c r="J290" i="4"/>
  <c r="K290" i="4" s="1"/>
  <c r="I290" i="4"/>
  <c r="B290" i="4"/>
  <c r="P289" i="4"/>
  <c r="O289" i="4"/>
  <c r="J289" i="4"/>
  <c r="K289" i="4" s="1"/>
  <c r="I289" i="4"/>
  <c r="I287" i="4" s="1"/>
  <c r="Q287" i="4" s="1"/>
  <c r="P288" i="4"/>
  <c r="O288" i="4"/>
  <c r="J288" i="4"/>
  <c r="K288" i="4" s="1"/>
  <c r="I288" i="4"/>
  <c r="B288" i="4"/>
  <c r="B289" i="4" s="1"/>
  <c r="P287" i="4"/>
  <c r="O287" i="4"/>
  <c r="M287" i="4"/>
  <c r="L287" i="4"/>
  <c r="H287" i="4"/>
  <c r="G287" i="4"/>
  <c r="F287" i="4"/>
  <c r="E287" i="4"/>
  <c r="D287" i="4"/>
  <c r="P286" i="4"/>
  <c r="O286" i="4"/>
  <c r="J286" i="4"/>
  <c r="K286" i="4" s="1"/>
  <c r="I286" i="4"/>
  <c r="B286" i="4"/>
  <c r="P285" i="4"/>
  <c r="O285" i="4"/>
  <c r="J285" i="4"/>
  <c r="K285" i="4" s="1"/>
  <c r="I285" i="4"/>
  <c r="B285" i="4"/>
  <c r="P284" i="4"/>
  <c r="O284" i="4"/>
  <c r="J284" i="4"/>
  <c r="K284" i="4" s="1"/>
  <c r="I284" i="4"/>
  <c r="B284" i="4"/>
  <c r="P283" i="4"/>
  <c r="O283" i="4"/>
  <c r="J283" i="4"/>
  <c r="K283" i="4" s="1"/>
  <c r="I283" i="4"/>
  <c r="B283" i="4"/>
  <c r="P282" i="4"/>
  <c r="O282" i="4"/>
  <c r="K282" i="4"/>
  <c r="J282" i="4"/>
  <c r="I282" i="4"/>
  <c r="B282" i="4"/>
  <c r="P281" i="4"/>
  <c r="O281" i="4"/>
  <c r="J281" i="4"/>
  <c r="K281" i="4" s="1"/>
  <c r="I281" i="4"/>
  <c r="B281" i="4"/>
  <c r="P280" i="4"/>
  <c r="O280" i="4"/>
  <c r="J280" i="4"/>
  <c r="K280" i="4" s="1"/>
  <c r="I280" i="4"/>
  <c r="B280" i="4"/>
  <c r="P279" i="4"/>
  <c r="O279" i="4"/>
  <c r="J279" i="4"/>
  <c r="I279" i="4"/>
  <c r="B279" i="4"/>
  <c r="P278" i="4"/>
  <c r="O278" i="4"/>
  <c r="J278" i="4"/>
  <c r="K278" i="4" s="1"/>
  <c r="I278" i="4"/>
  <c r="B278" i="4"/>
  <c r="P277" i="4"/>
  <c r="O277" i="4"/>
  <c r="J277" i="4"/>
  <c r="K277" i="4" s="1"/>
  <c r="I277" i="4"/>
  <c r="B277" i="4"/>
  <c r="U276" i="4"/>
  <c r="P276" i="4"/>
  <c r="O276" i="4"/>
  <c r="M276" i="4"/>
  <c r="L276" i="4"/>
  <c r="H276" i="4"/>
  <c r="G276" i="4"/>
  <c r="F276" i="4"/>
  <c r="E276" i="4"/>
  <c r="D276" i="4"/>
  <c r="P275" i="4"/>
  <c r="O275" i="4"/>
  <c r="J275" i="4"/>
  <c r="K275" i="4" s="1"/>
  <c r="I275" i="4"/>
  <c r="B275" i="4"/>
  <c r="P274" i="4"/>
  <c r="O274" i="4"/>
  <c r="J274" i="4"/>
  <c r="K274" i="4" s="1"/>
  <c r="I274" i="4"/>
  <c r="B274" i="4"/>
  <c r="P273" i="4"/>
  <c r="O273" i="4"/>
  <c r="J273" i="4"/>
  <c r="K273" i="4" s="1"/>
  <c r="I273" i="4"/>
  <c r="B273" i="4"/>
  <c r="P272" i="4"/>
  <c r="O272" i="4"/>
  <c r="J272" i="4"/>
  <c r="K272" i="4" s="1"/>
  <c r="I272" i="4"/>
  <c r="B272" i="4"/>
  <c r="P271" i="4"/>
  <c r="O271" i="4"/>
  <c r="J271" i="4"/>
  <c r="K271" i="4" s="1"/>
  <c r="I271" i="4"/>
  <c r="B271" i="4"/>
  <c r="P270" i="4"/>
  <c r="O270" i="4"/>
  <c r="J270" i="4"/>
  <c r="K270" i="4" s="1"/>
  <c r="I270" i="4"/>
  <c r="B270" i="4"/>
  <c r="P269" i="4"/>
  <c r="O269" i="4"/>
  <c r="J269" i="4"/>
  <c r="K269" i="4" s="1"/>
  <c r="I269" i="4"/>
  <c r="B269" i="4"/>
  <c r="P268" i="4"/>
  <c r="O268" i="4"/>
  <c r="J268" i="4"/>
  <c r="I268" i="4"/>
  <c r="B268" i="4"/>
  <c r="P267" i="4"/>
  <c r="O267" i="4"/>
  <c r="J267" i="4"/>
  <c r="K267" i="4" s="1"/>
  <c r="I267" i="4"/>
  <c r="B267" i="4"/>
  <c r="P266" i="4"/>
  <c r="O266" i="4"/>
  <c r="J266" i="4"/>
  <c r="K266" i="4" s="1"/>
  <c r="I266" i="4"/>
  <c r="B266" i="4"/>
  <c r="P265" i="4"/>
  <c r="O265" i="4"/>
  <c r="M265" i="4"/>
  <c r="L265" i="4"/>
  <c r="H265" i="4"/>
  <c r="G265" i="4"/>
  <c r="F265" i="4"/>
  <c r="U265" i="4" s="1"/>
  <c r="E265" i="4"/>
  <c r="S265" i="4" s="1"/>
  <c r="D265" i="4"/>
  <c r="P264" i="4"/>
  <c r="O264" i="4"/>
  <c r="J264" i="4"/>
  <c r="K264" i="4" s="1"/>
  <c r="I264" i="4"/>
  <c r="B264" i="4"/>
  <c r="P263" i="4"/>
  <c r="O263" i="4"/>
  <c r="J263" i="4"/>
  <c r="K263" i="4" s="1"/>
  <c r="I263" i="4"/>
  <c r="B263" i="4"/>
  <c r="P262" i="4"/>
  <c r="O262" i="4"/>
  <c r="J262" i="4"/>
  <c r="K262" i="4" s="1"/>
  <c r="I262" i="4"/>
  <c r="B262" i="4"/>
  <c r="P261" i="4"/>
  <c r="O261" i="4"/>
  <c r="J261" i="4"/>
  <c r="K261" i="4" s="1"/>
  <c r="I261" i="4"/>
  <c r="B261" i="4"/>
  <c r="P260" i="4"/>
  <c r="O260" i="4"/>
  <c r="J260" i="4"/>
  <c r="K260" i="4" s="1"/>
  <c r="I260" i="4"/>
  <c r="B260" i="4"/>
  <c r="P259" i="4"/>
  <c r="O259" i="4"/>
  <c r="J259" i="4"/>
  <c r="K259" i="4" s="1"/>
  <c r="I259" i="4"/>
  <c r="B259" i="4"/>
  <c r="P258" i="4"/>
  <c r="O258" i="4"/>
  <c r="J258" i="4"/>
  <c r="K258" i="4" s="1"/>
  <c r="I258" i="4"/>
  <c r="B258" i="4"/>
  <c r="P257" i="4"/>
  <c r="O257" i="4"/>
  <c r="J257" i="4"/>
  <c r="K257" i="4" s="1"/>
  <c r="I257" i="4"/>
  <c r="B257" i="4"/>
  <c r="P256" i="4"/>
  <c r="O256" i="4"/>
  <c r="J256" i="4"/>
  <c r="K256" i="4" s="1"/>
  <c r="I256" i="4"/>
  <c r="B256" i="4"/>
  <c r="P255" i="4"/>
  <c r="O255" i="4"/>
  <c r="J255" i="4"/>
  <c r="K255" i="4" s="1"/>
  <c r="I255" i="4"/>
  <c r="B255" i="4"/>
  <c r="P254" i="4"/>
  <c r="O254" i="4"/>
  <c r="M254" i="4"/>
  <c r="L254" i="4"/>
  <c r="H254" i="4"/>
  <c r="G254" i="4"/>
  <c r="F254" i="4"/>
  <c r="E254" i="4"/>
  <c r="D254" i="4"/>
  <c r="P253" i="4"/>
  <c r="O253" i="4"/>
  <c r="J253" i="4"/>
  <c r="K253" i="4" s="1"/>
  <c r="I253" i="4"/>
  <c r="B253" i="4"/>
  <c r="P252" i="4"/>
  <c r="O252" i="4"/>
  <c r="J252" i="4"/>
  <c r="K252" i="4" s="1"/>
  <c r="I252" i="4"/>
  <c r="B252" i="4"/>
  <c r="P251" i="4"/>
  <c r="O251" i="4"/>
  <c r="J251" i="4"/>
  <c r="K251" i="4" s="1"/>
  <c r="I251" i="4"/>
  <c r="B251" i="4"/>
  <c r="P250" i="4"/>
  <c r="O250" i="4"/>
  <c r="J250" i="4"/>
  <c r="K250" i="4" s="1"/>
  <c r="I250" i="4"/>
  <c r="B250" i="4"/>
  <c r="P249" i="4"/>
  <c r="O249" i="4"/>
  <c r="J249" i="4"/>
  <c r="K249" i="4" s="1"/>
  <c r="I249" i="4"/>
  <c r="B249" i="4"/>
  <c r="P248" i="4"/>
  <c r="O248" i="4"/>
  <c r="J248" i="4"/>
  <c r="K248" i="4" s="1"/>
  <c r="I248" i="4"/>
  <c r="B248" i="4"/>
  <c r="P247" i="4"/>
  <c r="O247" i="4"/>
  <c r="J247" i="4"/>
  <c r="I247" i="4"/>
  <c r="B247" i="4"/>
  <c r="P246" i="4"/>
  <c r="O246" i="4"/>
  <c r="J246" i="4"/>
  <c r="K246" i="4" s="1"/>
  <c r="I246" i="4"/>
  <c r="B246" i="4"/>
  <c r="P245" i="4"/>
  <c r="O245" i="4"/>
  <c r="J245" i="4"/>
  <c r="K245" i="4" s="1"/>
  <c r="I245" i="4"/>
  <c r="B245" i="4"/>
  <c r="P244" i="4"/>
  <c r="O244" i="4"/>
  <c r="J244" i="4"/>
  <c r="K244" i="4" s="1"/>
  <c r="I244" i="4"/>
  <c r="B244" i="4"/>
  <c r="P243" i="4"/>
  <c r="O243" i="4"/>
  <c r="M243" i="4"/>
  <c r="L243" i="4"/>
  <c r="H243" i="4"/>
  <c r="G243" i="4"/>
  <c r="F243" i="4"/>
  <c r="E243" i="4"/>
  <c r="D243" i="4"/>
  <c r="P242" i="4"/>
  <c r="O242" i="4"/>
  <c r="J242" i="4"/>
  <c r="K242" i="4" s="1"/>
  <c r="I242" i="4"/>
  <c r="B242" i="4"/>
  <c r="P241" i="4"/>
  <c r="O241" i="4"/>
  <c r="J241" i="4"/>
  <c r="K241" i="4" s="1"/>
  <c r="I241" i="4"/>
  <c r="B241" i="4"/>
  <c r="P240" i="4"/>
  <c r="O240" i="4"/>
  <c r="J240" i="4"/>
  <c r="K240" i="4" s="1"/>
  <c r="I240" i="4"/>
  <c r="B240" i="4"/>
  <c r="P239" i="4"/>
  <c r="O239" i="4"/>
  <c r="K239" i="4"/>
  <c r="J239" i="4"/>
  <c r="I239" i="4"/>
  <c r="B239" i="4"/>
  <c r="P238" i="4"/>
  <c r="O238" i="4"/>
  <c r="J238" i="4"/>
  <c r="K238" i="4" s="1"/>
  <c r="I238" i="4"/>
  <c r="B238" i="4"/>
  <c r="P237" i="4"/>
  <c r="O237" i="4"/>
  <c r="J237" i="4"/>
  <c r="K237" i="4" s="1"/>
  <c r="I237" i="4"/>
  <c r="B237" i="4"/>
  <c r="P236" i="4"/>
  <c r="O236" i="4"/>
  <c r="J236" i="4"/>
  <c r="K236" i="4" s="1"/>
  <c r="I236" i="4"/>
  <c r="B236" i="4"/>
  <c r="P235" i="4"/>
  <c r="O235" i="4"/>
  <c r="J235" i="4"/>
  <c r="K235" i="4" s="1"/>
  <c r="I235" i="4"/>
  <c r="B235" i="4"/>
  <c r="P234" i="4"/>
  <c r="O234" i="4"/>
  <c r="J234" i="4"/>
  <c r="K234" i="4" s="1"/>
  <c r="I234" i="4"/>
  <c r="P233" i="4"/>
  <c r="O233" i="4"/>
  <c r="J233" i="4"/>
  <c r="K233" i="4" s="1"/>
  <c r="I233" i="4"/>
  <c r="B233" i="4"/>
  <c r="B234" i="4" s="1"/>
  <c r="P232" i="4"/>
  <c r="O232" i="4"/>
  <c r="M232" i="4"/>
  <c r="L232" i="4"/>
  <c r="H232" i="4"/>
  <c r="G232" i="4"/>
  <c r="F232" i="4"/>
  <c r="E232" i="4"/>
  <c r="D232" i="4"/>
  <c r="P231" i="4"/>
  <c r="O231" i="4"/>
  <c r="J231" i="4"/>
  <c r="K231" i="4" s="1"/>
  <c r="I231" i="4"/>
  <c r="B231" i="4"/>
  <c r="P230" i="4"/>
  <c r="O230" i="4"/>
  <c r="J230" i="4"/>
  <c r="K230" i="4" s="1"/>
  <c r="I230" i="4"/>
  <c r="B230" i="4"/>
  <c r="P229" i="4"/>
  <c r="O229" i="4"/>
  <c r="J229" i="4"/>
  <c r="K229" i="4" s="1"/>
  <c r="I229" i="4"/>
  <c r="P228" i="4"/>
  <c r="O228" i="4"/>
  <c r="J228" i="4"/>
  <c r="K228" i="4" s="1"/>
  <c r="I228" i="4"/>
  <c r="P227" i="4"/>
  <c r="O227" i="4"/>
  <c r="J227" i="4"/>
  <c r="K227" i="4" s="1"/>
  <c r="I227" i="4"/>
  <c r="P226" i="4"/>
  <c r="O226" i="4"/>
  <c r="J226" i="4"/>
  <c r="K226" i="4" s="1"/>
  <c r="I226" i="4"/>
  <c r="B226" i="4"/>
  <c r="B227" i="4" s="1"/>
  <c r="B228" i="4" s="1"/>
  <c r="B229" i="4" s="1"/>
  <c r="P225" i="4"/>
  <c r="O225" i="4"/>
  <c r="K225" i="4"/>
  <c r="J225" i="4"/>
  <c r="I225" i="4"/>
  <c r="B225" i="4"/>
  <c r="P224" i="4"/>
  <c r="O224" i="4"/>
  <c r="J224" i="4"/>
  <c r="I224" i="4"/>
  <c r="P223" i="4"/>
  <c r="O223" i="4"/>
  <c r="J223" i="4"/>
  <c r="K223" i="4" s="1"/>
  <c r="I223" i="4"/>
  <c r="B223" i="4"/>
  <c r="B224" i="4" s="1"/>
  <c r="P222" i="4"/>
  <c r="O222" i="4"/>
  <c r="J222" i="4"/>
  <c r="K222" i="4" s="1"/>
  <c r="I222" i="4"/>
  <c r="B222" i="4"/>
  <c r="P221" i="4"/>
  <c r="O221" i="4"/>
  <c r="M221" i="4"/>
  <c r="L221" i="4"/>
  <c r="H221" i="4"/>
  <c r="G221" i="4"/>
  <c r="F221" i="4"/>
  <c r="E221" i="4"/>
  <c r="D221" i="4"/>
  <c r="P220" i="4"/>
  <c r="O220" i="4"/>
  <c r="J220" i="4"/>
  <c r="K220" i="4" s="1"/>
  <c r="I220" i="4"/>
  <c r="B220" i="4"/>
  <c r="P219" i="4"/>
  <c r="O219" i="4"/>
  <c r="J219" i="4"/>
  <c r="K219" i="4" s="1"/>
  <c r="I219" i="4"/>
  <c r="B219" i="4"/>
  <c r="P218" i="4"/>
  <c r="O218" i="4"/>
  <c r="J218" i="4"/>
  <c r="K218" i="4" s="1"/>
  <c r="I218" i="4"/>
  <c r="B218" i="4"/>
  <c r="P217" i="4"/>
  <c r="O217" i="4"/>
  <c r="J217" i="4"/>
  <c r="K217" i="4" s="1"/>
  <c r="I217" i="4"/>
  <c r="B217" i="4"/>
  <c r="P216" i="4"/>
  <c r="O216" i="4"/>
  <c r="J216" i="4"/>
  <c r="K216" i="4" s="1"/>
  <c r="I216" i="4"/>
  <c r="B216" i="4"/>
  <c r="P215" i="4"/>
  <c r="O215" i="4"/>
  <c r="J215" i="4"/>
  <c r="K215" i="4" s="1"/>
  <c r="I215" i="4"/>
  <c r="B215" i="4"/>
  <c r="P214" i="4"/>
  <c r="O214" i="4"/>
  <c r="K214" i="4"/>
  <c r="J214" i="4"/>
  <c r="I214" i="4"/>
  <c r="B214" i="4"/>
  <c r="P213" i="4"/>
  <c r="O213" i="4"/>
  <c r="J213" i="4"/>
  <c r="I213" i="4"/>
  <c r="B213" i="4"/>
  <c r="P212" i="4"/>
  <c r="O212" i="4"/>
  <c r="J212" i="4"/>
  <c r="K212" i="4" s="1"/>
  <c r="I212" i="4"/>
  <c r="P211" i="4"/>
  <c r="O211" i="4"/>
  <c r="J211" i="4"/>
  <c r="K211" i="4" s="1"/>
  <c r="I211" i="4"/>
  <c r="B211" i="4"/>
  <c r="B212" i="4" s="1"/>
  <c r="W210" i="4"/>
  <c r="P210" i="4"/>
  <c r="O210" i="4"/>
  <c r="M210" i="4"/>
  <c r="L210" i="4"/>
  <c r="H210" i="4"/>
  <c r="G210" i="4"/>
  <c r="F210" i="4"/>
  <c r="E210" i="4"/>
  <c r="D210" i="4"/>
  <c r="P209" i="4"/>
  <c r="O209" i="4"/>
  <c r="J209" i="4"/>
  <c r="K209" i="4" s="1"/>
  <c r="I209" i="4"/>
  <c r="B209" i="4"/>
  <c r="P208" i="4"/>
  <c r="O208" i="4"/>
  <c r="J208" i="4"/>
  <c r="K208" i="4" s="1"/>
  <c r="I208" i="4"/>
  <c r="B208" i="4"/>
  <c r="P207" i="4"/>
  <c r="O207" i="4"/>
  <c r="J207" i="4"/>
  <c r="K207" i="4" s="1"/>
  <c r="I207" i="4"/>
  <c r="B207" i="4"/>
  <c r="P206" i="4"/>
  <c r="O206" i="4"/>
  <c r="J206" i="4"/>
  <c r="K206" i="4" s="1"/>
  <c r="I206" i="4"/>
  <c r="B206" i="4"/>
  <c r="P205" i="4"/>
  <c r="O205" i="4"/>
  <c r="J205" i="4"/>
  <c r="K205" i="4" s="1"/>
  <c r="I205" i="4"/>
  <c r="B205" i="4"/>
  <c r="P204" i="4"/>
  <c r="O204" i="4"/>
  <c r="J204" i="4"/>
  <c r="K204" i="4" s="1"/>
  <c r="I204" i="4"/>
  <c r="B204" i="4"/>
  <c r="P203" i="4"/>
  <c r="O203" i="4"/>
  <c r="J203" i="4"/>
  <c r="K203" i="4" s="1"/>
  <c r="I203" i="4"/>
  <c r="B203" i="4"/>
  <c r="P202" i="4"/>
  <c r="O202" i="4"/>
  <c r="J202" i="4"/>
  <c r="K202" i="4" s="1"/>
  <c r="I202" i="4"/>
  <c r="B202" i="4"/>
  <c r="P201" i="4"/>
  <c r="O201" i="4"/>
  <c r="J201" i="4"/>
  <c r="K201" i="4" s="1"/>
  <c r="I201" i="4"/>
  <c r="P200" i="4"/>
  <c r="O200" i="4"/>
  <c r="J200" i="4"/>
  <c r="K200" i="4" s="1"/>
  <c r="I200" i="4"/>
  <c r="B200" i="4"/>
  <c r="B201" i="4" s="1"/>
  <c r="P199" i="4"/>
  <c r="O199" i="4"/>
  <c r="M199" i="4"/>
  <c r="L199" i="4"/>
  <c r="H199" i="4"/>
  <c r="G199" i="4"/>
  <c r="F199" i="4"/>
  <c r="E199" i="4"/>
  <c r="D199" i="4"/>
  <c r="P198" i="4"/>
  <c r="O198" i="4"/>
  <c r="J198" i="4"/>
  <c r="K198" i="4" s="1"/>
  <c r="I198" i="4"/>
  <c r="B198" i="4"/>
  <c r="P197" i="4"/>
  <c r="O197" i="4"/>
  <c r="J197" i="4"/>
  <c r="K197" i="4" s="1"/>
  <c r="I197" i="4"/>
  <c r="B197" i="4"/>
  <c r="P196" i="4"/>
  <c r="O196" i="4"/>
  <c r="J196" i="4"/>
  <c r="K196" i="4" s="1"/>
  <c r="I196" i="4"/>
  <c r="B196" i="4"/>
  <c r="P195" i="4"/>
  <c r="O195" i="4"/>
  <c r="J195" i="4"/>
  <c r="K195" i="4" s="1"/>
  <c r="I195" i="4"/>
  <c r="B195" i="4"/>
  <c r="P194" i="4"/>
  <c r="O194" i="4"/>
  <c r="J194" i="4"/>
  <c r="K194" i="4" s="1"/>
  <c r="I194" i="4"/>
  <c r="B194" i="4"/>
  <c r="P193" i="4"/>
  <c r="O193" i="4"/>
  <c r="J193" i="4"/>
  <c r="K193" i="4" s="1"/>
  <c r="I193" i="4"/>
  <c r="B193" i="4"/>
  <c r="P192" i="4"/>
  <c r="O192" i="4"/>
  <c r="J192" i="4"/>
  <c r="K192" i="4" s="1"/>
  <c r="I192" i="4"/>
  <c r="B192" i="4"/>
  <c r="P191" i="4"/>
  <c r="O191" i="4"/>
  <c r="J191" i="4"/>
  <c r="I191" i="4"/>
  <c r="B191" i="4"/>
  <c r="P190" i="4"/>
  <c r="O190" i="4"/>
  <c r="J190" i="4"/>
  <c r="K190" i="4" s="1"/>
  <c r="I190" i="4"/>
  <c r="B190" i="4"/>
  <c r="P189" i="4"/>
  <c r="O189" i="4"/>
  <c r="J189" i="4"/>
  <c r="K189" i="4" s="1"/>
  <c r="I189" i="4"/>
  <c r="B189" i="4"/>
  <c r="P188" i="4"/>
  <c r="O188" i="4"/>
  <c r="M188" i="4"/>
  <c r="L188" i="4"/>
  <c r="H188" i="4"/>
  <c r="G188" i="4"/>
  <c r="F188" i="4"/>
  <c r="E188" i="4"/>
  <c r="D188" i="4"/>
  <c r="P187" i="4"/>
  <c r="O187" i="4"/>
  <c r="J187" i="4"/>
  <c r="K187" i="4" s="1"/>
  <c r="I187" i="4"/>
  <c r="B187" i="4"/>
  <c r="P186" i="4"/>
  <c r="O186" i="4"/>
  <c r="J186" i="4"/>
  <c r="K186" i="4" s="1"/>
  <c r="I186" i="4"/>
  <c r="B186" i="4"/>
  <c r="P185" i="4"/>
  <c r="O185" i="4"/>
  <c r="J185" i="4"/>
  <c r="K185" i="4" s="1"/>
  <c r="I185" i="4"/>
  <c r="B185" i="4"/>
  <c r="P184" i="4"/>
  <c r="O184" i="4"/>
  <c r="J184" i="4"/>
  <c r="K184" i="4" s="1"/>
  <c r="I184" i="4"/>
  <c r="B184" i="4"/>
  <c r="P183" i="4"/>
  <c r="O183" i="4"/>
  <c r="J183" i="4"/>
  <c r="K183" i="4" s="1"/>
  <c r="I183" i="4"/>
  <c r="B183" i="4"/>
  <c r="P182" i="4"/>
  <c r="O182" i="4"/>
  <c r="J182" i="4"/>
  <c r="K182" i="4" s="1"/>
  <c r="I182" i="4"/>
  <c r="B182" i="4"/>
  <c r="P181" i="4"/>
  <c r="O181" i="4"/>
  <c r="J181" i="4"/>
  <c r="K181" i="4" s="1"/>
  <c r="I181" i="4"/>
  <c r="B181" i="4"/>
  <c r="P180" i="4"/>
  <c r="O180" i="4"/>
  <c r="J180" i="4"/>
  <c r="I180" i="4"/>
  <c r="B180" i="4"/>
  <c r="P179" i="4"/>
  <c r="O179" i="4"/>
  <c r="J179" i="4"/>
  <c r="K179" i="4" s="1"/>
  <c r="I179" i="4"/>
  <c r="P178" i="4"/>
  <c r="O178" i="4"/>
  <c r="J178" i="4"/>
  <c r="K178" i="4" s="1"/>
  <c r="I178" i="4"/>
  <c r="B178" i="4"/>
  <c r="B179" i="4" s="1"/>
  <c r="P177" i="4"/>
  <c r="O177" i="4"/>
  <c r="M177" i="4"/>
  <c r="L177" i="4"/>
  <c r="H177" i="4"/>
  <c r="G177" i="4"/>
  <c r="F177" i="4"/>
  <c r="E177" i="4"/>
  <c r="D177" i="4"/>
  <c r="P176" i="4"/>
  <c r="O176" i="4"/>
  <c r="J176" i="4"/>
  <c r="K176" i="4" s="1"/>
  <c r="I176" i="4"/>
  <c r="B176" i="4"/>
  <c r="P175" i="4"/>
  <c r="O175" i="4"/>
  <c r="J175" i="4"/>
  <c r="K175" i="4" s="1"/>
  <c r="I175" i="4"/>
  <c r="B175" i="4"/>
  <c r="P174" i="4"/>
  <c r="O174" i="4"/>
  <c r="J174" i="4"/>
  <c r="K174" i="4" s="1"/>
  <c r="I174" i="4"/>
  <c r="B174" i="4"/>
  <c r="P173" i="4"/>
  <c r="O173" i="4"/>
  <c r="J173" i="4"/>
  <c r="K173" i="4" s="1"/>
  <c r="I173" i="4"/>
  <c r="B173" i="4"/>
  <c r="P172" i="4"/>
  <c r="O172" i="4"/>
  <c r="J172" i="4"/>
  <c r="K172" i="4" s="1"/>
  <c r="I172" i="4"/>
  <c r="B172" i="4"/>
  <c r="P171" i="4"/>
  <c r="O171" i="4"/>
  <c r="J171" i="4"/>
  <c r="K171" i="4" s="1"/>
  <c r="I171" i="4"/>
  <c r="B171" i="4"/>
  <c r="P170" i="4"/>
  <c r="O170" i="4"/>
  <c r="J170" i="4"/>
  <c r="K170" i="4" s="1"/>
  <c r="I170" i="4"/>
  <c r="B170" i="4"/>
  <c r="P169" i="4"/>
  <c r="O169" i="4"/>
  <c r="J169" i="4"/>
  <c r="K169" i="4" s="1"/>
  <c r="I169" i="4"/>
  <c r="B169" i="4"/>
  <c r="P168" i="4"/>
  <c r="O168" i="4"/>
  <c r="J168" i="4"/>
  <c r="K168" i="4" s="1"/>
  <c r="I168" i="4"/>
  <c r="I166" i="4" s="1"/>
  <c r="Q166" i="4" s="1"/>
  <c r="P167" i="4"/>
  <c r="O167" i="4"/>
  <c r="J167" i="4"/>
  <c r="K167" i="4" s="1"/>
  <c r="I167" i="4"/>
  <c r="B167" i="4"/>
  <c r="B168" i="4" s="1"/>
  <c r="P166" i="4"/>
  <c r="O166" i="4"/>
  <c r="M166" i="4"/>
  <c r="L166" i="4"/>
  <c r="H166" i="4"/>
  <c r="G166" i="4"/>
  <c r="F166" i="4"/>
  <c r="E166" i="4"/>
  <c r="D166" i="4"/>
  <c r="P165" i="4"/>
  <c r="O165" i="4"/>
  <c r="J165" i="4"/>
  <c r="K165" i="4" s="1"/>
  <c r="I165" i="4"/>
  <c r="B165" i="4"/>
  <c r="P164" i="4"/>
  <c r="O164" i="4"/>
  <c r="K164" i="4"/>
  <c r="J164" i="4"/>
  <c r="I164" i="4"/>
  <c r="B164" i="4"/>
  <c r="P163" i="4"/>
  <c r="O163" i="4"/>
  <c r="J163" i="4"/>
  <c r="K163" i="4" s="1"/>
  <c r="I163" i="4"/>
  <c r="B163" i="4"/>
  <c r="P162" i="4"/>
  <c r="O162" i="4"/>
  <c r="J162" i="4"/>
  <c r="K162" i="4" s="1"/>
  <c r="I162" i="4"/>
  <c r="B162" i="4"/>
  <c r="P161" i="4"/>
  <c r="O161" i="4"/>
  <c r="J161" i="4"/>
  <c r="K161" i="4" s="1"/>
  <c r="I161" i="4"/>
  <c r="B161" i="4"/>
  <c r="P160" i="4"/>
  <c r="O160" i="4"/>
  <c r="K160" i="4"/>
  <c r="J160" i="4"/>
  <c r="I160" i="4"/>
  <c r="B160" i="4"/>
  <c r="P159" i="4"/>
  <c r="O159" i="4"/>
  <c r="J159" i="4"/>
  <c r="I159" i="4"/>
  <c r="B159" i="4"/>
  <c r="P158" i="4"/>
  <c r="O158" i="4"/>
  <c r="J158" i="4"/>
  <c r="K158" i="4" s="1"/>
  <c r="I158" i="4"/>
  <c r="B158" i="4"/>
  <c r="P157" i="4"/>
  <c r="O157" i="4"/>
  <c r="J157" i="4"/>
  <c r="K157" i="4" s="1"/>
  <c r="I157" i="4"/>
  <c r="P156" i="4"/>
  <c r="O156" i="4"/>
  <c r="J156" i="4"/>
  <c r="K156" i="4" s="1"/>
  <c r="I156" i="4"/>
  <c r="B156" i="4"/>
  <c r="B157" i="4" s="1"/>
  <c r="P155" i="4"/>
  <c r="O155" i="4"/>
  <c r="M155" i="4"/>
  <c r="L155" i="4"/>
  <c r="H155" i="4"/>
  <c r="G155" i="4"/>
  <c r="F155" i="4"/>
  <c r="E155" i="4"/>
  <c r="D155" i="4"/>
  <c r="P154" i="4"/>
  <c r="O154" i="4"/>
  <c r="J154" i="4"/>
  <c r="K154" i="4" s="1"/>
  <c r="I154" i="4"/>
  <c r="B154" i="4"/>
  <c r="P153" i="4"/>
  <c r="O153" i="4"/>
  <c r="J153" i="4"/>
  <c r="K153" i="4" s="1"/>
  <c r="I153" i="4"/>
  <c r="B153" i="4"/>
  <c r="P152" i="4"/>
  <c r="O152" i="4"/>
  <c r="J152" i="4"/>
  <c r="K152" i="4" s="1"/>
  <c r="I152" i="4"/>
  <c r="B152" i="4"/>
  <c r="P151" i="4"/>
  <c r="O151" i="4"/>
  <c r="J151" i="4"/>
  <c r="K151" i="4" s="1"/>
  <c r="I151" i="4"/>
  <c r="B151" i="4"/>
  <c r="P150" i="4"/>
  <c r="O150" i="4"/>
  <c r="J150" i="4"/>
  <c r="K150" i="4" s="1"/>
  <c r="I150" i="4"/>
  <c r="B150" i="4"/>
  <c r="P149" i="4"/>
  <c r="O149" i="4"/>
  <c r="J149" i="4"/>
  <c r="K149" i="4" s="1"/>
  <c r="I149" i="4"/>
  <c r="B149" i="4"/>
  <c r="P148" i="4"/>
  <c r="O148" i="4"/>
  <c r="J148" i="4"/>
  <c r="K148" i="4" s="1"/>
  <c r="I148" i="4"/>
  <c r="B148" i="4"/>
  <c r="P147" i="4"/>
  <c r="O147" i="4"/>
  <c r="J147" i="4"/>
  <c r="I147" i="4"/>
  <c r="B147" i="4"/>
  <c r="P146" i="4"/>
  <c r="O146" i="4"/>
  <c r="J146" i="4"/>
  <c r="K146" i="4" s="1"/>
  <c r="I146" i="4"/>
  <c r="B146" i="4"/>
  <c r="P145" i="4"/>
  <c r="O145" i="4"/>
  <c r="J145" i="4"/>
  <c r="K145" i="4" s="1"/>
  <c r="I145" i="4"/>
  <c r="B145" i="4"/>
  <c r="P144" i="4"/>
  <c r="O144" i="4"/>
  <c r="M144" i="4"/>
  <c r="L144" i="4"/>
  <c r="H144" i="4"/>
  <c r="G144" i="4"/>
  <c r="F144" i="4"/>
  <c r="E144" i="4"/>
  <c r="D144" i="4"/>
  <c r="P143" i="4"/>
  <c r="O143" i="4"/>
  <c r="J143" i="4"/>
  <c r="K143" i="4" s="1"/>
  <c r="I143" i="4"/>
  <c r="B143" i="4"/>
  <c r="P142" i="4"/>
  <c r="O142" i="4"/>
  <c r="J142" i="4"/>
  <c r="K142" i="4" s="1"/>
  <c r="I142" i="4"/>
  <c r="B142" i="4"/>
  <c r="P141" i="4"/>
  <c r="O141" i="4"/>
  <c r="J141" i="4"/>
  <c r="K141" i="4" s="1"/>
  <c r="I141" i="4"/>
  <c r="B141" i="4"/>
  <c r="P140" i="4"/>
  <c r="O140" i="4"/>
  <c r="J140" i="4"/>
  <c r="K140" i="4" s="1"/>
  <c r="I140" i="4"/>
  <c r="B140" i="4"/>
  <c r="P139" i="4"/>
  <c r="O139" i="4"/>
  <c r="J139" i="4"/>
  <c r="K139" i="4" s="1"/>
  <c r="I139" i="4"/>
  <c r="B139" i="4"/>
  <c r="P138" i="4"/>
  <c r="O138" i="4"/>
  <c r="J138" i="4"/>
  <c r="K138" i="4" s="1"/>
  <c r="I138" i="4"/>
  <c r="B138" i="4"/>
  <c r="P137" i="4"/>
  <c r="O137" i="4"/>
  <c r="J137" i="4"/>
  <c r="K137" i="4" s="1"/>
  <c r="I137" i="4"/>
  <c r="B137" i="4"/>
  <c r="P136" i="4"/>
  <c r="O136" i="4"/>
  <c r="J136" i="4"/>
  <c r="K136" i="4" s="1"/>
  <c r="I136" i="4"/>
  <c r="B136" i="4"/>
  <c r="P135" i="4"/>
  <c r="O135" i="4"/>
  <c r="J135" i="4"/>
  <c r="K135" i="4" s="1"/>
  <c r="I135" i="4"/>
  <c r="B135" i="4"/>
  <c r="P134" i="4"/>
  <c r="O134" i="4"/>
  <c r="J134" i="4"/>
  <c r="K134" i="4" s="1"/>
  <c r="I134" i="4"/>
  <c r="B134" i="4"/>
  <c r="P133" i="4"/>
  <c r="O133" i="4"/>
  <c r="M133" i="4"/>
  <c r="L133" i="4"/>
  <c r="W133" i="4" s="1"/>
  <c r="H133" i="4"/>
  <c r="U133" i="4" s="1"/>
  <c r="G133" i="4"/>
  <c r="F133" i="4"/>
  <c r="E133" i="4"/>
  <c r="S133" i="4" s="1"/>
  <c r="D133" i="4"/>
  <c r="P132" i="4"/>
  <c r="O132" i="4"/>
  <c r="J132" i="4"/>
  <c r="K132" i="4" s="1"/>
  <c r="I132" i="4"/>
  <c r="B132" i="4"/>
  <c r="P131" i="4"/>
  <c r="O131" i="4"/>
  <c r="J131" i="4"/>
  <c r="K131" i="4" s="1"/>
  <c r="I131" i="4"/>
  <c r="B131" i="4"/>
  <c r="P130" i="4"/>
  <c r="O130" i="4"/>
  <c r="J130" i="4"/>
  <c r="K130" i="4" s="1"/>
  <c r="I130" i="4"/>
  <c r="B130" i="4"/>
  <c r="P129" i="4"/>
  <c r="O129" i="4"/>
  <c r="J129" i="4"/>
  <c r="K129" i="4" s="1"/>
  <c r="I129" i="4"/>
  <c r="B129" i="4"/>
  <c r="P128" i="4"/>
  <c r="O128" i="4"/>
  <c r="J128" i="4"/>
  <c r="K128" i="4" s="1"/>
  <c r="I128" i="4"/>
  <c r="B128" i="4"/>
  <c r="P127" i="4"/>
  <c r="O127" i="4"/>
  <c r="J127" i="4"/>
  <c r="K127" i="4" s="1"/>
  <c r="I127" i="4"/>
  <c r="B127" i="4"/>
  <c r="P126" i="4"/>
  <c r="O126" i="4"/>
  <c r="J126" i="4"/>
  <c r="K126" i="4" s="1"/>
  <c r="I126" i="4"/>
  <c r="B126" i="4"/>
  <c r="P125" i="4"/>
  <c r="O125" i="4"/>
  <c r="J125" i="4"/>
  <c r="K125" i="4" s="1"/>
  <c r="I125" i="4"/>
  <c r="B125" i="4"/>
  <c r="P124" i="4"/>
  <c r="O124" i="4"/>
  <c r="J124" i="4"/>
  <c r="K124" i="4" s="1"/>
  <c r="I124" i="4"/>
  <c r="B124" i="4"/>
  <c r="P123" i="4"/>
  <c r="O123" i="4"/>
  <c r="J123" i="4"/>
  <c r="I123" i="4"/>
  <c r="B123" i="4"/>
  <c r="P122" i="4"/>
  <c r="O122" i="4"/>
  <c r="M122" i="4"/>
  <c r="L122" i="4"/>
  <c r="H122" i="4"/>
  <c r="G122" i="4"/>
  <c r="F122" i="4"/>
  <c r="U122" i="4" s="1"/>
  <c r="E122" i="4"/>
  <c r="D122" i="4"/>
  <c r="P121" i="4"/>
  <c r="O121" i="4"/>
  <c r="J121" i="4"/>
  <c r="K121" i="4" s="1"/>
  <c r="I121" i="4"/>
  <c r="B121" i="4"/>
  <c r="P120" i="4"/>
  <c r="O120" i="4"/>
  <c r="J120" i="4"/>
  <c r="K120" i="4" s="1"/>
  <c r="I120" i="4"/>
  <c r="B120" i="4"/>
  <c r="P119" i="4"/>
  <c r="O119" i="4"/>
  <c r="J119" i="4"/>
  <c r="K119" i="4" s="1"/>
  <c r="I119" i="4"/>
  <c r="B119" i="4"/>
  <c r="P118" i="4"/>
  <c r="O118" i="4"/>
  <c r="J118" i="4"/>
  <c r="K118" i="4" s="1"/>
  <c r="I118" i="4"/>
  <c r="B118" i="4"/>
  <c r="P117" i="4"/>
  <c r="O117" i="4"/>
  <c r="J117" i="4"/>
  <c r="K117" i="4" s="1"/>
  <c r="I117" i="4"/>
  <c r="B117" i="4"/>
  <c r="P116" i="4"/>
  <c r="O116" i="4"/>
  <c r="J116" i="4"/>
  <c r="K116" i="4" s="1"/>
  <c r="I116" i="4"/>
  <c r="B116" i="4"/>
  <c r="P115" i="4"/>
  <c r="O115" i="4"/>
  <c r="J115" i="4"/>
  <c r="K115" i="4" s="1"/>
  <c r="I115" i="4"/>
  <c r="B115" i="4"/>
  <c r="P114" i="4"/>
  <c r="O114" i="4"/>
  <c r="J114" i="4"/>
  <c r="J111" i="4" s="1"/>
  <c r="Y111" i="4" s="1"/>
  <c r="I114" i="4"/>
  <c r="B114" i="4"/>
  <c r="P113" i="4"/>
  <c r="O113" i="4"/>
  <c r="J113" i="4"/>
  <c r="K113" i="4" s="1"/>
  <c r="I113" i="4"/>
  <c r="P112" i="4"/>
  <c r="O112" i="4"/>
  <c r="J112" i="4"/>
  <c r="K112" i="4" s="1"/>
  <c r="I112" i="4"/>
  <c r="B112" i="4"/>
  <c r="B113" i="4" s="1"/>
  <c r="P111" i="4"/>
  <c r="O111" i="4"/>
  <c r="M111" i="4"/>
  <c r="L111" i="4"/>
  <c r="H111" i="4"/>
  <c r="G111" i="4"/>
  <c r="F111" i="4"/>
  <c r="E111" i="4"/>
  <c r="D111" i="4"/>
  <c r="P110" i="4"/>
  <c r="O110" i="4"/>
  <c r="J110" i="4"/>
  <c r="K110" i="4" s="1"/>
  <c r="I110" i="4"/>
  <c r="B110" i="4"/>
  <c r="P109" i="4"/>
  <c r="O109" i="4"/>
  <c r="J109" i="4"/>
  <c r="K109" i="4" s="1"/>
  <c r="I109" i="4"/>
  <c r="B109" i="4"/>
  <c r="P108" i="4"/>
  <c r="O108" i="4"/>
  <c r="J108" i="4"/>
  <c r="K108" i="4" s="1"/>
  <c r="I108" i="4"/>
  <c r="B108" i="4"/>
  <c r="P107" i="4"/>
  <c r="O107" i="4"/>
  <c r="J107" i="4"/>
  <c r="K107" i="4" s="1"/>
  <c r="I107" i="4"/>
  <c r="B107" i="4"/>
  <c r="P106" i="4"/>
  <c r="O106" i="4"/>
  <c r="J106" i="4"/>
  <c r="K106" i="4" s="1"/>
  <c r="I106" i="4"/>
  <c r="B106" i="4"/>
  <c r="P105" i="4"/>
  <c r="O105" i="4"/>
  <c r="J105" i="4"/>
  <c r="K105" i="4" s="1"/>
  <c r="I105" i="4"/>
  <c r="B105" i="4"/>
  <c r="P104" i="4"/>
  <c r="O104" i="4"/>
  <c r="J104" i="4"/>
  <c r="J100" i="4" s="1"/>
  <c r="Y100" i="4" s="1"/>
  <c r="I104" i="4"/>
  <c r="B104" i="4"/>
  <c r="P103" i="4"/>
  <c r="O103" i="4"/>
  <c r="J103" i="4"/>
  <c r="K103" i="4" s="1"/>
  <c r="I103" i="4"/>
  <c r="B103" i="4"/>
  <c r="P102" i="4"/>
  <c r="O102" i="4"/>
  <c r="J102" i="4"/>
  <c r="K102" i="4" s="1"/>
  <c r="I102" i="4"/>
  <c r="P101" i="4"/>
  <c r="O101" i="4"/>
  <c r="J101" i="4"/>
  <c r="K101" i="4" s="1"/>
  <c r="I101" i="4"/>
  <c r="B101" i="4"/>
  <c r="B102" i="4" s="1"/>
  <c r="P100" i="4"/>
  <c r="O100" i="4"/>
  <c r="M100" i="4"/>
  <c r="L100" i="4"/>
  <c r="H100" i="4"/>
  <c r="U100" i="4" s="1"/>
  <c r="G100" i="4"/>
  <c r="F100" i="4"/>
  <c r="E100" i="4"/>
  <c r="D100" i="4"/>
  <c r="P99" i="4"/>
  <c r="O99" i="4"/>
  <c r="J99" i="4"/>
  <c r="K99" i="4" s="1"/>
  <c r="I99" i="4"/>
  <c r="B99" i="4"/>
  <c r="P98" i="4"/>
  <c r="O98" i="4"/>
  <c r="J98" i="4"/>
  <c r="K98" i="4" s="1"/>
  <c r="I98" i="4"/>
  <c r="B98" i="4"/>
  <c r="P97" i="4"/>
  <c r="O97" i="4"/>
  <c r="J97" i="4"/>
  <c r="K97" i="4" s="1"/>
  <c r="I97" i="4"/>
  <c r="B97" i="4"/>
  <c r="P96" i="4"/>
  <c r="O96" i="4"/>
  <c r="J96" i="4"/>
  <c r="K96" i="4" s="1"/>
  <c r="I96" i="4"/>
  <c r="B96" i="4"/>
  <c r="P95" i="4"/>
  <c r="O95" i="4"/>
  <c r="J95" i="4"/>
  <c r="K95" i="4" s="1"/>
  <c r="I95" i="4"/>
  <c r="B95" i="4"/>
  <c r="P94" i="4"/>
  <c r="O94" i="4"/>
  <c r="J94" i="4"/>
  <c r="K94" i="4" s="1"/>
  <c r="I94" i="4"/>
  <c r="B94" i="4"/>
  <c r="P93" i="4"/>
  <c r="O93" i="4"/>
  <c r="J93" i="4"/>
  <c r="I93" i="4"/>
  <c r="B93" i="4"/>
  <c r="P92" i="4"/>
  <c r="O92" i="4"/>
  <c r="J92" i="4"/>
  <c r="K92" i="4" s="1"/>
  <c r="I92" i="4"/>
  <c r="B92" i="4"/>
  <c r="P91" i="4"/>
  <c r="O91" i="4"/>
  <c r="J91" i="4"/>
  <c r="K91" i="4" s="1"/>
  <c r="I91" i="4"/>
  <c r="P90" i="4"/>
  <c r="O90" i="4"/>
  <c r="J90" i="4"/>
  <c r="K90" i="4" s="1"/>
  <c r="I90" i="4"/>
  <c r="B90" i="4"/>
  <c r="B91" i="4" s="1"/>
  <c r="P89" i="4"/>
  <c r="O89" i="4"/>
  <c r="M89" i="4"/>
  <c r="L89" i="4"/>
  <c r="H89" i="4"/>
  <c r="G89" i="4"/>
  <c r="F89" i="4"/>
  <c r="E89" i="4"/>
  <c r="D89" i="4"/>
  <c r="P88" i="4"/>
  <c r="O88" i="4"/>
  <c r="J88" i="4"/>
  <c r="K88" i="4" s="1"/>
  <c r="I88" i="4"/>
  <c r="B88" i="4"/>
  <c r="P87" i="4"/>
  <c r="O87" i="4"/>
  <c r="J87" i="4"/>
  <c r="K87" i="4" s="1"/>
  <c r="I87" i="4"/>
  <c r="B87" i="4"/>
  <c r="P86" i="4"/>
  <c r="O86" i="4"/>
  <c r="J86" i="4"/>
  <c r="K86" i="4" s="1"/>
  <c r="I86" i="4"/>
  <c r="B86" i="4"/>
  <c r="P85" i="4"/>
  <c r="O85" i="4"/>
  <c r="J85" i="4"/>
  <c r="K85" i="4" s="1"/>
  <c r="I85" i="4"/>
  <c r="B85" i="4"/>
  <c r="P84" i="4"/>
  <c r="O84" i="4"/>
  <c r="J84" i="4"/>
  <c r="K84" i="4" s="1"/>
  <c r="I84" i="4"/>
  <c r="B84" i="4"/>
  <c r="P83" i="4"/>
  <c r="O83" i="4"/>
  <c r="J83" i="4"/>
  <c r="K83" i="4" s="1"/>
  <c r="I83" i="4"/>
  <c r="B83" i="4"/>
  <c r="P82" i="4"/>
  <c r="O82" i="4"/>
  <c r="J82" i="4"/>
  <c r="K82" i="4" s="1"/>
  <c r="I82" i="4"/>
  <c r="B82" i="4"/>
  <c r="P81" i="4"/>
  <c r="O81" i="4"/>
  <c r="J81" i="4"/>
  <c r="I81" i="4"/>
  <c r="B81" i="4"/>
  <c r="P80" i="4"/>
  <c r="O80" i="4"/>
  <c r="J80" i="4"/>
  <c r="K80" i="4" s="1"/>
  <c r="I80" i="4"/>
  <c r="B80" i="4"/>
  <c r="P79" i="4"/>
  <c r="O79" i="4"/>
  <c r="K79" i="4"/>
  <c r="J79" i="4"/>
  <c r="I79" i="4"/>
  <c r="B79" i="4"/>
  <c r="P78" i="4"/>
  <c r="O78" i="4"/>
  <c r="M78" i="4"/>
  <c r="L78" i="4"/>
  <c r="H78" i="4"/>
  <c r="G78" i="4"/>
  <c r="F78" i="4"/>
  <c r="E78" i="4"/>
  <c r="D78" i="4"/>
  <c r="P77" i="4"/>
  <c r="O77" i="4"/>
  <c r="J77" i="4"/>
  <c r="K77" i="4" s="1"/>
  <c r="I77" i="4"/>
  <c r="B77" i="4"/>
  <c r="P76" i="4"/>
  <c r="O76" i="4"/>
  <c r="J76" i="4"/>
  <c r="K76" i="4" s="1"/>
  <c r="I76" i="4"/>
  <c r="B76" i="4"/>
  <c r="P75" i="4"/>
  <c r="O75" i="4"/>
  <c r="J75" i="4"/>
  <c r="K75" i="4" s="1"/>
  <c r="I75" i="4"/>
  <c r="B75" i="4"/>
  <c r="P74" i="4"/>
  <c r="O74" i="4"/>
  <c r="J74" i="4"/>
  <c r="K74" i="4" s="1"/>
  <c r="I74" i="4"/>
  <c r="B74" i="4"/>
  <c r="P73" i="4"/>
  <c r="O73" i="4"/>
  <c r="J73" i="4"/>
  <c r="K73" i="4" s="1"/>
  <c r="I73" i="4"/>
  <c r="B73" i="4"/>
  <c r="P72" i="4"/>
  <c r="O72" i="4"/>
  <c r="J72" i="4"/>
  <c r="K72" i="4" s="1"/>
  <c r="I72" i="4"/>
  <c r="B72" i="4"/>
  <c r="P71" i="4"/>
  <c r="O71" i="4"/>
  <c r="J71" i="4"/>
  <c r="K71" i="4" s="1"/>
  <c r="I71" i="4"/>
  <c r="B71" i="4"/>
  <c r="P70" i="4"/>
  <c r="O70" i="4"/>
  <c r="J70" i="4"/>
  <c r="K70" i="4" s="1"/>
  <c r="I70" i="4"/>
  <c r="B70" i="4"/>
  <c r="P69" i="4"/>
  <c r="O69" i="4"/>
  <c r="J69" i="4"/>
  <c r="K69" i="4" s="1"/>
  <c r="I69" i="4"/>
  <c r="B69" i="4"/>
  <c r="P68" i="4"/>
  <c r="O68" i="4"/>
  <c r="J68" i="4"/>
  <c r="K68" i="4" s="1"/>
  <c r="I68" i="4"/>
  <c r="B68" i="4"/>
  <c r="P67" i="4"/>
  <c r="O67" i="4"/>
  <c r="M67" i="4"/>
  <c r="L67" i="4"/>
  <c r="H67" i="4"/>
  <c r="G67" i="4"/>
  <c r="F67" i="4"/>
  <c r="E67" i="4"/>
  <c r="D67" i="4"/>
  <c r="P66" i="4"/>
  <c r="O66" i="4"/>
  <c r="J66" i="4"/>
  <c r="K66" i="4" s="1"/>
  <c r="I66" i="4"/>
  <c r="B66" i="4"/>
  <c r="P65" i="4"/>
  <c r="O65" i="4"/>
  <c r="J65" i="4"/>
  <c r="K65" i="4" s="1"/>
  <c r="I65" i="4"/>
  <c r="B65" i="4"/>
  <c r="P64" i="4"/>
  <c r="O64" i="4"/>
  <c r="J64" i="4"/>
  <c r="K64" i="4" s="1"/>
  <c r="I64" i="4"/>
  <c r="B64" i="4"/>
  <c r="P63" i="4"/>
  <c r="O63" i="4"/>
  <c r="J63" i="4"/>
  <c r="K63" i="4" s="1"/>
  <c r="I63" i="4"/>
  <c r="B63" i="4"/>
  <c r="P62" i="4"/>
  <c r="O62" i="4"/>
  <c r="J62" i="4"/>
  <c r="K62" i="4" s="1"/>
  <c r="I62" i="4"/>
  <c r="B62" i="4"/>
  <c r="P61" i="4"/>
  <c r="O61" i="4"/>
  <c r="J61" i="4"/>
  <c r="K61" i="4" s="1"/>
  <c r="I61" i="4"/>
  <c r="B61" i="4"/>
  <c r="P60" i="4"/>
  <c r="O60" i="4"/>
  <c r="J60" i="4"/>
  <c r="K60" i="4" s="1"/>
  <c r="I60" i="4"/>
  <c r="B60" i="4"/>
  <c r="P59" i="4"/>
  <c r="O59" i="4"/>
  <c r="J59" i="4"/>
  <c r="I59" i="4"/>
  <c r="B59" i="4"/>
  <c r="P58" i="4"/>
  <c r="O58" i="4"/>
  <c r="J58" i="4"/>
  <c r="K58" i="4" s="1"/>
  <c r="I58" i="4"/>
  <c r="B58" i="4"/>
  <c r="P57" i="4"/>
  <c r="O57" i="4"/>
  <c r="J57" i="4"/>
  <c r="K57" i="4" s="1"/>
  <c r="I57" i="4"/>
  <c r="B57" i="4"/>
  <c r="P56" i="4"/>
  <c r="O56" i="4"/>
  <c r="M56" i="4"/>
  <c r="L56" i="4"/>
  <c r="H56" i="4"/>
  <c r="G56" i="4"/>
  <c r="F56" i="4"/>
  <c r="E56" i="4"/>
  <c r="D56" i="4"/>
  <c r="P55" i="4"/>
  <c r="O55" i="4"/>
  <c r="J55" i="4"/>
  <c r="K55" i="4" s="1"/>
  <c r="I55" i="4"/>
  <c r="B55" i="4"/>
  <c r="P54" i="4"/>
  <c r="O54" i="4"/>
  <c r="J54" i="4"/>
  <c r="K54" i="4" s="1"/>
  <c r="I54" i="4"/>
  <c r="B54" i="4"/>
  <c r="P53" i="4"/>
  <c r="O53" i="4"/>
  <c r="J53" i="4"/>
  <c r="K53" i="4" s="1"/>
  <c r="I53" i="4"/>
  <c r="B53" i="4"/>
  <c r="P52" i="4"/>
  <c r="O52" i="4"/>
  <c r="J52" i="4"/>
  <c r="K52" i="4" s="1"/>
  <c r="I52" i="4"/>
  <c r="B52" i="4"/>
  <c r="P51" i="4"/>
  <c r="O51" i="4"/>
  <c r="J51" i="4"/>
  <c r="K51" i="4" s="1"/>
  <c r="I51" i="4"/>
  <c r="B51" i="4"/>
  <c r="P50" i="4"/>
  <c r="O50" i="4"/>
  <c r="K50" i="4"/>
  <c r="J50" i="4"/>
  <c r="I50" i="4"/>
  <c r="B50" i="4"/>
  <c r="P49" i="4"/>
  <c r="O49" i="4"/>
  <c r="J49" i="4"/>
  <c r="K49" i="4" s="1"/>
  <c r="I49" i="4"/>
  <c r="B49" i="4"/>
  <c r="P48" i="4"/>
  <c r="O48" i="4"/>
  <c r="J48" i="4"/>
  <c r="K48" i="4" s="1"/>
  <c r="I48" i="4"/>
  <c r="B48" i="4"/>
  <c r="P47" i="4"/>
  <c r="O47" i="4"/>
  <c r="J47" i="4"/>
  <c r="I47" i="4"/>
  <c r="B47" i="4"/>
  <c r="P46" i="4"/>
  <c r="O46" i="4"/>
  <c r="J46" i="4"/>
  <c r="K46" i="4" s="1"/>
  <c r="I46" i="4"/>
  <c r="B46" i="4"/>
  <c r="P45" i="4"/>
  <c r="O45" i="4"/>
  <c r="M45" i="4"/>
  <c r="L45" i="4"/>
  <c r="W45" i="4" s="1"/>
  <c r="H45" i="4"/>
  <c r="G45" i="4"/>
  <c r="F45" i="4"/>
  <c r="E45" i="4"/>
  <c r="S45" i="4" s="1"/>
  <c r="D45" i="4"/>
  <c r="P44" i="4"/>
  <c r="O44" i="4"/>
  <c r="J44" i="4"/>
  <c r="K44" i="4" s="1"/>
  <c r="I44" i="4"/>
  <c r="B44" i="4"/>
  <c r="P43" i="4"/>
  <c r="O43" i="4"/>
  <c r="J43" i="4"/>
  <c r="K43" i="4" s="1"/>
  <c r="I43" i="4"/>
  <c r="B43" i="4"/>
  <c r="P42" i="4"/>
  <c r="O42" i="4"/>
  <c r="J42" i="4"/>
  <c r="K42" i="4" s="1"/>
  <c r="I42" i="4"/>
  <c r="B42" i="4"/>
  <c r="P41" i="4"/>
  <c r="O41" i="4"/>
  <c r="J41" i="4"/>
  <c r="K41" i="4" s="1"/>
  <c r="I41" i="4"/>
  <c r="B41" i="4"/>
  <c r="P40" i="4"/>
  <c r="O40" i="4"/>
  <c r="J40" i="4"/>
  <c r="K40" i="4" s="1"/>
  <c r="I40" i="4"/>
  <c r="B40" i="4"/>
  <c r="P39" i="4"/>
  <c r="O39" i="4"/>
  <c r="J39" i="4"/>
  <c r="K39" i="4" s="1"/>
  <c r="I39" i="4"/>
  <c r="B39" i="4"/>
  <c r="P38" i="4"/>
  <c r="O38" i="4"/>
  <c r="J38" i="4"/>
  <c r="K38" i="4" s="1"/>
  <c r="I38" i="4"/>
  <c r="B38" i="4"/>
  <c r="P37" i="4"/>
  <c r="O37" i="4"/>
  <c r="J37" i="4"/>
  <c r="I37" i="4"/>
  <c r="B37" i="4"/>
  <c r="P36" i="4"/>
  <c r="O36" i="4"/>
  <c r="J36" i="4"/>
  <c r="K36" i="4" s="1"/>
  <c r="I36" i="4"/>
  <c r="B36" i="4"/>
  <c r="P35" i="4"/>
  <c r="O35" i="4"/>
  <c r="K35" i="4"/>
  <c r="J35" i="4"/>
  <c r="I35" i="4"/>
  <c r="B35" i="4"/>
  <c r="P34" i="4"/>
  <c r="O34" i="4"/>
  <c r="M34" i="4"/>
  <c r="L34" i="4"/>
  <c r="H34" i="4"/>
  <c r="U34" i="4" s="1"/>
  <c r="G34" i="4"/>
  <c r="F34" i="4"/>
  <c r="E34" i="4"/>
  <c r="D34" i="4"/>
  <c r="P33" i="4"/>
  <c r="O33" i="4"/>
  <c r="K33" i="4"/>
  <c r="J33" i="4"/>
  <c r="I33" i="4"/>
  <c r="B33" i="4"/>
  <c r="P32" i="4"/>
  <c r="O32" i="4"/>
  <c r="J32" i="4"/>
  <c r="K32" i="4" s="1"/>
  <c r="I32" i="4"/>
  <c r="B32" i="4"/>
  <c r="P31" i="4"/>
  <c r="O31" i="4"/>
  <c r="J31" i="4"/>
  <c r="K31" i="4" s="1"/>
  <c r="I31" i="4"/>
  <c r="B31" i="4"/>
  <c r="P30" i="4"/>
  <c r="O30" i="4"/>
  <c r="J30" i="4"/>
  <c r="K30" i="4" s="1"/>
  <c r="I30" i="4"/>
  <c r="B30" i="4"/>
  <c r="P29" i="4"/>
  <c r="O29" i="4"/>
  <c r="K29" i="4"/>
  <c r="J29" i="4"/>
  <c r="I29" i="4"/>
  <c r="B29" i="4"/>
  <c r="P28" i="4"/>
  <c r="O28" i="4"/>
  <c r="K28" i="4"/>
  <c r="J28" i="4"/>
  <c r="I28" i="4"/>
  <c r="B28" i="4"/>
  <c r="P27" i="4"/>
  <c r="O27" i="4"/>
  <c r="J27" i="4"/>
  <c r="K27" i="4" s="1"/>
  <c r="I27" i="4"/>
  <c r="B27" i="4"/>
  <c r="P26" i="4"/>
  <c r="O26" i="4"/>
  <c r="J26" i="4"/>
  <c r="I26" i="4"/>
  <c r="I23" i="4" s="1"/>
  <c r="Q23" i="4" s="1"/>
  <c r="B26" i="4"/>
  <c r="P25" i="4"/>
  <c r="O25" i="4"/>
  <c r="J25" i="4"/>
  <c r="K25" i="4" s="1"/>
  <c r="I25" i="4"/>
  <c r="B25" i="4"/>
  <c r="P24" i="4"/>
  <c r="O24" i="4"/>
  <c r="J24" i="4"/>
  <c r="K24" i="4" s="1"/>
  <c r="I24" i="4"/>
  <c r="B24" i="4"/>
  <c r="P23" i="4"/>
  <c r="O23" i="4"/>
  <c r="M23" i="4"/>
  <c r="L23" i="4"/>
  <c r="H23" i="4"/>
  <c r="G23" i="4"/>
  <c r="F23" i="4"/>
  <c r="E23" i="4"/>
  <c r="D23" i="4"/>
  <c r="J364" i="4" l="1"/>
  <c r="Y364" i="4" s="1"/>
  <c r="I364" i="4"/>
  <c r="Q364" i="4" s="1"/>
  <c r="R364" i="4" s="1"/>
  <c r="J353" i="4"/>
  <c r="Y353" i="4" s="1"/>
  <c r="Z353" i="4" s="1"/>
  <c r="I353" i="4"/>
  <c r="Q353" i="4" s="1"/>
  <c r="R353" i="4" s="1"/>
  <c r="S353" i="4"/>
  <c r="T353" i="4" s="1"/>
  <c r="U353" i="4"/>
  <c r="V353" i="4" s="1"/>
  <c r="I342" i="4"/>
  <c r="Q342" i="4" s="1"/>
  <c r="R342" i="4" s="1"/>
  <c r="J342" i="4"/>
  <c r="Y342" i="4" s="1"/>
  <c r="U342" i="4"/>
  <c r="V342" i="4" s="1"/>
  <c r="S342" i="4"/>
  <c r="T342" i="4" s="1"/>
  <c r="U331" i="4"/>
  <c r="V331" i="4" s="1"/>
  <c r="J331" i="4"/>
  <c r="Y331" i="4" s="1"/>
  <c r="Z331" i="4" s="1"/>
  <c r="I331" i="4"/>
  <c r="Q331" i="4" s="1"/>
  <c r="R331" i="4" s="1"/>
  <c r="S331" i="4"/>
  <c r="T331" i="4" s="1"/>
  <c r="U320" i="4"/>
  <c r="V320" i="4" s="1"/>
  <c r="J320" i="4"/>
  <c r="Y320" i="4" s="1"/>
  <c r="Z320" i="4" s="1"/>
  <c r="I320" i="4"/>
  <c r="Q320" i="4" s="1"/>
  <c r="R320" i="4" s="1"/>
  <c r="S320" i="4"/>
  <c r="T320" i="4" s="1"/>
  <c r="U309" i="4"/>
  <c r="S309" i="4"/>
  <c r="T309" i="4" s="1"/>
  <c r="J309" i="4"/>
  <c r="Y309" i="4" s="1"/>
  <c r="Z309" i="4" s="1"/>
  <c r="I309" i="4"/>
  <c r="Q309" i="4" s="1"/>
  <c r="R309" i="4" s="1"/>
  <c r="J298" i="4"/>
  <c r="Y298" i="4" s="1"/>
  <c r="U298" i="4"/>
  <c r="V298" i="4" s="1"/>
  <c r="S298" i="4"/>
  <c r="T298" i="4" s="1"/>
  <c r="W287" i="4"/>
  <c r="X287" i="4" s="1"/>
  <c r="S287" i="4"/>
  <c r="T287" i="4" s="1"/>
  <c r="J287" i="4"/>
  <c r="Y287" i="4" s="1"/>
  <c r="Z287" i="4" s="1"/>
  <c r="U287" i="4"/>
  <c r="V287" i="4" s="1"/>
  <c r="J276" i="4"/>
  <c r="Y276" i="4" s="1"/>
  <c r="I276" i="4"/>
  <c r="Q276" i="4" s="1"/>
  <c r="R276" i="4" s="1"/>
  <c r="S276" i="4"/>
  <c r="J265" i="4"/>
  <c r="Y265" i="4" s="1"/>
  <c r="Z265" i="4" s="1"/>
  <c r="I265" i="4"/>
  <c r="Q265" i="4" s="1"/>
  <c r="R265" i="4" s="1"/>
  <c r="U254" i="4"/>
  <c r="V254" i="4" s="1"/>
  <c r="S254" i="4"/>
  <c r="T254" i="4" s="1"/>
  <c r="J254" i="4"/>
  <c r="Y254" i="4" s="1"/>
  <c r="I254" i="4"/>
  <c r="Q254" i="4" s="1"/>
  <c r="I243" i="4"/>
  <c r="Q243" i="4" s="1"/>
  <c r="R243" i="4" s="1"/>
  <c r="J243" i="4"/>
  <c r="Y243" i="4" s="1"/>
  <c r="Z243" i="4" s="1"/>
  <c r="U243" i="4"/>
  <c r="S243" i="4"/>
  <c r="T243" i="4" s="1"/>
  <c r="S232" i="4"/>
  <c r="T232" i="4" s="1"/>
  <c r="U232" i="4"/>
  <c r="V232" i="4" s="1"/>
  <c r="I232" i="4"/>
  <c r="Q232" i="4" s="1"/>
  <c r="R232" i="4" s="1"/>
  <c r="I221" i="4"/>
  <c r="Q221" i="4" s="1"/>
  <c r="R221" i="4" s="1"/>
  <c r="J221" i="4"/>
  <c r="Y221" i="4" s="1"/>
  <c r="Z221" i="4" s="1"/>
  <c r="AD221" i="4"/>
  <c r="AE221" i="4" s="1"/>
  <c r="U221" i="4"/>
  <c r="V221" i="4" s="1"/>
  <c r="W221" i="4"/>
  <c r="X221" i="4" s="1"/>
  <c r="S221" i="4"/>
  <c r="T221" i="4" s="1"/>
  <c r="AD210" i="4"/>
  <c r="S210" i="4"/>
  <c r="J210" i="4"/>
  <c r="Y210" i="4" s="1"/>
  <c r="I210" i="4"/>
  <c r="Q210" i="4" s="1"/>
  <c r="U210" i="4"/>
  <c r="I199" i="4"/>
  <c r="Q199" i="4" s="1"/>
  <c r="J199" i="4"/>
  <c r="Y199" i="4" s="1"/>
  <c r="Z199" i="4" s="1"/>
  <c r="S199" i="4"/>
  <c r="T199" i="4" s="1"/>
  <c r="U199" i="4"/>
  <c r="V199" i="4" s="1"/>
  <c r="J188" i="4"/>
  <c r="Y188" i="4" s="1"/>
  <c r="Z188" i="4" s="1"/>
  <c r="I188" i="4"/>
  <c r="Q188" i="4" s="1"/>
  <c r="U188" i="4"/>
  <c r="V188" i="4" s="1"/>
  <c r="S188" i="4"/>
  <c r="T188" i="4" s="1"/>
  <c r="W177" i="4"/>
  <c r="X177" i="4" s="1"/>
  <c r="J177" i="4"/>
  <c r="Y177" i="4" s="1"/>
  <c r="Z177" i="4" s="1"/>
  <c r="I177" i="4"/>
  <c r="Q177" i="4" s="1"/>
  <c r="R177" i="4" s="1"/>
  <c r="S177" i="4"/>
  <c r="T177" i="4" s="1"/>
  <c r="U177" i="4"/>
  <c r="V177" i="4" s="1"/>
  <c r="J166" i="4"/>
  <c r="Y166" i="4" s="1"/>
  <c r="Z166" i="4" s="1"/>
  <c r="S166" i="4"/>
  <c r="T166" i="4" s="1"/>
  <c r="W166" i="4"/>
  <c r="X166" i="4" s="1"/>
  <c r="U166" i="4"/>
  <c r="V166" i="4" s="1"/>
  <c r="I155" i="4"/>
  <c r="Q155" i="4" s="1"/>
  <c r="R155" i="4" s="1"/>
  <c r="J155" i="4"/>
  <c r="Y155" i="4" s="1"/>
  <c r="Z155" i="4" s="1"/>
  <c r="U155" i="4"/>
  <c r="V155" i="4" s="1"/>
  <c r="W155" i="4"/>
  <c r="X155" i="4" s="1"/>
  <c r="S155" i="4"/>
  <c r="T155" i="4" s="1"/>
  <c r="I144" i="4"/>
  <c r="Q144" i="4" s="1"/>
  <c r="R144" i="4" s="1"/>
  <c r="J144" i="4"/>
  <c r="Y144" i="4" s="1"/>
  <c r="Z144" i="4" s="1"/>
  <c r="U144" i="4"/>
  <c r="V144" i="4" s="1"/>
  <c r="W144" i="4"/>
  <c r="X144" i="4" s="1"/>
  <c r="S144" i="4"/>
  <c r="T144" i="4" s="1"/>
  <c r="J133" i="4"/>
  <c r="Y133" i="4" s="1"/>
  <c r="Z133" i="4" s="1"/>
  <c r="I133" i="4"/>
  <c r="Q133" i="4" s="1"/>
  <c r="R133" i="4" s="1"/>
  <c r="J122" i="4"/>
  <c r="Y122" i="4" s="1"/>
  <c r="W122" i="4"/>
  <c r="X122" i="4" s="1"/>
  <c r="S122" i="4"/>
  <c r="T122" i="4" s="1"/>
  <c r="I122" i="4"/>
  <c r="Q122" i="4" s="1"/>
  <c r="R122" i="4" s="1"/>
  <c r="AD111" i="4"/>
  <c r="AE111" i="4" s="1"/>
  <c r="I111" i="4"/>
  <c r="Q111" i="4" s="1"/>
  <c r="R111" i="4" s="1"/>
  <c r="W111" i="4"/>
  <c r="X111" i="4" s="1"/>
  <c r="S111" i="4"/>
  <c r="T111" i="4" s="1"/>
  <c r="U111" i="4"/>
  <c r="V111" i="4" s="1"/>
  <c r="I100" i="4"/>
  <c r="Q100" i="4" s="1"/>
  <c r="R100" i="4" s="1"/>
  <c r="S100" i="4"/>
  <c r="T100" i="4" s="1"/>
  <c r="I89" i="4"/>
  <c r="Q89" i="4" s="1"/>
  <c r="R89" i="4" s="1"/>
  <c r="J89" i="4"/>
  <c r="Y89" i="4" s="1"/>
  <c r="Z89" i="4" s="1"/>
  <c r="U89" i="4"/>
  <c r="V89" i="4" s="1"/>
  <c r="S89" i="4"/>
  <c r="T89" i="4" s="1"/>
  <c r="W78" i="4"/>
  <c r="X78" i="4" s="1"/>
  <c r="U78" i="4"/>
  <c r="V78" i="4" s="1"/>
  <c r="S78" i="4"/>
  <c r="T78" i="4" s="1"/>
  <c r="J78" i="4"/>
  <c r="Y78" i="4" s="1"/>
  <c r="Z78" i="4" s="1"/>
  <c r="I78" i="4"/>
  <c r="Q78" i="4" s="1"/>
  <c r="R78" i="4" s="1"/>
  <c r="I67" i="4"/>
  <c r="Q67" i="4" s="1"/>
  <c r="S67" i="4"/>
  <c r="T67" i="4" s="1"/>
  <c r="J67" i="4"/>
  <c r="Y67" i="4" s="1"/>
  <c r="Z67" i="4" s="1"/>
  <c r="U67" i="4"/>
  <c r="V67" i="4" s="1"/>
  <c r="I56" i="4"/>
  <c r="Q56" i="4" s="1"/>
  <c r="R56" i="4" s="1"/>
  <c r="J56" i="4"/>
  <c r="Y56" i="4" s="1"/>
  <c r="Z56" i="4" s="1"/>
  <c r="S56" i="4"/>
  <c r="T56" i="4" s="1"/>
  <c r="U56" i="4"/>
  <c r="U45" i="4"/>
  <c r="V45" i="4" s="1"/>
  <c r="J45" i="4"/>
  <c r="Y45" i="4" s="1"/>
  <c r="Z45" i="4" s="1"/>
  <c r="I45" i="4"/>
  <c r="Q45" i="4" s="1"/>
  <c r="J34" i="4"/>
  <c r="Y34" i="4" s="1"/>
  <c r="Z34" i="4" s="1"/>
  <c r="I34" i="4"/>
  <c r="Q34" i="4" s="1"/>
  <c r="R34" i="4" s="1"/>
  <c r="S34" i="4"/>
  <c r="T34" i="4" s="1"/>
  <c r="S23" i="4"/>
  <c r="T23" i="4" s="1"/>
  <c r="U23" i="4"/>
  <c r="V23" i="4" s="1"/>
  <c r="J23" i="4"/>
  <c r="Y23" i="4" s="1"/>
  <c r="Z23" i="4" s="1"/>
  <c r="T364" i="4"/>
  <c r="V364" i="4"/>
  <c r="Z364" i="4"/>
  <c r="V56" i="4"/>
  <c r="T45" i="4"/>
  <c r="R45" i="4"/>
  <c r="R188" i="4"/>
  <c r="V276" i="4"/>
  <c r="V243" i="4"/>
  <c r="Z254" i="4"/>
  <c r="R254" i="4"/>
  <c r="V309" i="4"/>
  <c r="V34" i="4"/>
  <c r="T276" i="4"/>
  <c r="V100" i="4"/>
  <c r="Z342" i="4"/>
  <c r="X45" i="4"/>
  <c r="V265" i="4"/>
  <c r="T265" i="4"/>
  <c r="R23" i="4"/>
  <c r="Z100" i="4"/>
  <c r="Z111" i="4"/>
  <c r="V122" i="4"/>
  <c r="V133" i="4"/>
  <c r="R166" i="4"/>
  <c r="Z276" i="4"/>
  <c r="R287" i="4"/>
  <c r="X342" i="4"/>
  <c r="T133" i="4"/>
  <c r="R67" i="4"/>
  <c r="R199" i="4"/>
  <c r="R298" i="4"/>
  <c r="X133" i="4"/>
  <c r="Z122" i="4"/>
  <c r="Z298" i="4"/>
  <c r="AD364" i="4"/>
  <c r="AE364" i="4" s="1"/>
  <c r="K368" i="4"/>
  <c r="K364" i="4" s="1"/>
  <c r="AB364" i="4" s="1"/>
  <c r="AC364" i="4" s="1"/>
  <c r="W364" i="4"/>
  <c r="X364" i="4" s="1"/>
  <c r="K353" i="4"/>
  <c r="AB353" i="4" s="1"/>
  <c r="AC353" i="4" s="1"/>
  <c r="AD353" i="4"/>
  <c r="AE353" i="4" s="1"/>
  <c r="W353" i="4"/>
  <c r="X353" i="4" s="1"/>
  <c r="K342" i="4"/>
  <c r="AB342" i="4" s="1"/>
  <c r="AC342" i="4" s="1"/>
  <c r="K345" i="4"/>
  <c r="AD342" i="4"/>
  <c r="AE342" i="4" s="1"/>
  <c r="AD331" i="4"/>
  <c r="AE331" i="4" s="1"/>
  <c r="K334" i="4"/>
  <c r="K331" i="4" s="1"/>
  <c r="AB331" i="4" s="1"/>
  <c r="AC331" i="4" s="1"/>
  <c r="W331" i="4"/>
  <c r="X331" i="4" s="1"/>
  <c r="AD320" i="4"/>
  <c r="AE320" i="4" s="1"/>
  <c r="K324" i="4"/>
  <c r="K320" i="4" s="1"/>
  <c r="AB320" i="4" s="1"/>
  <c r="AC320" i="4" s="1"/>
  <c r="W320" i="4"/>
  <c r="X320" i="4" s="1"/>
  <c r="AD309" i="4"/>
  <c r="AE309" i="4" s="1"/>
  <c r="K313" i="4"/>
  <c r="K309" i="4" s="1"/>
  <c r="AB309" i="4" s="1"/>
  <c r="AC309" i="4" s="1"/>
  <c r="W309" i="4"/>
  <c r="X309" i="4" s="1"/>
  <c r="AD298" i="4"/>
  <c r="AE298" i="4" s="1"/>
  <c r="K301" i="4"/>
  <c r="K298" i="4" s="1"/>
  <c r="AB298" i="4" s="1"/>
  <c r="AC298" i="4" s="1"/>
  <c r="W298" i="4"/>
  <c r="X298" i="4" s="1"/>
  <c r="AD287" i="4"/>
  <c r="AE287" i="4" s="1"/>
  <c r="K294" i="4"/>
  <c r="K287" i="4" s="1"/>
  <c r="AB287" i="4" s="1"/>
  <c r="AC287" i="4" s="1"/>
  <c r="AD276" i="4"/>
  <c r="AE276" i="4" s="1"/>
  <c r="W276" i="4"/>
  <c r="X276" i="4" s="1"/>
  <c r="K279" i="4"/>
  <c r="K276" i="4" s="1"/>
  <c r="AB276" i="4" s="1"/>
  <c r="AC276" i="4" s="1"/>
  <c r="AD265" i="4"/>
  <c r="AE265" i="4" s="1"/>
  <c r="W265" i="4"/>
  <c r="X265" i="4" s="1"/>
  <c r="K268" i="4"/>
  <c r="K265" i="4" s="1"/>
  <c r="AB265" i="4" s="1"/>
  <c r="AC265" i="4" s="1"/>
  <c r="K254" i="4"/>
  <c r="AB254" i="4" s="1"/>
  <c r="AC254" i="4" s="1"/>
  <c r="AD254" i="4"/>
  <c r="AE254" i="4" s="1"/>
  <c r="W254" i="4"/>
  <c r="X254" i="4" s="1"/>
  <c r="K243" i="4"/>
  <c r="AB243" i="4" s="1"/>
  <c r="AC243" i="4" s="1"/>
  <c r="AD243" i="4"/>
  <c r="AE243" i="4" s="1"/>
  <c r="K247" i="4"/>
  <c r="W243" i="4"/>
  <c r="X243" i="4" s="1"/>
  <c r="K232" i="4"/>
  <c r="AB232" i="4" s="1"/>
  <c r="AC232" i="4" s="1"/>
  <c r="AD232" i="4"/>
  <c r="AE232" i="4" s="1"/>
  <c r="W232" i="4"/>
  <c r="X232" i="4" s="1"/>
  <c r="J232" i="4"/>
  <c r="Y232" i="4" s="1"/>
  <c r="Z232" i="4" s="1"/>
  <c r="K221" i="4"/>
  <c r="AB221" i="4" s="1"/>
  <c r="AC221" i="4" s="1"/>
  <c r="K224" i="4"/>
  <c r="K213" i="4"/>
  <c r="K210" i="4" s="1"/>
  <c r="AB210" i="4" s="1"/>
  <c r="K199" i="4"/>
  <c r="AB199" i="4" s="1"/>
  <c r="AC199" i="4" s="1"/>
  <c r="AD199" i="4"/>
  <c r="AE199" i="4" s="1"/>
  <c r="W199" i="4"/>
  <c r="X199" i="4" s="1"/>
  <c r="AD188" i="4"/>
  <c r="AE188" i="4" s="1"/>
  <c r="K191" i="4"/>
  <c r="K188" i="4" s="1"/>
  <c r="AB188" i="4" s="1"/>
  <c r="AC188" i="4" s="1"/>
  <c r="W188" i="4"/>
  <c r="X188" i="4" s="1"/>
  <c r="AD177" i="4"/>
  <c r="AE177" i="4" s="1"/>
  <c r="K180" i="4"/>
  <c r="K177" i="4" s="1"/>
  <c r="AB177" i="4" s="1"/>
  <c r="AC177" i="4" s="1"/>
  <c r="K166" i="4"/>
  <c r="AB166" i="4" s="1"/>
  <c r="AC166" i="4" s="1"/>
  <c r="AD166" i="4"/>
  <c r="AE166" i="4" s="1"/>
  <c r="AD155" i="4"/>
  <c r="AE155" i="4" s="1"/>
  <c r="K159" i="4"/>
  <c r="K155" i="4" s="1"/>
  <c r="AB155" i="4" s="1"/>
  <c r="AC155" i="4" s="1"/>
  <c r="AD144" i="4"/>
  <c r="AE144" i="4" s="1"/>
  <c r="K147" i="4"/>
  <c r="K144" i="4" s="1"/>
  <c r="AB144" i="4" s="1"/>
  <c r="AC144" i="4" s="1"/>
  <c r="K133" i="4"/>
  <c r="AB133" i="4" s="1"/>
  <c r="AC133" i="4" s="1"/>
  <c r="AD133" i="4"/>
  <c r="AE133" i="4" s="1"/>
  <c r="AD122" i="4"/>
  <c r="AE122" i="4" s="1"/>
  <c r="K123" i="4"/>
  <c r="K122" i="4" s="1"/>
  <c r="AB122" i="4" s="1"/>
  <c r="AC122" i="4" s="1"/>
  <c r="K114" i="4"/>
  <c r="K111" i="4" s="1"/>
  <c r="AB111" i="4" s="1"/>
  <c r="AC111" i="4" s="1"/>
  <c r="AD100" i="4"/>
  <c r="AE100" i="4" s="1"/>
  <c r="K104" i="4"/>
  <c r="K100" i="4" s="1"/>
  <c r="AB100" i="4" s="1"/>
  <c r="AC100" i="4" s="1"/>
  <c r="W100" i="4"/>
  <c r="X100" i="4" s="1"/>
  <c r="AD89" i="4"/>
  <c r="AE89" i="4" s="1"/>
  <c r="K93" i="4"/>
  <c r="K89" i="4" s="1"/>
  <c r="AB89" i="4" s="1"/>
  <c r="AC89" i="4" s="1"/>
  <c r="W89" i="4"/>
  <c r="X89" i="4" s="1"/>
  <c r="K81" i="4"/>
  <c r="K78" i="4" s="1"/>
  <c r="AB78" i="4" s="1"/>
  <c r="AC78" i="4" s="1"/>
  <c r="AD78" i="4"/>
  <c r="AE78" i="4" s="1"/>
  <c r="K67" i="4"/>
  <c r="AB67" i="4" s="1"/>
  <c r="AC67" i="4" s="1"/>
  <c r="AD67" i="4"/>
  <c r="AE67" i="4" s="1"/>
  <c r="W67" i="4"/>
  <c r="X67" i="4" s="1"/>
  <c r="K59" i="4"/>
  <c r="K56" i="4" s="1"/>
  <c r="AB56" i="4" s="1"/>
  <c r="AC56" i="4" s="1"/>
  <c r="AD56" i="4"/>
  <c r="AE56" i="4" s="1"/>
  <c r="W56" i="4"/>
  <c r="X56" i="4" s="1"/>
  <c r="AD45" i="4"/>
  <c r="AE45" i="4" s="1"/>
  <c r="K47" i="4"/>
  <c r="K45" i="4" s="1"/>
  <c r="AB45" i="4" s="1"/>
  <c r="AC45" i="4" s="1"/>
  <c r="AD34" i="4"/>
  <c r="AE34" i="4" s="1"/>
  <c r="K37" i="4"/>
  <c r="K34" i="4" s="1"/>
  <c r="AB34" i="4" s="1"/>
  <c r="AC34" i="4" s="1"/>
  <c r="W34" i="4"/>
  <c r="X34" i="4" s="1"/>
  <c r="K26" i="4"/>
  <c r="K23" i="4" s="1"/>
  <c r="AB23" i="4" s="1"/>
  <c r="AC23" i="4" s="1"/>
  <c r="AD23" i="4"/>
  <c r="AE23" i="4" s="1"/>
  <c r="W23" i="4"/>
  <c r="X23" i="4" s="1"/>
  <c r="D2" i="6"/>
  <c r="J2" i="6"/>
  <c r="R9" i="4" s="1"/>
  <c r="L2" i="6"/>
  <c r="Z9" i="4" s="1"/>
  <c r="AA276" i="4" l="1"/>
  <c r="AF221" i="4"/>
  <c r="AF166" i="4"/>
  <c r="AF89" i="4"/>
  <c r="AA364" i="4"/>
  <c r="AF364" i="4"/>
  <c r="AA45" i="4"/>
  <c r="AF111" i="4"/>
  <c r="AF309" i="4"/>
  <c r="AF232" i="4"/>
  <c r="AA177" i="4"/>
  <c r="AA342" i="4"/>
  <c r="AA111" i="4"/>
  <c r="AA287" i="4"/>
  <c r="AA133" i="4"/>
  <c r="AF210" i="4"/>
  <c r="AA265" i="4"/>
  <c r="AA155" i="4"/>
  <c r="AF144" i="4"/>
  <c r="AF331" i="4"/>
  <c r="AA331" i="4"/>
  <c r="AA56" i="4"/>
  <c r="AF23" i="4"/>
  <c r="AA188" i="4"/>
  <c r="AF243" i="4"/>
  <c r="AF276" i="4"/>
  <c r="AF353" i="4"/>
  <c r="AA166" i="4"/>
  <c r="AF188" i="4"/>
  <c r="AA309" i="4"/>
  <c r="AF34" i="4"/>
  <c r="AA67" i="4"/>
  <c r="AA199" i="4"/>
  <c r="AA34" i="4"/>
  <c r="AA100" i="4"/>
  <c r="AF254" i="4"/>
  <c r="AA320" i="4"/>
  <c r="AA78" i="4"/>
  <c r="AA122" i="4"/>
  <c r="AA23" i="4"/>
  <c r="AF45" i="4"/>
  <c r="AF177" i="4"/>
  <c r="AA243" i="4"/>
  <c r="AF265" i="4"/>
  <c r="AF320" i="4"/>
  <c r="AA144" i="4"/>
  <c r="AA254" i="4"/>
  <c r="AA232" i="4"/>
  <c r="AF67" i="4"/>
  <c r="AF100" i="4"/>
  <c r="AF287" i="4"/>
  <c r="AF199" i="4"/>
  <c r="AF342" i="4"/>
  <c r="AA221" i="4"/>
  <c r="AA210" i="4"/>
  <c r="AF78" i="4"/>
  <c r="AA298" i="4"/>
  <c r="AA353" i="4"/>
  <c r="AF56" i="4"/>
  <c r="AA89" i="4"/>
  <c r="AF122" i="4"/>
  <c r="AF155" i="4"/>
  <c r="AF298" i="4"/>
  <c r="AF133" i="4"/>
  <c r="F12" i="4"/>
  <c r="E12" i="4"/>
  <c r="M12" i="4"/>
  <c r="L12" i="4"/>
  <c r="H12" i="4"/>
  <c r="G12" i="4"/>
  <c r="P22" i="4"/>
  <c r="O22" i="4"/>
  <c r="J22" i="4"/>
  <c r="K22" i="4" s="1"/>
  <c r="I22" i="4"/>
  <c r="P21" i="4"/>
  <c r="O21" i="4"/>
  <c r="J21" i="4"/>
  <c r="K21" i="4" s="1"/>
  <c r="I21" i="4"/>
  <c r="P20" i="4"/>
  <c r="O20" i="4"/>
  <c r="J20" i="4"/>
  <c r="K20" i="4" s="1"/>
  <c r="I20" i="4"/>
  <c r="P19" i="4"/>
  <c r="O19" i="4"/>
  <c r="J19" i="4"/>
  <c r="K19" i="4" s="1"/>
  <c r="I19" i="4"/>
  <c r="P18" i="4"/>
  <c r="O18" i="4"/>
  <c r="J18" i="4"/>
  <c r="K18" i="4" s="1"/>
  <c r="I18" i="4"/>
  <c r="P17" i="4"/>
  <c r="O17" i="4"/>
  <c r="J17" i="4"/>
  <c r="K17" i="4" s="1"/>
  <c r="I17" i="4"/>
  <c r="P16" i="4"/>
  <c r="O16" i="4"/>
  <c r="J16" i="4"/>
  <c r="K16" i="4" s="1"/>
  <c r="I16" i="4"/>
  <c r="P15" i="4"/>
  <c r="O15" i="4"/>
  <c r="J15" i="4"/>
  <c r="K15" i="4" s="1"/>
  <c r="I15" i="4"/>
  <c r="P14" i="4"/>
  <c r="O14" i="4"/>
  <c r="K14" i="4"/>
  <c r="I14" i="4"/>
  <c r="P13" i="4"/>
  <c r="O13" i="4"/>
  <c r="J13" i="4"/>
  <c r="K13" i="4" s="1"/>
  <c r="I13" i="4"/>
  <c r="P12" i="4"/>
  <c r="O12" i="4"/>
  <c r="L3" i="6"/>
  <c r="L4" i="6"/>
  <c r="L5" i="6"/>
  <c r="J3" i="6"/>
  <c r="J4" i="6"/>
  <c r="J5" i="6"/>
  <c r="K12" i="4" l="1"/>
  <c r="AB12" i="4" s="1"/>
  <c r="U12" i="4"/>
  <c r="V12" i="4" s="1"/>
  <c r="J12" i="4"/>
  <c r="I12" i="4"/>
  <c r="AD12" i="4"/>
  <c r="AE12" i="4" s="1"/>
  <c r="S12" i="4"/>
  <c r="T12" i="4" s="1"/>
  <c r="W12" i="4"/>
  <c r="X12" i="4" s="1"/>
  <c r="AC12" i="4" l="1"/>
  <c r="Y12" i="4"/>
  <c r="Z12" i="4" s="1"/>
  <c r="B22" i="4"/>
  <c r="B21" i="4"/>
  <c r="B20" i="4"/>
  <c r="B19" i="4"/>
  <c r="B18" i="4"/>
  <c r="B17" i="4"/>
  <c r="B13" i="4"/>
  <c r="D12" i="4"/>
  <c r="B14" i="4" l="1"/>
  <c r="B15" i="4" l="1"/>
  <c r="Q12" i="4"/>
  <c r="R12" i="4" s="1"/>
  <c r="AA12" i="4" s="1"/>
  <c r="B16" i="4" l="1"/>
  <c r="AF12" i="4"/>
  <c r="B101" i="7" l="1"/>
  <c r="H8" i="1"/>
  <c r="L8" i="1" s="1"/>
  <c r="K8" i="1"/>
  <c r="U8" i="1"/>
  <c r="W8" i="1"/>
  <c r="H9" i="1"/>
  <c r="T9" i="1" s="1"/>
  <c r="K9" i="1"/>
  <c r="M9" i="1" s="1"/>
  <c r="V9" i="1"/>
  <c r="W9" i="1"/>
  <c r="H10" i="1"/>
  <c r="T10" i="1" s="1"/>
  <c r="K10" i="1"/>
  <c r="M10" i="1" s="1"/>
  <c r="U10" i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K16" i="1"/>
  <c r="M16" i="1" s="1"/>
  <c r="U16" i="1"/>
  <c r="T16" i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U25" i="1"/>
  <c r="V25" i="1"/>
  <c r="W25" i="1"/>
  <c r="H26" i="1"/>
  <c r="K26" i="1"/>
  <c r="M26" i="1" s="1"/>
  <c r="R26" i="1"/>
  <c r="V26" i="1" s="1"/>
  <c r="T26" i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21" i="1"/>
  <c r="U11" i="1"/>
  <c r="U9" i="1"/>
  <c r="U18" i="1"/>
  <c r="U12" i="1" l="1"/>
  <c r="U20" i="1"/>
  <c r="M19" i="1"/>
  <c r="U31" i="1"/>
  <c r="U24" i="1"/>
  <c r="M17" i="1"/>
  <c r="M14" i="1"/>
  <c r="U23" i="1"/>
  <c r="M30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<sst xmlns="http://schemas.openxmlformats.org/spreadsheetml/2006/main" count="324" uniqueCount="293">
  <si>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</si>
  <si>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</si>
  <si>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</si>
  <si>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</si>
  <si>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</si>
  <si>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</si>
  <si>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</si>
  <si>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</si>
  <si>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</si>
  <si>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</si>
  <si>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</si>
  <si>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</si>
  <si>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</si>
  <si>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</si>
  <si>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</si>
  <si>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</si>
  <si>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</si>
  <si>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</si>
  <si>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</si>
  <si>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</si>
  <si>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</si>
  <si>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</si>
  <si>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</si>
  <si>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</si>
  <si>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</si>
  <si>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</si>
  <si>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</si>
  <si>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</si>
  <si>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</si>
  <si>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</si>
  <si>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</si>
  <si>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</si>
  <si>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</si>
  <si>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</si>
  <si>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</si>
  <si>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</si>
  <si>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</si>
  <si>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</si>
  <si>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</si>
  <si>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</si>
  <si>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</si>
  <si>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</si>
  <si>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</si>
  <si>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</si>
  <si>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</si>
  <si>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</si>
  <si>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</si>
  <si>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</si>
  <si>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</si>
  <si>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</si>
  <si>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</si>
  <si>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</si>
  <si>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</si>
  <si>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</si>
  <si>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</si>
  <si>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</si>
  <si>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</si>
  <si>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</si>
  <si>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</si>
  <si>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</si>
  <si>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</si>
  <si>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</si>
  <si>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</si>
  <si>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</si>
  <si>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</si>
  <si>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</si>
  <si>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</si>
  <si>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</si>
  <si>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</si>
  <si>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</si>
  <si>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</si>
  <si>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</si>
  <si>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</si>
  <si>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</si>
  <si>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</si>
  <si>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</si>
  <si>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</si>
  <si>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</si>
  <si>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</si>
  <si>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</si>
  <si>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</si>
  <si>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</si>
  <si>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</si>
  <si>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</si>
  <si>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</si>
  <si>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</si>
  <si>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</si>
  <si>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</si>
  <si>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</si>
  <si>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</si>
  <si>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</si>
  <si>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</si>
  <si>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</si>
  <si>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</si>
  <si>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</si>
  <si>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</si>
  <si>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</si>
  <si>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</si>
  <si>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</si>
  <si>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</si>
  <si>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</si>
  <si>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</si>
  <si>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</si>
  <si>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</si>
  <si>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</si>
  <si>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</si>
  <si>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</si>
  <si>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</si>
  <si>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</si>
  <si>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</si>
  <si>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</si>
  <si>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</si>
  <si>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</si>
  <si>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</si>
  <si>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</si>
  <si>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</si>
  <si>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</si>
  <si>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</si>
  <si>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</si>
  <si>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</si>
  <si>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</si>
  <si>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</si>
  <si>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</si>
  <si>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</si>
  <si>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</si>
  <si>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</si>
  <si>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</si>
  <si>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</si>
  <si>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</si>
  <si>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</si>
  <si>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</si>
  <si>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</si>
  <si>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</si>
  <si>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</si>
  <si>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</si>
  <si>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</si>
  <si>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</si>
  <si>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</si>
  <si>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</si>
  <si>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</si>
  <si>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</si>
  <si>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</si>
  <si>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</si>
  <si>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</si>
  <si>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</si>
  <si>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INDICE-ENDEUDAMIENTO</t>
  </si>
  <si>
    <t>DATOS DEL INTERESADO</t>
  </si>
  <si>
    <t>RESULTADO</t>
  </si>
  <si>
    <t>INDICADOR</t>
  </si>
  <si>
    <t>PROPONENTE</t>
  </si>
  <si>
    <t>OFERTA</t>
  </si>
  <si>
    <t>INFORMACIÓN  FINANCIERA - RUP</t>
  </si>
  <si>
    <t>MÓDULO</t>
  </si>
  <si>
    <t>INDICE-LIQUIDEZ</t>
  </si>
  <si>
    <t>VALOR PRESUPUESTO OFICIAL ANUAL(PO)</t>
  </si>
  <si>
    <t>PORCENTAJE DE PARTICIPACION</t>
  </si>
  <si>
    <t>HABIL/NO HABIL</t>
  </si>
  <si>
    <t>RAZON DE COBERTURA DE INTERESES</t>
  </si>
  <si>
    <t>EVALUACIÓN CAPACIDAD FINANCIERA</t>
  </si>
  <si>
    <t>EVALUACIÓN CAPACIDAD ORGANIZACIÓN</t>
  </si>
  <si>
    <t>RENTABILIDAD DEL PATRIMONIO (ROE)</t>
  </si>
  <si>
    <t>RENTABILIDAD DEL ACTIVO (ROA)</t>
  </si>
  <si>
    <t>Req. Min. CTd: &gt; =</t>
  </si>
  <si>
    <t>PLAZO (P)</t>
  </si>
  <si>
    <t>,</t>
  </si>
  <si>
    <t>GOBERNACIÓN DE ANTIOQUIA</t>
  </si>
  <si>
    <t>% ANTICIPO</t>
  </si>
  <si>
    <t>% DE PATRIMONIO DEMANDADO</t>
  </si>
  <si>
    <t>% DE CAPITAL DE TRABAJO DEMANDADO</t>
  </si>
  <si>
    <t>CAPITAL DE TRABAJO DEMANDADO</t>
  </si>
  <si>
    <t>Fórmula: CT=(AC-PC) &gt;= CTd</t>
  </si>
  <si>
    <t>PATRIMONIO DEMANDADO</t>
  </si>
  <si>
    <t>Req. Min. Pd: &gt; =</t>
  </si>
  <si>
    <t>PATRIMONIO (ROE)
(Activo Total - Pasivo Total)</t>
  </si>
  <si>
    <t>SECRETARÍA DE INFRAESTRUCTURA FÍSICA</t>
  </si>
  <si>
    <t>EVALUACIÓN DE CAPACIDAD FINANCIERA Y CAPACIDAD ORGANIZACIONAL</t>
  </si>
  <si>
    <t>Req. L &gt; =</t>
  </si>
  <si>
    <t>Req. IE &lt; =</t>
  </si>
  <si>
    <t>Req. RCI &gt; =</t>
  </si>
  <si>
    <t>Fórmula: Patriminio (P)
P =(AT-PT) &gt;= Pd</t>
  </si>
  <si>
    <t>Req. ROE: &gt; =</t>
  </si>
  <si>
    <t>Req. ROA: &gt; =</t>
  </si>
  <si>
    <t>ACTIVO CORRIENTE
(AC)</t>
  </si>
  <si>
    <t>ACTIVO TOTAL
(AT)</t>
  </si>
  <si>
    <t>PASIVO CORRIENTE
(PC)</t>
  </si>
  <si>
    <t>PASIVO TOTAL
(PT)</t>
  </si>
  <si>
    <t>UTILIDAD OPERACIONAL
(UO)</t>
  </si>
  <si>
    <t>GASTOS DE INTERESES
(GI)</t>
  </si>
  <si>
    <t>CAPITAL DE TRABAJO
(CT)
CT = (AC - PC)</t>
  </si>
  <si>
    <t>PATRIMONIO (P)
P = (AT - PT)</t>
  </si>
  <si>
    <t>Capital de Trabajo Demandado (CTd)</t>
  </si>
  <si>
    <t>Patrimonio Demandado (Pd)</t>
  </si>
  <si>
    <t>Fórmula: Índice de Liquidez (L)
L=(AC/PC) &gt;= 1,5 Veces</t>
  </si>
  <si>
    <t>Fórmula: Razón de Cobertura de Intereses (RCI) 
RCI = (UO/GI) &gt;= 1,00 Veces</t>
  </si>
  <si>
    <t>Fórmula: Índice de Endeudamiento (IE)
IE = (PT/AT) &lt; = 0,70 = 70%</t>
  </si>
  <si>
    <t>Fórmula: Rentabilidad del Patrimonio (ROE)
ROE=(UO/P) &gt;= 0,04 = 4%</t>
  </si>
  <si>
    <t>Rentabilidad del Activo (ROA)                       
ROA=(UO/AT) &gt;= 0,01 = 1%</t>
  </si>
  <si>
    <t>PRESUPUESTO OFICIAL (PO)</t>
  </si>
  <si>
    <t>PLAZO
(En meses)</t>
  </si>
  <si>
    <t>VALOR DEL ANTICIPO</t>
  </si>
  <si>
    <t>SMMLV
AÑO 2020</t>
  </si>
  <si>
    <t>10827</t>
  </si>
  <si>
    <t>CONSORCIO HUPERNIKAO VIAL 827</t>
  </si>
  <si>
    <t>CONSORCIO INTERANTIOQUIA</t>
  </si>
  <si>
    <t>CONSORCIO JE ORIENTE</t>
  </si>
  <si>
    <t>VELNEC S.A.</t>
  </si>
  <si>
    <t>CB INGENIEROS S.A.S.</t>
  </si>
  <si>
    <t>CONSORCIO CABO ESPERANZA</t>
  </si>
  <si>
    <t>CONSORCIO PI ANTIOQUIA</t>
  </si>
  <si>
    <t>CONSORCIO V&amp;P 10827</t>
  </si>
  <si>
    <t>CONSORCIO ECOSUB ORIENTE</t>
  </si>
  <si>
    <t>CONSORCIO VSO</t>
  </si>
  <si>
    <t>CONSORCIO JAR - ORIENTE</t>
  </si>
  <si>
    <t>CONSORCIO SEDIC-SC ORIENTE 10827</t>
  </si>
  <si>
    <t>CONSORCIO CARRETERAS</t>
  </si>
  <si>
    <t>CONSORCIO GPP 10827</t>
  </si>
  <si>
    <t>CONSORCIO INTERVIAS - ORIENTE</t>
  </si>
  <si>
    <t>CONSORCIO ANTIOQUIA DGQ 10827</t>
  </si>
  <si>
    <t>CONSORCIO INTER VIAL 10827</t>
  </si>
  <si>
    <t>CIVILTEC INGENIEROS LIMITADA</t>
  </si>
  <si>
    <t>ARQUITECTOS INGENIEROS CONSTRUCTORES S.A.S.</t>
  </si>
  <si>
    <t>CONSORCIO E&amp;D ORIENTE</t>
  </si>
  <si>
    <t>CONSORCIO RED VIAL</t>
  </si>
  <si>
    <t>CONSORCIO INTERVIAS ORIENTE</t>
  </si>
  <si>
    <t>CONSORCIO CCE ORIENTE</t>
  </si>
  <si>
    <t>CONSORCIO INGP</t>
  </si>
  <si>
    <t>SOCIEDAD TECNICA SOTA LTDA.</t>
  </si>
  <si>
    <t>CONSORCIO ORIENTE 2020</t>
  </si>
  <si>
    <t>GOMEZ CAJIAO Y ASOCIADOS S.A.S.</t>
  </si>
  <si>
    <t>JET INGENIERIA S.A.S.</t>
  </si>
  <si>
    <t>CONSULTORIA TECNICA DE OBRAS S.A.S. (CTO INGENIERIA S.A.S.)</t>
  </si>
  <si>
    <t>CPS INFRAESTRUCTURAS COLOMBIA S.A.S.</t>
  </si>
  <si>
    <t>INGENIERIA DF. S.A.S.</t>
  </si>
  <si>
    <t>ELSA MARIA RUEDA LANDINEZ INGENIERIA S.A.S.</t>
  </si>
  <si>
    <t>AEROVIAS INGENIERIA S.A.S.</t>
  </si>
  <si>
    <t>VALNEC S.A.</t>
  </si>
  <si>
    <t>CONSORCIO INTERDESARROLLO 010</t>
  </si>
  <si>
    <t>JORGE ALVARO SANCHEZ BLANCO</t>
  </si>
  <si>
    <t>ARM CONSULTING LTDA.</t>
  </si>
  <si>
    <t>CONSULTORIA INTERVENTORIA TECNICA CIVIES S.A.S. (CONITEC S.A.S.)</t>
  </si>
  <si>
    <t>CONITEC S.A.S.</t>
  </si>
  <si>
    <t>GRUPO POSSO S.A.S.</t>
  </si>
  <si>
    <t>COMPAÑIA DE PROYECTOS TECNICOS CPT S.A.</t>
  </si>
  <si>
    <t>PROYECTOS E INTERVENTORIAS LIMITADA</t>
  </si>
  <si>
    <t>INGENIERIA DE ESTUDIOS Y ASESORIAS S.A.S. (INEAS)</t>
  </si>
  <si>
    <t>COMPAÑIA DE VIAS, TRANSPORTE Y OBRAS PUBLICAS S.A.S. (VIASTOP S.A.S.)</t>
  </si>
  <si>
    <t>PAULO EMILIO BRAVO CONSULTORES S.A.S. (PEB CONSULTORES S.A.S.)</t>
  </si>
  <si>
    <t>SERVICIOS DE INGENIERIA Y ARQUITECTURA CONSTRUCCIONES INGEVAL S.A.S. (INGEVAL S.A.S.)</t>
  </si>
  <si>
    <t>SERVICIOS DE INGENIERIA Y ARQUITECTURA CONSTRUCCIONES INGEVAL S.A.S. (INGEVA S.A.S.)</t>
  </si>
  <si>
    <t>COMPAÑIA COLOMBIANA DE CONSULTORES S.A.S. (CCC S.AS.)</t>
  </si>
  <si>
    <t>CONSORCIO INTERVIAL ANTIOQUIA</t>
  </si>
  <si>
    <t>IAR PROYECTOS S.A.S.</t>
  </si>
  <si>
    <t>BATEMAN INGENIERIA S.A.S.</t>
  </si>
  <si>
    <t>ESTRUCTURADOR COLOMBIA S.A.S.</t>
  </si>
  <si>
    <t>ECG INGENIERIA S.A.S.</t>
  </si>
  <si>
    <t>INGENOBRAS CONSTRUCCION Y CONSULTORIA
S.A.S. (INGENOBRAS S.A.S.)</t>
  </si>
  <si>
    <t>INEICA LTDA.</t>
  </si>
  <si>
    <t>JPS INGENIERIA SOCIEDAD ANONIMA</t>
  </si>
  <si>
    <t>JOSE ALBERTO ROJAS PRIETO</t>
  </si>
  <si>
    <t>CAMILO ANDRES ANGEL SALDARRIAGA</t>
  </si>
  <si>
    <t>CONSTRUCCIONES E INVERSIONES ASOCIATIVAS S.A.S.</t>
  </si>
  <si>
    <t>CONSORCIO MANTENIMIENTO VIAS SUBREGION ORIENTE 10827</t>
  </si>
  <si>
    <t>SEDIC S.A.</t>
  </si>
  <si>
    <t>SEDIC CONSULTING S.A.S.</t>
  </si>
  <si>
    <t>COMPAÑIA CONSULTORA COLOMBIANA TRIPLE C S.A.S.</t>
  </si>
  <si>
    <t>GILBERTO GALINDO ALVARADO</t>
  </si>
  <si>
    <t>JOSE FRANCISCO PASTRANA SIERRA</t>
  </si>
  <si>
    <t>ANTONIO JOSE PEDRAZA JIMENEZ</t>
  </si>
  <si>
    <t>GNG INGENIERIA S.A.S.</t>
  </si>
  <si>
    <t>INGENIERIA DE PROYECTOS S.A.S.</t>
  </si>
  <si>
    <t>DPC INGENIEROS S.A.S.</t>
  </si>
  <si>
    <t>INFRAESTRUCTURAS E INGENIERIA GLOBAL S.A.S.</t>
  </si>
  <si>
    <t>GRUPO QUIMBAYA INGENIEROS S.A.S.</t>
  </si>
  <si>
    <t>ARCA ARQUITECTURA E INGENIERIA S.A.</t>
  </si>
  <si>
    <t>INGENNYA S.A.S.</t>
  </si>
  <si>
    <t>EDL S.A.S.</t>
  </si>
  <si>
    <t>DISEÑOS INTERVENTORIAS Y SERVICIOS S.A.S (DIS S.A.S.)</t>
  </si>
  <si>
    <t>YOHAN FAHIR BERMUDEZ PARRA</t>
  </si>
  <si>
    <t>ORGANIZACION LUIS FERNADO
ROMERO SANDOVAL INGENIEROS S.A.S.</t>
  </si>
  <si>
    <t>ALFREDO JOSE LEPESQUEUR MARTINEZ</t>
  </si>
  <si>
    <t>CONSTRUCTORES DEL DESARROLLO TERRITORIAL CONSTRUDET Y COMPAÑIA LTDA (CONSTRUDET LTDA.)</t>
  </si>
  <si>
    <t>ESTUTEC S.A.S.</t>
  </si>
  <si>
    <t>CONSULTORIA INGENIERIA ESTUDIOS ECONOMICOS LIMITADA (CITEC LTDA.)</t>
  </si>
  <si>
    <t>CONSTRUCCIONES INTERVENTORIAS ISAZA INGENIERIA S.A.S (COINZA ING S.A.S.)</t>
  </si>
  <si>
    <t>NOGAALL S.A.S.</t>
  </si>
  <si>
    <t>GPM PROYECTOS DE INGENIERIA S.A.S.</t>
  </si>
  <si>
    <t xml:space="preserve"> INGENIERIA Y CONSULTORIA INGECON S.A.S.</t>
  </si>
  <si>
    <t>RUTH ELENA TABARES ZULETA</t>
  </si>
  <si>
    <t>INTERSA S.A.</t>
  </si>
  <si>
    <t>VALLEJO H INGENIEROS CONSULTORES - CONSTRUCTORES S.A.S.</t>
  </si>
  <si>
    <t>NO HABIL</t>
  </si>
  <si>
    <t>RUP Expedido el 24-Jun-2020 y Renovado el 08-Jun-2020 (Información financiera a 31-Dic-2019 adquiere firmeza a los 10 días hábiles posteriores a su publicación en el RUES)</t>
  </si>
  <si>
    <t>Indicadores ROE y ROA inferiores a lo requerido en el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</si>
</sst>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&quot;CONCURSO DE MÉRITOS No. &quot;@"/>
    <numFmt numFmtId="174" formatCode="_-&quot;$&quot;\ * #,##0.00_-;\-&quot;$&quot;\ * #,##0.00_-;_-&quot;$&quot;\ * &quot;-&quot;_-;_-@_-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4"/>
      <name val="Arial"/>
      <family val="2"/>
    </font>
    <font>
      <b/>
      <sz val="18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3B3B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7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1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2" fontId="32" fillId="0" borderId="0" applyFont="0" applyFill="0" applyBorder="0" applyAlignment="0" applyProtection="0"/>
  </cellStyleXfs>
  <cellXfs count="218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169" fontId="20" fillId="4" borderId="9" xfId="1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69" fontId="14" fillId="5" borderId="6" xfId="1" applyFont="1" applyFill="1" applyBorder="1" applyAlignment="1">
      <alignment horizontal="center" vertical="center" wrapText="1"/>
    </xf>
    <xf numFmtId="0" fontId="14" fillId="5" borderId="14" xfId="0" applyNumberFormat="1" applyFont="1" applyFill="1" applyBorder="1" applyAlignment="1">
      <alignment horizontal="center" vertical="center" wrapText="1"/>
    </xf>
    <xf numFmtId="0" fontId="22" fillId="5" borderId="6" xfId="0" applyFont="1" applyFill="1" applyBorder="1" applyAlignment="1">
      <alignment horizontal="center" vertical="center" wrapText="1"/>
    </xf>
    <xf numFmtId="167" fontId="23" fillId="5" borderId="6" xfId="1" applyNumberFormat="1" applyFont="1" applyFill="1" applyBorder="1" applyAlignment="1">
      <alignment horizontal="center" vertical="center" wrapText="1"/>
    </xf>
    <xf numFmtId="169" fontId="14" fillId="5" borderId="12" xfId="1" applyFont="1" applyFill="1" applyBorder="1" applyAlignment="1">
      <alignment horizontal="center" vertical="center" wrapText="1"/>
    </xf>
    <xf numFmtId="169" fontId="4" fillId="6" borderId="6" xfId="1" applyFont="1" applyFill="1" applyBorder="1" applyAlignment="1">
      <alignment horizontal="center" vertical="center"/>
    </xf>
    <xf numFmtId="171" fontId="23" fillId="6" borderId="15" xfId="1" applyNumberFormat="1" applyFont="1" applyFill="1" applyBorder="1" applyAlignment="1">
      <alignment horizontal="center" vertical="center"/>
    </xf>
    <xf numFmtId="169" fontId="4" fillId="6" borderId="15" xfId="1" applyFont="1" applyFill="1" applyBorder="1" applyAlignment="1">
      <alignment horizontal="center" vertical="center"/>
    </xf>
    <xf numFmtId="169" fontId="4" fillId="6" borderId="12" xfId="1" applyFont="1" applyFill="1" applyBorder="1" applyAlignment="1">
      <alignment horizontal="center" vertical="center"/>
    </xf>
    <xf numFmtId="0" fontId="24" fillId="4" borderId="6" xfId="0" applyFont="1" applyFill="1" applyBorder="1" applyAlignment="1">
      <alignment horizontal="center" vertical="center" wrapText="1"/>
    </xf>
    <xf numFmtId="169" fontId="17" fillId="0" borderId="6" xfId="1" applyFont="1" applyFill="1" applyBorder="1" applyAlignment="1">
      <alignment horizontal="center" vertical="center" wrapText="1"/>
    </xf>
    <xf numFmtId="0" fontId="17" fillId="6" borderId="21" xfId="0" applyNumberFormat="1" applyFont="1" applyFill="1" applyBorder="1" applyAlignment="1">
      <alignment horizontal="center" vertical="center" wrapText="1"/>
    </xf>
    <xf numFmtId="0" fontId="21" fillId="6" borderId="15" xfId="0" applyFont="1" applyFill="1" applyBorder="1" applyAlignment="1">
      <alignment horizontal="center" vertical="center" wrapText="1"/>
    </xf>
    <xf numFmtId="169" fontId="17" fillId="6" borderId="15" xfId="1" applyFont="1" applyFill="1" applyBorder="1" applyAlignment="1">
      <alignment horizontal="center" vertical="center" wrapText="1"/>
    </xf>
    <xf numFmtId="0" fontId="24" fillId="4" borderId="15" xfId="0" applyFont="1" applyFill="1" applyBorder="1" applyAlignment="1">
      <alignment horizontal="center" vertical="center" wrapText="1"/>
    </xf>
    <xf numFmtId="167" fontId="23" fillId="5" borderId="12" xfId="1" applyNumberFormat="1" applyFont="1" applyFill="1" applyBorder="1" applyAlignment="1">
      <alignment horizontal="center" vertical="center" wrapText="1"/>
    </xf>
    <xf numFmtId="0" fontId="24" fillId="4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5" borderId="11" xfId="0" applyNumberFormat="1" applyFont="1" applyFill="1" applyBorder="1" applyAlignment="1">
      <alignment horizontal="center" vertical="center" wrapText="1"/>
    </xf>
    <xf numFmtId="9" fontId="21" fillId="6" borderId="15" xfId="6" applyFont="1" applyFill="1" applyBorder="1" applyAlignment="1">
      <alignment horizontal="center" vertical="center" wrapText="1"/>
    </xf>
    <xf numFmtId="9" fontId="22" fillId="5" borderId="6" xfId="6" applyFont="1" applyFill="1" applyBorder="1" applyAlignment="1">
      <alignment horizontal="center" vertical="center" wrapText="1"/>
    </xf>
    <xf numFmtId="9" fontId="22" fillId="5" borderId="12" xfId="6" applyFont="1" applyFill="1" applyBorder="1" applyAlignment="1">
      <alignment horizontal="center" vertical="center" wrapText="1"/>
    </xf>
    <xf numFmtId="172" fontId="18" fillId="0" borderId="6" xfId="6" applyNumberFormat="1" applyFont="1" applyFill="1" applyBorder="1" applyAlignment="1">
      <alignment horizontal="center" vertical="center" wrapText="1"/>
    </xf>
    <xf numFmtId="172" fontId="18" fillId="0" borderId="12" xfId="6" applyNumberFormat="1" applyFont="1" applyFill="1" applyBorder="1" applyAlignment="1">
      <alignment horizontal="center" vertical="center" wrapText="1"/>
    </xf>
    <xf numFmtId="0" fontId="24" fillId="4" borderId="31" xfId="0" applyFont="1" applyFill="1" applyBorder="1" applyAlignment="1">
      <alignment horizontal="center" vertical="center" wrapText="1"/>
    </xf>
    <xf numFmtId="0" fontId="24" fillId="4" borderId="32" xfId="0" applyFont="1" applyFill="1" applyBorder="1" applyAlignment="1">
      <alignment horizontal="center" vertical="center" wrapText="1"/>
    </xf>
    <xf numFmtId="0" fontId="24" fillId="4" borderId="33" xfId="0" applyFont="1" applyFill="1" applyBorder="1" applyAlignment="1">
      <alignment horizontal="center" vertical="center" wrapText="1"/>
    </xf>
    <xf numFmtId="0" fontId="24" fillId="4" borderId="23" xfId="0" applyFont="1" applyFill="1" applyBorder="1" applyAlignment="1">
      <alignment horizontal="center" vertical="center" wrapText="1"/>
    </xf>
    <xf numFmtId="0" fontId="24" fillId="4" borderId="17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/>
    </xf>
    <xf numFmtId="172" fontId="17" fillId="3" borderId="18" xfId="6" applyNumberFormat="1" applyFont="1" applyFill="1" applyBorder="1" applyAlignment="1">
      <alignment horizontal="center" vertical="center"/>
    </xf>
    <xf numFmtId="172" fontId="23" fillId="5" borderId="6" xfId="6" applyNumberFormat="1" applyFont="1" applyFill="1" applyBorder="1" applyAlignment="1">
      <alignment horizontal="center" vertical="center" wrapText="1"/>
    </xf>
    <xf numFmtId="172" fontId="23" fillId="5" borderId="12" xfId="6" applyNumberFormat="1" applyFont="1" applyFill="1" applyBorder="1" applyAlignment="1">
      <alignment horizontal="center" vertical="center" wrapText="1"/>
    </xf>
    <xf numFmtId="0" fontId="5" fillId="8" borderId="0" xfId="0" applyFont="1" applyFill="1"/>
    <xf numFmtId="0" fontId="4" fillId="8" borderId="0" xfId="0" applyFont="1" applyFill="1"/>
    <xf numFmtId="169" fontId="5" fillId="8" borderId="0" xfId="0" applyNumberFormat="1" applyFont="1" applyFill="1"/>
    <xf numFmtId="0" fontId="5" fillId="8" borderId="0" xfId="0" applyFont="1" applyFill="1" applyAlignment="1">
      <alignment horizontal="center"/>
    </xf>
    <xf numFmtId="169" fontId="5" fillId="8" borderId="0" xfId="1" applyFont="1" applyFill="1" applyAlignment="1">
      <alignment horizontal="center"/>
    </xf>
    <xf numFmtId="167" fontId="5" fillId="8" borderId="0" xfId="0" applyNumberFormat="1" applyFont="1" applyFill="1" applyAlignment="1">
      <alignment horizontal="center"/>
    </xf>
    <xf numFmtId="172" fontId="5" fillId="8" borderId="0" xfId="6" applyNumberFormat="1" applyFont="1" applyFill="1"/>
    <xf numFmtId="9" fontId="17" fillId="8" borderId="5" xfId="0" applyNumberFormat="1" applyFont="1" applyFill="1" applyBorder="1" applyAlignment="1">
      <alignment vertical="center"/>
    </xf>
    <xf numFmtId="9" fontId="17" fillId="8" borderId="1" xfId="0" applyNumberFormat="1" applyFont="1" applyFill="1" applyBorder="1" applyAlignment="1">
      <alignment vertical="center"/>
    </xf>
    <xf numFmtId="9" fontId="17" fillId="8" borderId="0" xfId="0" applyNumberFormat="1" applyFont="1" applyFill="1" applyBorder="1" applyAlignment="1">
      <alignment vertical="center"/>
    </xf>
    <xf numFmtId="172" fontId="5" fillId="8" borderId="0" xfId="6" applyNumberFormat="1" applyFont="1" applyFill="1" applyBorder="1"/>
    <xf numFmtId="0" fontId="5" fillId="8" borderId="0" xfId="0" applyFont="1" applyFill="1" applyBorder="1"/>
    <xf numFmtId="0" fontId="5" fillId="8" borderId="10" xfId="0" applyFont="1" applyFill="1" applyBorder="1"/>
    <xf numFmtId="0" fontId="7" fillId="5" borderId="4" xfId="0" applyFont="1" applyFill="1" applyBorder="1" applyAlignment="1">
      <alignment horizontal="center" vertical="center"/>
    </xf>
    <xf numFmtId="9" fontId="17" fillId="8" borderId="1" xfId="0" applyNumberFormat="1" applyFont="1" applyFill="1" applyBorder="1" applyAlignment="1">
      <alignment horizontal="center" vertical="center"/>
    </xf>
    <xf numFmtId="171" fontId="23" fillId="6" borderId="34" xfId="1" applyNumberFormat="1" applyFont="1" applyFill="1" applyBorder="1" applyAlignment="1">
      <alignment horizontal="center" vertical="center"/>
    </xf>
    <xf numFmtId="171" fontId="23" fillId="6" borderId="12" xfId="1" applyNumberFormat="1" applyFont="1" applyFill="1" applyBorder="1" applyAlignment="1">
      <alignment horizontal="center" vertical="center"/>
    </xf>
    <xf numFmtId="171" fontId="23" fillId="6" borderId="22" xfId="1" applyNumberFormat="1" applyFont="1" applyFill="1" applyBorder="1" applyAlignment="1">
      <alignment horizontal="center" vertical="center"/>
    </xf>
    <xf numFmtId="169" fontId="14" fillId="5" borderId="34" xfId="1" applyFont="1" applyFill="1" applyBorder="1" applyAlignment="1">
      <alignment horizontal="center" vertical="center" wrapText="1"/>
    </xf>
    <xf numFmtId="169" fontId="17" fillId="6" borderId="15" xfId="1" applyNumberFormat="1" applyFont="1" applyFill="1" applyBorder="1" applyAlignment="1">
      <alignment horizontal="center" vertical="center" wrapText="1"/>
    </xf>
    <xf numFmtId="169" fontId="23" fillId="6" borderId="15" xfId="1" applyNumberFormat="1" applyFont="1" applyFill="1" applyBorder="1" applyAlignment="1">
      <alignment horizontal="center" vertical="center"/>
    </xf>
    <xf numFmtId="169" fontId="23" fillId="6" borderId="22" xfId="1" applyNumberFormat="1" applyFont="1" applyFill="1" applyBorder="1" applyAlignment="1">
      <alignment horizontal="center" vertical="center"/>
    </xf>
    <xf numFmtId="169" fontId="18" fillId="6" borderId="15" xfId="1" applyFont="1" applyFill="1" applyBorder="1" applyAlignment="1">
      <alignment horizontal="center" vertical="center" wrapText="1"/>
    </xf>
    <xf numFmtId="9" fontId="22" fillId="5" borderId="34" xfId="6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8" borderId="0" xfId="0" applyFont="1" applyFill="1" applyAlignment="1">
      <alignment horizontal="center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0" fillId="8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9" fontId="26" fillId="8" borderId="6" xfId="1" applyFont="1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168" fontId="0" fillId="8" borderId="0" xfId="2" applyFont="1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9" fontId="0" fillId="8" borderId="0" xfId="6" applyFont="1" applyFill="1" applyAlignment="1">
      <alignment horizontal="center" vertical="center" wrapText="1"/>
    </xf>
    <xf numFmtId="169" fontId="0" fillId="8" borderId="0" xfId="1" applyFont="1" applyFill="1" applyAlignment="1">
      <alignment horizontal="center" vertical="center" wrapText="1"/>
    </xf>
    <xf numFmtId="169" fontId="0" fillId="8" borderId="34" xfId="1" applyFont="1" applyFill="1" applyBorder="1" applyAlignment="1">
      <alignment horizontal="center" vertical="center" wrapText="1"/>
    </xf>
    <xf numFmtId="169" fontId="0" fillId="8" borderId="0" xfId="1" applyFont="1" applyFill="1" applyAlignment="1">
      <alignment wrapText="1"/>
    </xf>
    <xf numFmtId="0" fontId="3" fillId="8" borderId="0" xfId="0" applyFont="1" applyFill="1" applyAlignment="1">
      <alignment horizontal="center" vertical="center" wrapText="1"/>
    </xf>
    <xf numFmtId="10" fontId="0" fillId="8" borderId="34" xfId="6" applyNumberFormat="1" applyFont="1" applyFill="1" applyBorder="1" applyAlignment="1">
      <alignment horizontal="center" vertical="center" wrapText="1"/>
    </xf>
    <xf numFmtId="10" fontId="0" fillId="8" borderId="0" xfId="0" applyNumberFormat="1" applyFill="1" applyAlignment="1">
      <alignment wrapText="1"/>
    </xf>
    <xf numFmtId="0" fontId="17" fillId="3" borderId="18" xfId="0" applyFont="1" applyFill="1" applyBorder="1" applyAlignment="1">
      <alignment horizontal="center" vertical="center"/>
    </xf>
    <xf numFmtId="9" fontId="20" fillId="4" borderId="9" xfId="6" applyFont="1" applyFill="1" applyBorder="1" applyAlignment="1">
      <alignment horizontal="center" vertical="center"/>
    </xf>
    <xf numFmtId="169" fontId="18" fillId="6" borderId="15" xfId="1" applyNumberFormat="1" applyFont="1" applyFill="1" applyBorder="1" applyAlignment="1">
      <alignment horizontal="center" vertical="center" wrapText="1"/>
    </xf>
    <xf numFmtId="168" fontId="0" fillId="0" borderId="34" xfId="2" applyFont="1" applyFill="1" applyBorder="1" applyAlignment="1">
      <alignment horizontal="center" vertical="center" wrapText="1"/>
    </xf>
    <xf numFmtId="0" fontId="17" fillId="3" borderId="3" xfId="0" quotePrefix="1" applyFont="1" applyFill="1" applyBorder="1" applyAlignment="1">
      <alignment horizontal="center" vertical="center" wrapText="1"/>
    </xf>
    <xf numFmtId="172" fontId="17" fillId="3" borderId="3" xfId="6" quotePrefix="1" applyNumberFormat="1" applyFont="1" applyFill="1" applyBorder="1" applyAlignment="1">
      <alignment horizontal="center" vertical="center" wrapText="1"/>
    </xf>
    <xf numFmtId="0" fontId="17" fillId="10" borderId="20" xfId="0" applyFont="1" applyFill="1" applyBorder="1" applyAlignment="1">
      <alignment horizontal="center" vertical="center"/>
    </xf>
    <xf numFmtId="0" fontId="17" fillId="10" borderId="20" xfId="0" quotePrefix="1" applyFont="1" applyFill="1" applyBorder="1" applyAlignment="1">
      <alignment horizontal="center" vertical="center"/>
    </xf>
    <xf numFmtId="0" fontId="17" fillId="11" borderId="18" xfId="0" applyFont="1" applyFill="1" applyBorder="1" applyAlignment="1">
      <alignment horizontal="center" vertical="center" wrapText="1"/>
    </xf>
    <xf numFmtId="169" fontId="26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9" fontId="26" fillId="10" borderId="6" xfId="6" applyFont="1" applyFill="1" applyBorder="1" applyAlignment="1">
      <alignment horizontal="center" vertical="center" wrapText="1"/>
    </xf>
    <xf numFmtId="42" fontId="20" fillId="4" borderId="9" xfId="33" applyFont="1" applyFill="1" applyBorder="1" applyAlignment="1">
      <alignment horizontal="center" vertical="center" wrapText="1"/>
    </xf>
    <xf numFmtId="169" fontId="20" fillId="4" borderId="9" xfId="1" applyFont="1" applyFill="1" applyBorder="1" applyAlignment="1">
      <alignment horizontal="right" vertical="center"/>
    </xf>
    <xf numFmtId="174" fontId="0" fillId="8" borderId="34" xfId="33" applyNumberFormat="1" applyFont="1" applyFill="1" applyBorder="1" applyAlignment="1">
      <alignment horizontal="center" vertical="center" wrapText="1"/>
    </xf>
    <xf numFmtId="9" fontId="0" fillId="8" borderId="34" xfId="6" applyNumberFormat="1" applyFont="1" applyFill="1" applyBorder="1" applyAlignment="1">
      <alignment horizontal="center" vertical="center" wrapText="1"/>
    </xf>
    <xf numFmtId="42" fontId="3" fillId="10" borderId="6" xfId="33" applyFont="1" applyFill="1" applyBorder="1" applyAlignment="1">
      <alignment horizontal="center" vertical="center" wrapText="1"/>
    </xf>
    <xf numFmtId="0" fontId="22" fillId="9" borderId="6" xfId="0" applyFont="1" applyFill="1" applyBorder="1" applyAlignment="1">
      <alignment horizontal="center" vertical="center" wrapText="1"/>
    </xf>
    <xf numFmtId="0" fontId="3" fillId="8" borderId="0" xfId="0" applyFont="1" applyFill="1"/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4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7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17" fillId="10" borderId="29" xfId="0" applyFont="1" applyFill="1" applyBorder="1" applyAlignment="1">
      <alignment horizontal="center" vertical="center"/>
    </xf>
    <xf numFmtId="0" fontId="17" fillId="10" borderId="2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28" xfId="0" applyBorder="1" applyAlignment="1">
      <alignment textRotation="90"/>
    </xf>
    <xf numFmtId="169" fontId="17" fillId="3" borderId="28" xfId="1" applyFont="1" applyFill="1" applyBorder="1" applyAlignment="1">
      <alignment horizontal="center" vertical="center" wrapText="1"/>
    </xf>
    <xf numFmtId="169" fontId="17" fillId="3" borderId="19" xfId="1" applyFont="1" applyFill="1" applyBorder="1" applyAlignment="1">
      <alignment horizontal="center" vertical="center" wrapText="1"/>
    </xf>
    <xf numFmtId="169" fontId="17" fillId="3" borderId="27" xfId="1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/>
    </xf>
    <xf numFmtId="173" fontId="7" fillId="5" borderId="0" xfId="0" applyNumberFormat="1" applyFont="1" applyFill="1" applyAlignment="1">
      <alignment horizontal="center" vertical="center"/>
    </xf>
    <xf numFmtId="0" fontId="28" fillId="5" borderId="0" xfId="0" applyFont="1" applyFill="1" applyAlignment="1">
      <alignment horizontal="center"/>
    </xf>
    <xf numFmtId="0" fontId="29" fillId="5" borderId="0" xfId="0" applyFont="1" applyFill="1" applyAlignment="1">
      <alignment horizontal="center"/>
    </xf>
    <xf numFmtId="167" fontId="17" fillId="3" borderId="28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28" xfId="0" applyFont="1" applyFill="1" applyBorder="1" applyAlignment="1">
      <alignment horizontal="center" vertical="center" textRotation="90"/>
    </xf>
    <xf numFmtId="0" fontId="17" fillId="3" borderId="27" xfId="0" applyFont="1" applyFill="1" applyBorder="1" applyAlignment="1">
      <alignment horizontal="center" vertical="center" textRotation="90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28" xfId="6" applyFont="1" applyFill="1" applyBorder="1" applyAlignment="1">
      <alignment horizontal="center" vertical="center" wrapText="1"/>
    </xf>
    <xf numFmtId="0" fontId="19" fillId="10" borderId="29" xfId="0" applyFont="1" applyFill="1" applyBorder="1" applyAlignment="1">
      <alignment horizontal="center" vertical="center" wrapText="1"/>
    </xf>
    <xf numFmtId="0" fontId="19" fillId="10" borderId="20" xfId="0" applyFont="1" applyFill="1" applyBorder="1" applyAlignment="1">
      <alignment horizontal="center" vertical="center" wrapText="1"/>
    </xf>
    <xf numFmtId="0" fontId="19" fillId="10" borderId="30" xfId="0" applyFont="1" applyFill="1" applyBorder="1" applyAlignment="1">
      <alignment horizontal="center" vertical="center" wrapText="1"/>
    </xf>
    <xf numFmtId="167" fontId="17" fillId="10" borderId="29" xfId="0" applyNumberFormat="1" applyFont="1" applyFill="1" applyBorder="1" applyAlignment="1">
      <alignment horizontal="center" vertical="center" wrapText="1"/>
    </xf>
    <xf numFmtId="167" fontId="17" fillId="10" borderId="30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9" fontId="17" fillId="9" borderId="19" xfId="6" applyFont="1" applyFill="1" applyBorder="1" applyAlignment="1">
      <alignment horizontal="center" vertical="center" wrapText="1"/>
    </xf>
    <xf numFmtId="9" fontId="17" fillId="9" borderId="28" xfId="6" applyFont="1" applyFill="1" applyBorder="1" applyAlignment="1">
      <alignment horizontal="center" vertical="center" wrapText="1"/>
    </xf>
    <xf numFmtId="0" fontId="17" fillId="3" borderId="28" xfId="0" quotePrefix="1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3" borderId="27" xfId="0" applyFont="1" applyFill="1" applyBorder="1" applyAlignment="1">
      <alignment horizontal="center" vertical="center" wrapText="1"/>
    </xf>
    <xf numFmtId="9" fontId="22" fillId="9" borderId="6" xfId="6" applyFont="1" applyFill="1" applyBorder="1" applyAlignment="1">
      <alignment horizontal="center" vertical="center" wrapText="1"/>
    </xf>
  </cellXfs>
  <cellStyles count="34">
    <cellStyle name="Millares" xfId="1" builtinId="3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[0]" xfId="33" builtinId="7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3314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colors>
    <mruColors>
      <color rgb="FF66FF33"/>
      <color rgb="FFFF3B3B"/>
      <color rgb="FFFF1919"/>
      <color rgb="FFFF0505"/>
      <color rgb="FF00CC00"/>
      <color rgb="FF00FF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71" t="s">
        <v>1</v>
      </c>
      <c r="C4" s="172"/>
      <c r="D4" s="175" t="s">
        <v>2</v>
      </c>
      <c r="E4" s="177" t="s">
        <v>104</v>
      </c>
      <c r="F4" s="178"/>
      <c r="G4" s="178"/>
      <c r="H4" s="178"/>
      <c r="I4" s="178"/>
      <c r="J4" s="178"/>
      <c r="K4" s="178"/>
      <c r="L4" s="178"/>
      <c r="M4" s="178"/>
      <c r="N4" s="178"/>
      <c r="O4" s="179"/>
      <c r="P4" s="168" t="s">
        <v>108</v>
      </c>
      <c r="Q4" s="169"/>
      <c r="R4" s="169"/>
      <c r="S4" s="170"/>
      <c r="T4" s="168" t="s">
        <v>109</v>
      </c>
      <c r="U4" s="169"/>
      <c r="V4" s="169"/>
      <c r="W4" s="170"/>
    </row>
    <row r="5" spans="1:32" ht="39" thickBot="1" x14ac:dyDescent="0.25">
      <c r="B5" s="173"/>
      <c r="C5" s="174"/>
      <c r="D5" s="176"/>
      <c r="E5" s="34" t="s">
        <v>93</v>
      </c>
      <c r="F5" s="35" t="s">
        <v>94</v>
      </c>
      <c r="G5" s="35" t="s">
        <v>95</v>
      </c>
      <c r="H5" s="35" t="s">
        <v>96</v>
      </c>
      <c r="I5" s="35" t="s">
        <v>97</v>
      </c>
      <c r="J5" s="35" t="s">
        <v>98</v>
      </c>
      <c r="K5" s="35" t="s">
        <v>99</v>
      </c>
      <c r="L5" s="35" t="s">
        <v>100</v>
      </c>
      <c r="M5" s="35" t="s">
        <v>101</v>
      </c>
      <c r="N5" s="35" t="s">
        <v>102</v>
      </c>
      <c r="O5" s="36" t="s">
        <v>103</v>
      </c>
      <c r="P5" s="37" t="s">
        <v>105</v>
      </c>
      <c r="Q5" s="38" t="s">
        <v>99</v>
      </c>
      <c r="R5" s="38" t="s">
        <v>106</v>
      </c>
      <c r="S5" s="39" t="s">
        <v>107</v>
      </c>
      <c r="T5" s="37" t="s">
        <v>105</v>
      </c>
      <c r="U5" s="38" t="s">
        <v>99</v>
      </c>
      <c r="V5" s="38" t="s">
        <v>106</v>
      </c>
      <c r="W5" s="39" t="s">
        <v>107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80">
        <v>1</v>
      </c>
      <c r="C7" s="51"/>
      <c r="D7" s="70" t="s">
        <v>119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81"/>
      <c r="C8" s="68">
        <v>1.1000000000000001</v>
      </c>
      <c r="D8" s="62" t="s">
        <v>120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81"/>
      <c r="C9" s="68">
        <v>1.2</v>
      </c>
      <c r="D9" s="62" t="s">
        <v>121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81"/>
      <c r="C10" s="68">
        <v>1.3</v>
      </c>
      <c r="D10" s="62" t="s">
        <v>122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81"/>
      <c r="C11" s="68">
        <v>1.4</v>
      </c>
      <c r="D11" s="62" t="s">
        <v>123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81"/>
      <c r="C12" s="68">
        <v>1.5</v>
      </c>
      <c r="D12" s="62" t="s">
        <v>124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81"/>
      <c r="C13" s="68">
        <v>1.6</v>
      </c>
      <c r="D13" s="62" t="s">
        <v>125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126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81">
        <v>3</v>
      </c>
      <c r="C15" s="68"/>
      <c r="D15" s="64" t="s">
        <v>127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81"/>
      <c r="C16" s="68">
        <v>3.1</v>
      </c>
      <c r="D16" s="62" t="s">
        <v>128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81"/>
      <c r="C17" s="68">
        <v>3.2</v>
      </c>
      <c r="D17" s="62" t="s">
        <v>129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81"/>
      <c r="C18" s="68">
        <v>3.3</v>
      </c>
      <c r="D18" s="62" t="s">
        <v>130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81"/>
      <c r="C19" s="68">
        <v>3.4</v>
      </c>
      <c r="D19" s="62" t="s">
        <v>131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81"/>
      <c r="C20" s="68">
        <v>3.5</v>
      </c>
      <c r="D20" s="62" t="s">
        <v>132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81"/>
      <c r="C21" s="68">
        <v>3.6</v>
      </c>
      <c r="D21" s="62" t="s">
        <v>133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81">
        <v>4</v>
      </c>
      <c r="C22" s="68"/>
      <c r="D22" s="64" t="s">
        <v>134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81"/>
      <c r="C23" s="68">
        <v>4.0999999999999996</v>
      </c>
      <c r="D23" s="62" t="s">
        <v>135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81"/>
      <c r="C24" s="68">
        <v>4.2</v>
      </c>
      <c r="D24" s="62" t="s">
        <v>136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81"/>
      <c r="C25" s="68">
        <v>4.3</v>
      </c>
      <c r="D25" s="62" t="s">
        <v>137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81"/>
      <c r="C26" s="68">
        <v>4.4000000000000004</v>
      </c>
      <c r="D26" s="62" t="s">
        <v>138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81">
        <v>5</v>
      </c>
      <c r="C27" s="68"/>
      <c r="D27" s="64" t="s">
        <v>139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81"/>
      <c r="C28" s="68">
        <v>5.0999999999999996</v>
      </c>
      <c r="D28" s="62" t="s">
        <v>140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81"/>
      <c r="C29" s="68">
        <v>5.2</v>
      </c>
      <c r="D29" s="62" t="s">
        <v>141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81"/>
      <c r="C30" s="68">
        <v>5.3</v>
      </c>
      <c r="D30" s="62" t="s">
        <v>142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81"/>
      <c r="C31" s="68">
        <v>5.4</v>
      </c>
      <c r="D31" s="62" t="s">
        <v>143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0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66" t="s">
        <v>144</v>
      </c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33"/>
    </row>
    <row r="36" spans="2:23" x14ac:dyDescent="0.2">
      <c r="B36" s="2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33"/>
    </row>
    <row r="37" spans="2:23" x14ac:dyDescent="0.2">
      <c r="B37" s="2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33"/>
    </row>
    <row r="38" spans="2:23" x14ac:dyDescent="0.2">
      <c r="B38" s="2"/>
      <c r="C38" s="167"/>
      <c r="D38" s="167"/>
      <c r="E38" s="167"/>
      <c r="F38" s="167"/>
      <c r="G38" s="167"/>
      <c r="H38" s="167"/>
      <c r="I38" s="167"/>
      <c r="J38" s="167"/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3313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O9"/>
  <sheetViews>
    <sheetView workbookViewId="0"/>
  </sheetViews>
  <sheetFormatPr baseColWidth="10" defaultRowHeight="12.75" x14ac:dyDescent="0.2"/>
  <cols>
    <col min="1" max="1" width="11.42578125" style="139"/>
    <col min="2" max="2" width="18.5703125" style="139" bestFit="1" customWidth="1"/>
    <col min="3" max="3" width="11.42578125" style="139"/>
    <col min="4" max="5" width="18.140625" style="139" customWidth="1"/>
    <col min="6" max="6" width="4.28515625" style="139" customWidth="1"/>
    <col min="7" max="7" width="12.85546875" style="139" bestFit="1" customWidth="1"/>
    <col min="8" max="8" width="4.7109375" style="134" customWidth="1"/>
    <col min="9" max="9" width="17.5703125" style="134" customWidth="1"/>
    <col min="10" max="11" width="18.28515625" style="134" customWidth="1"/>
    <col min="12" max="12" width="16.5703125" style="134" customWidth="1"/>
    <col min="13" max="13" width="4.7109375" style="134" customWidth="1"/>
    <col min="14" max="14" width="12.85546875" style="143" bestFit="1" customWidth="1"/>
    <col min="15" max="15" width="13.85546875" style="143" bestFit="1" customWidth="1"/>
    <col min="16" max="16384" width="11.42578125" style="134"/>
  </cols>
  <sheetData>
    <row r="1" spans="1:12" ht="60" customHeight="1" x14ac:dyDescent="0.2">
      <c r="A1" s="131" t="s">
        <v>152</v>
      </c>
      <c r="B1" s="131" t="s">
        <v>197</v>
      </c>
      <c r="C1" s="131" t="s">
        <v>198</v>
      </c>
      <c r="D1" s="131" t="s">
        <v>199</v>
      </c>
      <c r="E1" s="133" t="s">
        <v>166</v>
      </c>
      <c r="F1" s="132"/>
      <c r="G1" s="133" t="s">
        <v>200</v>
      </c>
      <c r="I1" s="133" t="s">
        <v>168</v>
      </c>
      <c r="J1" s="133" t="s">
        <v>190</v>
      </c>
      <c r="K1" s="133" t="s">
        <v>167</v>
      </c>
      <c r="L1" s="133" t="s">
        <v>191</v>
      </c>
    </row>
    <row r="2" spans="1:12" ht="18" customHeight="1" x14ac:dyDescent="0.2">
      <c r="A2" s="135">
        <v>1</v>
      </c>
      <c r="B2" s="163">
        <v>784601462</v>
      </c>
      <c r="C2" s="157">
        <v>6</v>
      </c>
      <c r="D2" s="156">
        <f>B2*E2</f>
        <v>0</v>
      </c>
      <c r="E2" s="158">
        <v>0</v>
      </c>
      <c r="F2" s="138"/>
      <c r="G2" s="150">
        <v>877803</v>
      </c>
      <c r="I2" s="162">
        <v>0.3</v>
      </c>
      <c r="J2" s="161">
        <f>I2*B2</f>
        <v>235380438.59999999</v>
      </c>
      <c r="K2" s="162">
        <v>0.1</v>
      </c>
      <c r="L2" s="161">
        <f>K2*B2</f>
        <v>78460146.200000003</v>
      </c>
    </row>
    <row r="3" spans="1:12" ht="18" customHeight="1" x14ac:dyDescent="0.2">
      <c r="A3" s="135"/>
      <c r="B3" s="136"/>
      <c r="C3" s="137"/>
      <c r="D3" s="136"/>
      <c r="E3" s="136"/>
      <c r="I3" s="145"/>
      <c r="J3" s="142">
        <f t="shared" ref="J3:J5" si="0">+I3*B3</f>
        <v>0</v>
      </c>
      <c r="K3" s="145"/>
      <c r="L3" s="142">
        <f t="shared" ref="L3:L5" si="1">+K3*B3</f>
        <v>0</v>
      </c>
    </row>
    <row r="4" spans="1:12" ht="18" customHeight="1" x14ac:dyDescent="0.2">
      <c r="A4" s="135"/>
      <c r="B4" s="136"/>
      <c r="C4" s="137"/>
      <c r="D4" s="136"/>
      <c r="E4" s="136"/>
      <c r="I4" s="145"/>
      <c r="J4" s="142">
        <f t="shared" si="0"/>
        <v>0</v>
      </c>
      <c r="K4" s="145"/>
      <c r="L4" s="142">
        <f t="shared" si="1"/>
        <v>0</v>
      </c>
    </row>
    <row r="5" spans="1:12" ht="18" customHeight="1" x14ac:dyDescent="0.2">
      <c r="A5" s="135"/>
      <c r="B5" s="136"/>
      <c r="C5" s="137"/>
      <c r="D5" s="136"/>
      <c r="E5" s="136"/>
      <c r="I5" s="145"/>
      <c r="J5" s="142">
        <f t="shared" si="0"/>
        <v>0</v>
      </c>
      <c r="K5" s="145"/>
      <c r="L5" s="142">
        <f t="shared" si="1"/>
        <v>0</v>
      </c>
    </row>
    <row r="6" spans="1:12" x14ac:dyDescent="0.2">
      <c r="F6" s="140"/>
      <c r="I6" s="146"/>
    </row>
    <row r="7" spans="1:12" x14ac:dyDescent="0.2">
      <c r="D7" s="141"/>
      <c r="E7" s="141"/>
    </row>
    <row r="9" spans="1:12" x14ac:dyDescent="0.2">
      <c r="A9" s="144"/>
      <c r="D9" s="144" t="s">
        <v>164</v>
      </c>
      <c r="E9" s="144"/>
    </row>
  </sheetData>
  <sheetProtection algorithmName="SHA-512" hashValue="4VV1KhIkyFanoITCOX44SBYyWs/YO47P1tA3bpFUvUY/9T2Na1+yMgBYyLkqa51gyv7lw680HA/wiVZUKqE/0g==" saltValue="dkWVCBh1fa2ByROQaepEEQ==" spinCount="100000" sheet="1" objects="1" scenarios="1"/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G374"/>
  <sheetViews>
    <sheetView tabSelected="1" zoomScaleNormal="100" zoomScaleSheetLayoutView="100" workbookViewId="0"/>
  </sheetViews>
  <sheetFormatPr baseColWidth="10" defaultRowHeight="18" customHeight="1" x14ac:dyDescent="0.2"/>
  <cols>
    <col min="1" max="1" width="18.7109375" style="107" customWidth="1"/>
    <col min="2" max="2" width="8.85546875" style="107" bestFit="1" customWidth="1"/>
    <col min="3" max="3" width="37" style="107" customWidth="1"/>
    <col min="4" max="4" width="17.42578125" style="107" customWidth="1"/>
    <col min="5" max="5" width="17" style="107" bestFit="1" customWidth="1"/>
    <col min="6" max="6" width="16.7109375" style="110" bestFit="1" customWidth="1"/>
    <col min="7" max="7" width="17.140625" style="110" bestFit="1" customWidth="1"/>
    <col min="8" max="8" width="16.7109375" style="110" bestFit="1" customWidth="1"/>
    <col min="9" max="9" width="19.42578125" style="110" bestFit="1" customWidth="1"/>
    <col min="10" max="10" width="21.7109375" style="111" customWidth="1"/>
    <col min="11" max="11" width="28.7109375" style="111" hidden="1" customWidth="1"/>
    <col min="12" max="12" width="21.42578125" style="111" bestFit="1" customWidth="1"/>
    <col min="13" max="13" width="20.85546875" style="111" customWidth="1"/>
    <col min="14" max="14" width="4.140625" style="112" bestFit="1" customWidth="1"/>
    <col min="15" max="15" width="8" style="112" bestFit="1" customWidth="1"/>
    <col min="16" max="16" width="21.7109375" style="112" bestFit="1" customWidth="1"/>
    <col min="17" max="17" width="16.7109375" style="112" bestFit="1" customWidth="1"/>
    <col min="18" max="18" width="11.7109375" style="112" bestFit="1" customWidth="1"/>
    <col min="19" max="19" width="11.85546875" style="112" customWidth="1"/>
    <col min="20" max="20" width="11" style="112" bestFit="1" customWidth="1"/>
    <col min="21" max="21" width="12" style="112" customWidth="1"/>
    <col min="22" max="22" width="11" style="112" bestFit="1" customWidth="1"/>
    <col min="23" max="23" width="12.85546875" style="112" customWidth="1"/>
    <col min="24" max="24" width="13.7109375" style="112" customWidth="1"/>
    <col min="25" max="25" width="16.7109375" style="112" bestFit="1" customWidth="1"/>
    <col min="26" max="26" width="14.7109375" style="112" customWidth="1"/>
    <col min="27" max="27" width="15.85546875" style="110" customWidth="1"/>
    <col min="28" max="28" width="14.5703125" style="113" customWidth="1"/>
    <col min="29" max="29" width="11" style="107" bestFit="1" customWidth="1"/>
    <col min="30" max="30" width="14.5703125" style="113" customWidth="1"/>
    <col min="31" max="31" width="13.28515625" style="107" customWidth="1"/>
    <col min="32" max="32" width="17.42578125" style="107" customWidth="1"/>
    <col min="33" max="16384" width="11.42578125" style="107"/>
  </cols>
  <sheetData>
    <row r="1" spans="1:32" ht="18" customHeight="1" x14ac:dyDescent="0.2"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</row>
    <row r="2" spans="1:32" s="108" customFormat="1" ht="23.25" x14ac:dyDescent="0.35">
      <c r="B2" s="193" t="s">
        <v>165</v>
      </c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</row>
    <row r="3" spans="1:32" s="108" customFormat="1" x14ac:dyDescent="0.25">
      <c r="B3" s="192" t="s">
        <v>174</v>
      </c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</row>
    <row r="4" spans="1:32" ht="18" customHeight="1" x14ac:dyDescent="0.2">
      <c r="B4" s="191" t="s">
        <v>201</v>
      </c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</row>
    <row r="5" spans="1:32" ht="18" customHeight="1" x14ac:dyDescent="0.2">
      <c r="B5" s="184" t="s">
        <v>175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184"/>
      <c r="AB5" s="184"/>
      <c r="AC5" s="184"/>
      <c r="AD5" s="184"/>
      <c r="AE5" s="184"/>
      <c r="AF5" s="184"/>
    </row>
    <row r="6" spans="1:32" ht="18" customHeight="1" thickBot="1" x14ac:dyDescent="0.25"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</row>
    <row r="7" spans="1:32" ht="45" customHeight="1" thickBot="1" x14ac:dyDescent="0.25">
      <c r="B7" s="204" t="s">
        <v>146</v>
      </c>
      <c r="C7" s="205"/>
      <c r="D7" s="206"/>
      <c r="E7" s="182" t="s">
        <v>151</v>
      </c>
      <c r="F7" s="183"/>
      <c r="G7" s="183"/>
      <c r="H7" s="183"/>
      <c r="I7" s="183"/>
      <c r="J7" s="183"/>
      <c r="K7" s="153"/>
      <c r="L7" s="153"/>
      <c r="M7" s="153"/>
      <c r="N7" s="153"/>
      <c r="O7" s="153"/>
      <c r="P7" s="154"/>
      <c r="Q7" s="207" t="s">
        <v>169</v>
      </c>
      <c r="R7" s="208"/>
      <c r="S7" s="207" t="s">
        <v>153</v>
      </c>
      <c r="T7" s="208"/>
      <c r="U7" s="207" t="s">
        <v>145</v>
      </c>
      <c r="V7" s="208"/>
      <c r="W7" s="207" t="s">
        <v>157</v>
      </c>
      <c r="X7" s="208"/>
      <c r="Y7" s="207" t="s">
        <v>171</v>
      </c>
      <c r="Z7" s="208"/>
      <c r="AA7" s="155" t="s">
        <v>158</v>
      </c>
      <c r="AB7" s="207" t="s">
        <v>160</v>
      </c>
      <c r="AC7" s="208"/>
      <c r="AD7" s="207" t="s">
        <v>161</v>
      </c>
      <c r="AE7" s="208"/>
      <c r="AF7" s="155" t="s">
        <v>159</v>
      </c>
    </row>
    <row r="8" spans="1:32" ht="51" customHeight="1" x14ac:dyDescent="0.2">
      <c r="B8" s="185" t="s">
        <v>150</v>
      </c>
      <c r="C8" s="201" t="s">
        <v>149</v>
      </c>
      <c r="D8" s="211" t="s">
        <v>155</v>
      </c>
      <c r="E8" s="202" t="s">
        <v>182</v>
      </c>
      <c r="F8" s="209" t="s">
        <v>183</v>
      </c>
      <c r="G8" s="209" t="s">
        <v>184</v>
      </c>
      <c r="H8" s="210" t="s">
        <v>185</v>
      </c>
      <c r="I8" s="187" t="s">
        <v>188</v>
      </c>
      <c r="J8" s="187" t="s">
        <v>189</v>
      </c>
      <c r="K8" s="187" t="s">
        <v>173</v>
      </c>
      <c r="L8" s="188" t="s">
        <v>186</v>
      </c>
      <c r="M8" s="188" t="s">
        <v>187</v>
      </c>
      <c r="N8" s="198" t="s">
        <v>152</v>
      </c>
      <c r="O8" s="195" t="s">
        <v>163</v>
      </c>
      <c r="P8" s="194" t="s">
        <v>154</v>
      </c>
      <c r="Q8" s="214" t="s">
        <v>170</v>
      </c>
      <c r="R8" s="215"/>
      <c r="S8" s="214" t="s">
        <v>192</v>
      </c>
      <c r="T8" s="215"/>
      <c r="U8" s="214" t="s">
        <v>194</v>
      </c>
      <c r="V8" s="215"/>
      <c r="W8" s="214" t="s">
        <v>193</v>
      </c>
      <c r="X8" s="215"/>
      <c r="Y8" s="214" t="s">
        <v>179</v>
      </c>
      <c r="Z8" s="215"/>
      <c r="AA8" s="210" t="s">
        <v>156</v>
      </c>
      <c r="AB8" s="214" t="s">
        <v>195</v>
      </c>
      <c r="AC8" s="215"/>
      <c r="AD8" s="214" t="s">
        <v>196</v>
      </c>
      <c r="AE8" s="215"/>
      <c r="AF8" s="210" t="s">
        <v>156</v>
      </c>
    </row>
    <row r="9" spans="1:32" ht="36" customHeight="1" thickBot="1" x14ac:dyDescent="0.25">
      <c r="B9" s="186"/>
      <c r="C9" s="201"/>
      <c r="D9" s="212"/>
      <c r="E9" s="203"/>
      <c r="F9" s="213"/>
      <c r="G9" s="210"/>
      <c r="H9" s="213"/>
      <c r="I9" s="187"/>
      <c r="J9" s="187"/>
      <c r="K9" s="187"/>
      <c r="L9" s="187"/>
      <c r="M9" s="187"/>
      <c r="N9" s="199"/>
      <c r="O9" s="196"/>
      <c r="P9" s="194"/>
      <c r="Q9" s="151" t="s">
        <v>162</v>
      </c>
      <c r="R9" s="159">
        <f>CAPITALD</f>
        <v>235380438.59999999</v>
      </c>
      <c r="S9" s="151" t="s">
        <v>176</v>
      </c>
      <c r="T9" s="71">
        <v>1.5</v>
      </c>
      <c r="U9" s="151" t="s">
        <v>177</v>
      </c>
      <c r="V9" s="160">
        <v>0.7</v>
      </c>
      <c r="W9" s="151" t="s">
        <v>178</v>
      </c>
      <c r="X9" s="71">
        <v>1</v>
      </c>
      <c r="Y9" s="151" t="s">
        <v>172</v>
      </c>
      <c r="Z9" s="159">
        <f>PATRIMONIOD</f>
        <v>78460146.200000003</v>
      </c>
      <c r="AA9" s="210"/>
      <c r="AB9" s="152" t="s">
        <v>180</v>
      </c>
      <c r="AC9" s="148">
        <v>0.04</v>
      </c>
      <c r="AD9" s="152" t="s">
        <v>181</v>
      </c>
      <c r="AE9" s="148">
        <v>0.01</v>
      </c>
      <c r="AF9" s="210"/>
    </row>
    <row r="10" spans="1:32" ht="21" customHeight="1" thickBot="1" x14ac:dyDescent="0.25">
      <c r="B10" s="186"/>
      <c r="C10" s="201"/>
      <c r="D10" s="212"/>
      <c r="E10" s="203"/>
      <c r="F10" s="213"/>
      <c r="G10" s="210"/>
      <c r="H10" s="213"/>
      <c r="I10" s="187"/>
      <c r="J10" s="187"/>
      <c r="K10" s="187"/>
      <c r="L10" s="189"/>
      <c r="M10" s="189"/>
      <c r="N10" s="200"/>
      <c r="O10" s="197"/>
      <c r="P10" s="194"/>
      <c r="Q10" s="72" t="s">
        <v>148</v>
      </c>
      <c r="R10" s="73" t="s">
        <v>147</v>
      </c>
      <c r="S10" s="72" t="s">
        <v>148</v>
      </c>
      <c r="T10" s="73" t="s">
        <v>147</v>
      </c>
      <c r="U10" s="72" t="s">
        <v>148</v>
      </c>
      <c r="V10" s="73" t="s">
        <v>147</v>
      </c>
      <c r="W10" s="72" t="s">
        <v>148</v>
      </c>
      <c r="X10" s="73" t="s">
        <v>147</v>
      </c>
      <c r="Y10" s="147" t="s">
        <v>148</v>
      </c>
      <c r="Z10" s="103" t="s">
        <v>147</v>
      </c>
      <c r="AA10" s="216"/>
      <c r="AB10" s="104" t="s">
        <v>148</v>
      </c>
      <c r="AC10" s="103" t="s">
        <v>147</v>
      </c>
      <c r="AD10" s="104" t="s">
        <v>148</v>
      </c>
      <c r="AE10" s="103" t="s">
        <v>147</v>
      </c>
      <c r="AF10" s="216"/>
    </row>
    <row r="11" spans="1:32" ht="18" customHeight="1" thickBot="1" x14ac:dyDescent="0.25">
      <c r="B11" s="114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21"/>
      <c r="P11" s="115"/>
      <c r="Q11" s="115"/>
      <c r="R11" s="115"/>
      <c r="S11" s="115"/>
      <c r="T11" s="115"/>
      <c r="U11" s="115"/>
      <c r="V11" s="115"/>
      <c r="W11" s="115"/>
      <c r="X11" s="115"/>
      <c r="Y11" s="116"/>
      <c r="Z11" s="116"/>
      <c r="AA11" s="116"/>
      <c r="AB11" s="117"/>
      <c r="AC11" s="118"/>
      <c r="AD11" s="117"/>
      <c r="AE11" s="118"/>
      <c r="AF11" s="119"/>
    </row>
    <row r="12" spans="1:32" ht="36" customHeight="1" x14ac:dyDescent="0.2">
      <c r="B12" s="85">
        <v>1</v>
      </c>
      <c r="C12" s="86" t="s">
        <v>202</v>
      </c>
      <c r="D12" s="93">
        <f>IF(SUM(D13:D22)=0,"",SUM(D13:D22))</f>
        <v>1</v>
      </c>
      <c r="E12" s="87">
        <f>IFERROR((E13*$D13+E14*$D14+E15*$D15+E16*$D16+E17*$D17+E18*$D18+E19*$D19+E20*$D20+E21*$D21+E22*$D22),"")</f>
        <v>1151418333</v>
      </c>
      <c r="F12" s="87">
        <f>IFERROR((F13*$D13+F14*$D14+F15*$D15+F16*$D16+F17*$D17+F18*$D18+F19*$D19+F20*$D20+F21*$D21+F22*$D22),"")</f>
        <v>1606019236.25</v>
      </c>
      <c r="G12" s="87">
        <f>IFERROR((G13*$D13+G14*$D14+G15*$D15+G16*$D16+G17*$D17+G18*$D18+G19*$D19+G20*$D20+G21*$D21+G22*$D22),"")</f>
        <v>197554868.5</v>
      </c>
      <c r="H12" s="87">
        <f>IFERROR((H13*$D13+H14*$D14+H15*$D15+H16*$D16+H17*$D17+H18*$D18+H19*$D19+H20*$D20+H21*$D21+H22*$D22),"")</f>
        <v>293385256</v>
      </c>
      <c r="I12" s="87">
        <f>IF(ISERROR(SUM(I13:I22)),"",SUM(I13:I22))</f>
        <v>1390603856</v>
      </c>
      <c r="J12" s="87">
        <f>IF(ISERROR(SUM(J13:J22)),"",SUM(J13:J22))</f>
        <v>2032508833</v>
      </c>
      <c r="K12" s="87">
        <f>IFERROR((K13*$D13+K14*$D14+K15*$D15+K16*$D16+K17*$D17+K18*$D18+K19*$D19+K20*$D20+K21*$D21+K22*$D22),"")</f>
        <v>1312633980.25</v>
      </c>
      <c r="L12" s="87">
        <f>IFERROR((L13*$D13+L14*$D14+L15*$D15+L16*$D16+L17*$D17+L18*$D18+L19*$D19+L20*$D20+L21*$D21+L22*$D22),"")</f>
        <v>339590500.75</v>
      </c>
      <c r="M12" s="87">
        <f>IFERROR((M13*$D13+M14*$D14+M15*$D15+M16*$D16+M17*$D17+M18*$D18+M19*$D19+M20*$D20+M21*$D21+M22*$D22),"")</f>
        <v>12504848</v>
      </c>
      <c r="N12" s="80">
        <v>1</v>
      </c>
      <c r="O12" s="127">
        <f>IF(ISERROR(VLOOKUP(N12,POA!$A$2:$C$16,3,0)),"",VLOOKUP(N12,POA!$A$2:$C$16,3,0))</f>
        <v>6</v>
      </c>
      <c r="P12" s="81">
        <f>IF(ISERROR(VLOOKUP(N12,POA!$A$2:$C$16,2,0)),"",VLOOKUP(N12,POA!$A$2:$C$16,2,0))</f>
        <v>784601462</v>
      </c>
      <c r="Q12" s="126">
        <f>SUM(I12)</f>
        <v>1390603856</v>
      </c>
      <c r="R12" s="88" t="str">
        <f>IF(OR(Q12=0,N12="",P12=""),"",IF(Q12&gt;=$R$9,"HABIL","NO HABIL"))</f>
        <v>HABIL</v>
      </c>
      <c r="S12" s="87">
        <f>IF(AND(E12&gt;=1,G12=0),"INDETERMINADO",IF(ISERROR(SUM(E12/G12)),0,SUM(E12/G12)))</f>
        <v>5.8283470396984924</v>
      </c>
      <c r="T12" s="88" t="str">
        <f>IF(OR(S12=0,N12="",P12=""),"",IF(S12&gt;=$T$9,"HABIL","NO HABIL"))</f>
        <v>HABIL</v>
      </c>
      <c r="U12" s="149">
        <f>IF(ISERROR(SUM(H12/F12)),0,SUM(H12/F12))</f>
        <v>0.18267854417799162</v>
      </c>
      <c r="V12" s="88" t="str">
        <f>IF(OR(U12=0,N12="",P12=""),"",IF(U12&lt;=$V$9,"HABIL","NO HABIL"))</f>
        <v>HABIL</v>
      </c>
      <c r="W12" s="129">
        <f>IF(AND(L12&gt;=1,M12=0),"INDETERMINADO",IF(ISERROR(SUM(L12/M12)),0,SUM(L12/M12)))</f>
        <v>27.156707602523436</v>
      </c>
      <c r="X12" s="88" t="str">
        <f>IF(OR(W12=0,N12="",P12=""),"",IF(W12&gt;=$X$9,"HABIL","NO HABIL"))</f>
        <v>HABIL</v>
      </c>
      <c r="Y12" s="126">
        <f>+SUM(J12)</f>
        <v>2032508833</v>
      </c>
      <c r="Z12" s="88" t="str">
        <f>IF(OR(Y12=0,N12="",P12=""),"",IF(Y12&gt;=$Z$9,"HABIL","NO HABIL"))</f>
        <v>HABIL</v>
      </c>
      <c r="AA12" s="88" t="str">
        <f>IF(OR(R12="",T12="",V12="",X12="",Z12=""),"",IF(R12="NO HABIL","NO HABIL",IF(T12="NO HABIL","NO HABIL",IF(V12="NO HABIL","NO HABIL",IF(X12="NO HABIL","NO HABIL",IF(Z12="NO HABIL","NO HABIL","HABIL"))))))</f>
        <v>HABIL</v>
      </c>
      <c r="AB12" s="129">
        <f>IF(ISERROR(SUM(L12/K12)),0,SUM(L12/K12))</f>
        <v>0.25870921053355839</v>
      </c>
      <c r="AC12" s="88" t="str">
        <f>IF(OR(AB12=0,N12="",P12=""),"",IF(AB12&gt;=$AC$9,"HABIL","NO HABIL"))</f>
        <v>HABIL</v>
      </c>
      <c r="AD12" s="149">
        <f>IF(ISERROR(SUM(L12/F12)),0,SUM(L12/F12))</f>
        <v>0.21144858858785043</v>
      </c>
      <c r="AE12" s="88" t="str">
        <f>IF(OR(AD12=0,N12="",P12=""),"",IF(AD12&gt;=$AE$9,"HABIL","NO HABIL"))</f>
        <v>HABIL</v>
      </c>
      <c r="AF12" s="98" t="str">
        <f t="shared" ref="AF12" si="0">IF(OR(AC12="",AE12=""),"",IF(AC12="NO HABIL","NO HABIL",IF(AE12="NO HABIL","NO HABIL",IF(AE12="NO HABIL","NO HABIL","HABIL"))))</f>
        <v>HABIL</v>
      </c>
    </row>
    <row r="13" spans="1:32" ht="16.5" x14ac:dyDescent="0.2">
      <c r="A13" s="109"/>
      <c r="B13" s="75">
        <f t="shared" ref="B13:B18" si="1">IF(C13="","",B12+0.1)</f>
        <v>1.1000000000000001</v>
      </c>
      <c r="C13" s="76" t="s">
        <v>229</v>
      </c>
      <c r="D13" s="130">
        <v>0.75</v>
      </c>
      <c r="E13" s="125">
        <v>1474180159</v>
      </c>
      <c r="F13" s="125">
        <v>1998542552</v>
      </c>
      <c r="G13" s="125">
        <v>261755158</v>
      </c>
      <c r="H13" s="125">
        <v>389529008</v>
      </c>
      <c r="I13" s="125">
        <f t="shared" ref="I13:I14" si="2">IF(ISERROR(E13-G13),"",E13-G13)</f>
        <v>1212425001</v>
      </c>
      <c r="J13" s="74">
        <f t="shared" ref="J13" si="3">IF(ISERROR(F13-H13),"",F13-H13)</f>
        <v>1609013544</v>
      </c>
      <c r="K13" s="125">
        <f>+J13</f>
        <v>1609013544</v>
      </c>
      <c r="L13" s="125">
        <v>406873491</v>
      </c>
      <c r="M13" s="125">
        <v>16649164</v>
      </c>
      <c r="N13" s="124"/>
      <c r="O13" s="128" t="str">
        <f>IF(ISERROR(VLOOKUP(N13,POA!$A$2:$C$16,3,0)),"",VLOOKUP(N13,POA!$A$2:$C$16,3,0))</f>
        <v/>
      </c>
      <c r="P13" s="79" t="str">
        <f>IF(ISERROR(VLOOKUP(N13,POA!$A$2:$C$16,2,0)),"",VLOOKUP(N13,POA!$A$2:$C$16,2,0))</f>
        <v/>
      </c>
      <c r="Q13" s="84"/>
      <c r="R13" s="83"/>
      <c r="S13" s="84"/>
      <c r="T13" s="83"/>
      <c r="U13" s="96"/>
      <c r="V13" s="83"/>
      <c r="W13" s="77"/>
      <c r="X13" s="83"/>
      <c r="Y13" s="84"/>
      <c r="Z13" s="83"/>
      <c r="AA13" s="83"/>
      <c r="AB13" s="105"/>
      <c r="AC13" s="83"/>
      <c r="AD13" s="105"/>
      <c r="AE13" s="83"/>
      <c r="AF13" s="101"/>
    </row>
    <row r="14" spans="1:32" ht="33.75" thickBot="1" x14ac:dyDescent="0.25">
      <c r="A14" s="109"/>
      <c r="B14" s="75">
        <f t="shared" si="1"/>
        <v>1.2000000000000002</v>
      </c>
      <c r="C14" s="94" t="s">
        <v>230</v>
      </c>
      <c r="D14" s="130">
        <v>0.25</v>
      </c>
      <c r="E14" s="125">
        <v>183132855</v>
      </c>
      <c r="F14" s="125">
        <v>428449289</v>
      </c>
      <c r="G14" s="125">
        <v>4954000</v>
      </c>
      <c r="H14" s="125">
        <v>4954000</v>
      </c>
      <c r="I14" s="125">
        <f t="shared" si="2"/>
        <v>178178855</v>
      </c>
      <c r="J14" s="74">
        <f t="shared" ref="J14:J22" si="4">IF(ISERROR(F14-H14),"",F14-H14)</f>
        <v>423495289</v>
      </c>
      <c r="K14" s="125">
        <f t="shared" ref="K14:K22" si="5">+J14</f>
        <v>423495289</v>
      </c>
      <c r="L14" s="125">
        <v>137741530</v>
      </c>
      <c r="M14" s="125">
        <v>71900</v>
      </c>
      <c r="N14" s="122"/>
      <c r="O14" s="122" t="str">
        <f>IF(ISERROR(VLOOKUP(N14,POA!$A$2:$C$16,3,0)),"",VLOOKUP(N14,POA!$A$2:$C$16,3,0))</f>
        <v/>
      </c>
      <c r="P14" s="79" t="str">
        <f>IF(ISERROR(VLOOKUP(N14,POA!$A$2:$C$16,2,0)),"",VLOOKUP(N14,POA!$A$2:$C$16,2,0))</f>
        <v/>
      </c>
      <c r="Q14" s="84"/>
      <c r="R14" s="83"/>
      <c r="S14" s="84"/>
      <c r="T14" s="83"/>
      <c r="U14" s="96"/>
      <c r="V14" s="83"/>
      <c r="W14" s="77"/>
      <c r="X14" s="83"/>
      <c r="Y14" s="84"/>
      <c r="Z14" s="83"/>
      <c r="AA14" s="83"/>
      <c r="AB14" s="105"/>
      <c r="AC14" s="83"/>
      <c r="AD14" s="105"/>
      <c r="AE14" s="83"/>
      <c r="AF14" s="102"/>
    </row>
    <row r="15" spans="1:32" ht="16.5" hidden="1" x14ac:dyDescent="0.2">
      <c r="A15" s="109"/>
      <c r="B15" s="75" t="str">
        <f t="shared" si="1"/>
        <v/>
      </c>
      <c r="C15" s="94"/>
      <c r="D15" s="130"/>
      <c r="E15" s="74"/>
      <c r="F15" s="74"/>
      <c r="G15" s="74"/>
      <c r="H15" s="74"/>
      <c r="I15" s="125">
        <f t="shared" ref="I15:I22" si="6">IF(ISERROR(E15-G15),"",E15-G15)</f>
        <v>0</v>
      </c>
      <c r="J15" s="74">
        <f t="shared" si="4"/>
        <v>0</v>
      </c>
      <c r="K15" s="125">
        <f t="shared" si="5"/>
        <v>0</v>
      </c>
      <c r="L15" s="125"/>
      <c r="M15" s="125"/>
      <c r="N15" s="122"/>
      <c r="O15" s="122" t="str">
        <f>IF(ISERROR(VLOOKUP(N15,POA!$A$2:$C$16,3,0)),"",VLOOKUP(N15,POA!$A$2:$C$16,3,0))</f>
        <v/>
      </c>
      <c r="P15" s="79" t="str">
        <f>IF(ISERROR(VLOOKUP(N15,POA!$A$2:$C$16,2,0)),"",VLOOKUP(N15,POA!$A$2:$C$16,2,0))</f>
        <v/>
      </c>
      <c r="Q15" s="84"/>
      <c r="R15" s="83"/>
      <c r="S15" s="84"/>
      <c r="T15" s="83"/>
      <c r="U15" s="96"/>
      <c r="V15" s="83"/>
      <c r="W15" s="77"/>
      <c r="X15" s="83"/>
      <c r="Y15" s="84"/>
      <c r="Z15" s="83"/>
      <c r="AA15" s="83"/>
      <c r="AB15" s="105"/>
      <c r="AC15" s="83"/>
      <c r="AD15" s="105"/>
      <c r="AE15" s="83"/>
      <c r="AF15" s="102"/>
    </row>
    <row r="16" spans="1:32" ht="18" hidden="1" customHeight="1" x14ac:dyDescent="0.2">
      <c r="A16" s="109"/>
      <c r="B16" s="75" t="str">
        <f t="shared" si="1"/>
        <v/>
      </c>
      <c r="C16" s="94"/>
      <c r="D16" s="130"/>
      <c r="E16" s="74"/>
      <c r="F16" s="74"/>
      <c r="G16" s="74"/>
      <c r="H16" s="74"/>
      <c r="I16" s="125">
        <f t="shared" si="6"/>
        <v>0</v>
      </c>
      <c r="J16" s="74">
        <f t="shared" si="4"/>
        <v>0</v>
      </c>
      <c r="K16" s="125">
        <f t="shared" si="5"/>
        <v>0</v>
      </c>
      <c r="L16" s="125"/>
      <c r="M16" s="125"/>
      <c r="N16" s="122"/>
      <c r="O16" s="122" t="str">
        <f>IF(ISERROR(VLOOKUP(N16,POA!$A$2:$C$16,3,0)),"",VLOOKUP(N16,POA!$A$2:$C$16,3,0))</f>
        <v/>
      </c>
      <c r="P16" s="79" t="str">
        <f>IF(ISERROR(VLOOKUP(N16,POA!$A$2:$C$16,2,0)),"",VLOOKUP(N16,POA!$A$2:$C$16,2,0))</f>
        <v/>
      </c>
      <c r="Q16" s="84"/>
      <c r="R16" s="83"/>
      <c r="S16" s="84"/>
      <c r="T16" s="83"/>
      <c r="U16" s="96"/>
      <c r="V16" s="83"/>
      <c r="W16" s="77"/>
      <c r="X16" s="83"/>
      <c r="Y16" s="84"/>
      <c r="Z16" s="83"/>
      <c r="AA16" s="83"/>
      <c r="AB16" s="105"/>
      <c r="AC16" s="83"/>
      <c r="AD16" s="105"/>
      <c r="AE16" s="83"/>
      <c r="AF16" s="102"/>
    </row>
    <row r="17" spans="2:33" ht="16.5" hidden="1" x14ac:dyDescent="0.2">
      <c r="B17" s="75" t="str">
        <f t="shared" si="1"/>
        <v/>
      </c>
      <c r="C17" s="94"/>
      <c r="D17" s="130"/>
      <c r="E17" s="74"/>
      <c r="F17" s="74"/>
      <c r="G17" s="74"/>
      <c r="H17" s="74"/>
      <c r="I17" s="125">
        <f t="shared" si="6"/>
        <v>0</v>
      </c>
      <c r="J17" s="74">
        <f t="shared" si="4"/>
        <v>0</v>
      </c>
      <c r="K17" s="125">
        <f t="shared" si="5"/>
        <v>0</v>
      </c>
      <c r="L17" s="125"/>
      <c r="M17" s="125"/>
      <c r="N17" s="122"/>
      <c r="O17" s="122" t="str">
        <f>IF(ISERROR(VLOOKUP(N17,POA!$A$2:$C$16,3,0)),"",VLOOKUP(N17,POA!$A$2:$C$16,3,0))</f>
        <v/>
      </c>
      <c r="P17" s="79" t="str">
        <f>IF(ISERROR(VLOOKUP(N17,POA!$A$2:$C$16,2,0)),"",VLOOKUP(N17,POA!$A$2:$C$16,2,0))</f>
        <v/>
      </c>
      <c r="Q17" s="84"/>
      <c r="R17" s="83"/>
      <c r="S17" s="84"/>
      <c r="T17" s="83"/>
      <c r="U17" s="96"/>
      <c r="V17" s="83"/>
      <c r="W17" s="77"/>
      <c r="X17" s="83"/>
      <c r="Y17" s="84"/>
      <c r="Z17" s="83"/>
      <c r="AA17" s="83"/>
      <c r="AB17" s="105"/>
      <c r="AC17" s="83"/>
      <c r="AD17" s="105"/>
      <c r="AE17" s="83"/>
      <c r="AF17" s="99"/>
    </row>
    <row r="18" spans="2:33" ht="18" hidden="1" customHeight="1" x14ac:dyDescent="0.2">
      <c r="B18" s="75" t="str">
        <f t="shared" si="1"/>
        <v/>
      </c>
      <c r="C18" s="94"/>
      <c r="D18" s="130"/>
      <c r="E18" s="74"/>
      <c r="F18" s="74"/>
      <c r="G18" s="74"/>
      <c r="H18" s="74"/>
      <c r="I18" s="125">
        <f t="shared" si="6"/>
        <v>0</v>
      </c>
      <c r="J18" s="74">
        <f t="shared" si="4"/>
        <v>0</v>
      </c>
      <c r="K18" s="125">
        <f t="shared" si="5"/>
        <v>0</v>
      </c>
      <c r="L18" s="125"/>
      <c r="M18" s="125"/>
      <c r="N18" s="122"/>
      <c r="O18" s="122" t="str">
        <f>IF(ISERROR(VLOOKUP(N18,POA!$A$2:$C$16,3,0)),"",VLOOKUP(N18,POA!$A$2:$C$16,3,0))</f>
        <v/>
      </c>
      <c r="P18" s="79" t="str">
        <f>IF(ISERROR(VLOOKUP(N18,POA!$A$2:$C$16,2,0)),"",VLOOKUP(N18,POA!$A$2:$C$16,2,0))</f>
        <v/>
      </c>
      <c r="Q18" s="84"/>
      <c r="R18" s="83"/>
      <c r="S18" s="84"/>
      <c r="T18" s="83"/>
      <c r="U18" s="96"/>
      <c r="V18" s="83"/>
      <c r="W18" s="77"/>
      <c r="X18" s="83"/>
      <c r="Y18" s="84"/>
      <c r="Z18" s="83"/>
      <c r="AA18" s="83"/>
      <c r="AB18" s="105"/>
      <c r="AC18" s="83"/>
      <c r="AD18" s="105"/>
      <c r="AE18" s="83"/>
      <c r="AF18" s="102"/>
    </row>
    <row r="19" spans="2:33" ht="18" hidden="1" customHeight="1" x14ac:dyDescent="0.2">
      <c r="B19" s="75" t="str">
        <f>IF(C19="","",B18+0.1)</f>
        <v/>
      </c>
      <c r="C19" s="94"/>
      <c r="D19" s="130"/>
      <c r="E19" s="74"/>
      <c r="F19" s="74"/>
      <c r="G19" s="74"/>
      <c r="H19" s="74"/>
      <c r="I19" s="125">
        <f t="shared" si="6"/>
        <v>0</v>
      </c>
      <c r="J19" s="74">
        <f t="shared" si="4"/>
        <v>0</v>
      </c>
      <c r="K19" s="125">
        <f t="shared" si="5"/>
        <v>0</v>
      </c>
      <c r="L19" s="125"/>
      <c r="M19" s="125"/>
      <c r="N19" s="122"/>
      <c r="O19" s="122" t="str">
        <f>IF(ISERROR(VLOOKUP(N19,POA!$A$2:$C$16,3,0)),"",VLOOKUP(N19,POA!$A$2:$C$16,3,0))</f>
        <v/>
      </c>
      <c r="P19" s="79" t="str">
        <f>IF(ISERROR(VLOOKUP(N19,POA!$A$2:$C$16,2,0)),"",VLOOKUP(N19,POA!$A$2:$C$16,2,0))</f>
        <v/>
      </c>
      <c r="Q19" s="84"/>
      <c r="R19" s="83"/>
      <c r="S19" s="84"/>
      <c r="T19" s="83"/>
      <c r="U19" s="96"/>
      <c r="V19" s="83"/>
      <c r="W19" s="77"/>
      <c r="X19" s="83"/>
      <c r="Y19" s="84"/>
      <c r="Z19" s="83"/>
      <c r="AA19" s="83"/>
      <c r="AB19" s="105"/>
      <c r="AC19" s="83"/>
      <c r="AD19" s="105"/>
      <c r="AE19" s="83"/>
      <c r="AF19" s="102"/>
    </row>
    <row r="20" spans="2:33" ht="18" hidden="1" customHeight="1" x14ac:dyDescent="0.2">
      <c r="B20" s="75" t="str">
        <f>IF(C20="","",B19+0.1)</f>
        <v/>
      </c>
      <c r="C20" s="94"/>
      <c r="D20" s="130"/>
      <c r="E20" s="74"/>
      <c r="F20" s="74"/>
      <c r="G20" s="74"/>
      <c r="H20" s="74"/>
      <c r="I20" s="125">
        <f t="shared" si="6"/>
        <v>0</v>
      </c>
      <c r="J20" s="74">
        <f t="shared" si="4"/>
        <v>0</v>
      </c>
      <c r="K20" s="125">
        <f t="shared" si="5"/>
        <v>0</v>
      </c>
      <c r="L20" s="125"/>
      <c r="M20" s="125"/>
      <c r="N20" s="122"/>
      <c r="O20" s="122" t="str">
        <f>IF(ISERROR(VLOOKUP(N20,POA!$A$2:$C$16,3,0)),"",VLOOKUP(N20,POA!$A$2:$C$16,3,0))</f>
        <v/>
      </c>
      <c r="P20" s="79" t="str">
        <f>IF(ISERROR(VLOOKUP(N20,POA!$A$2:$C$16,2,0)),"",VLOOKUP(N20,POA!$A$2:$C$16,2,0))</f>
        <v/>
      </c>
      <c r="Q20" s="84"/>
      <c r="R20" s="83"/>
      <c r="S20" s="84"/>
      <c r="T20" s="83"/>
      <c r="U20" s="96"/>
      <c r="V20" s="83"/>
      <c r="W20" s="77"/>
      <c r="X20" s="83"/>
      <c r="Y20" s="84"/>
      <c r="Z20" s="83"/>
      <c r="AA20" s="83"/>
      <c r="AB20" s="105"/>
      <c r="AC20" s="83"/>
      <c r="AD20" s="105"/>
      <c r="AE20" s="83"/>
      <c r="AF20" s="99"/>
    </row>
    <row r="21" spans="2:33" ht="18" hidden="1" customHeight="1" x14ac:dyDescent="0.2">
      <c r="B21" s="75" t="str">
        <f>IF(C21="","",B20+0.1)</f>
        <v/>
      </c>
      <c r="C21" s="94"/>
      <c r="D21" s="130"/>
      <c r="E21" s="74"/>
      <c r="F21" s="74"/>
      <c r="G21" s="74"/>
      <c r="H21" s="74"/>
      <c r="I21" s="125">
        <f t="shared" si="6"/>
        <v>0</v>
      </c>
      <c r="J21" s="74">
        <f t="shared" si="4"/>
        <v>0</v>
      </c>
      <c r="K21" s="125">
        <f t="shared" si="5"/>
        <v>0</v>
      </c>
      <c r="L21" s="125"/>
      <c r="M21" s="125"/>
      <c r="N21" s="122"/>
      <c r="O21" s="122" t="str">
        <f>IF(ISERROR(VLOOKUP(N21,POA!$A$2:$C$16,3,0)),"",VLOOKUP(N21,POA!$A$2:$C$16,3,0))</f>
        <v/>
      </c>
      <c r="P21" s="79" t="str">
        <f>IF(ISERROR(VLOOKUP(N21,POA!$A$2:$C$16,2,0)),"",VLOOKUP(N21,POA!$A$2:$C$16,2,0))</f>
        <v/>
      </c>
      <c r="Q21" s="84"/>
      <c r="R21" s="83"/>
      <c r="S21" s="84"/>
      <c r="T21" s="83"/>
      <c r="U21" s="96"/>
      <c r="V21" s="83"/>
      <c r="W21" s="77"/>
      <c r="X21" s="83"/>
      <c r="Y21" s="84"/>
      <c r="Z21" s="83"/>
      <c r="AA21" s="83"/>
      <c r="AB21" s="105"/>
      <c r="AC21" s="83"/>
      <c r="AD21" s="105"/>
      <c r="AE21" s="83"/>
      <c r="AF21" s="99"/>
    </row>
    <row r="22" spans="2:33" ht="18" hidden="1" customHeight="1" thickBot="1" x14ac:dyDescent="0.25">
      <c r="B22" s="92" t="str">
        <f>IF(C22="","",B21+0.1)</f>
        <v/>
      </c>
      <c r="C22" s="95"/>
      <c r="D22" s="95"/>
      <c r="E22" s="78"/>
      <c r="F22" s="78"/>
      <c r="G22" s="78"/>
      <c r="H22" s="78"/>
      <c r="I22" s="78">
        <f t="shared" si="6"/>
        <v>0</v>
      </c>
      <c r="J22" s="78">
        <f t="shared" si="4"/>
        <v>0</v>
      </c>
      <c r="K22" s="78">
        <f t="shared" si="5"/>
        <v>0</v>
      </c>
      <c r="L22" s="78"/>
      <c r="M22" s="78"/>
      <c r="N22" s="123"/>
      <c r="O22" s="123" t="str">
        <f>IF(ISERROR(VLOOKUP(N22,POA!$A$2:$C$16,3,0)),"",VLOOKUP(N22,POA!$A$2:$C$16,3,0))</f>
        <v/>
      </c>
      <c r="P22" s="82" t="str">
        <f>IF(ISERROR(VLOOKUP(N22,POA!$A$2:$C$16,2,0)),"",VLOOKUP(N22,POA!$A$2:$C$16,2,0))</f>
        <v/>
      </c>
      <c r="Q22" s="91"/>
      <c r="R22" s="90"/>
      <c r="S22" s="91"/>
      <c r="T22" s="90"/>
      <c r="U22" s="97"/>
      <c r="V22" s="90"/>
      <c r="W22" s="89"/>
      <c r="X22" s="90"/>
      <c r="Y22" s="91"/>
      <c r="Z22" s="90"/>
      <c r="AA22" s="90"/>
      <c r="AB22" s="106"/>
      <c r="AC22" s="90"/>
      <c r="AD22" s="106"/>
      <c r="AE22" s="90"/>
      <c r="AF22" s="100"/>
    </row>
    <row r="23" spans="2:33" ht="18" customHeight="1" x14ac:dyDescent="0.2">
      <c r="B23" s="85">
        <v>2</v>
      </c>
      <c r="C23" s="86" t="s">
        <v>203</v>
      </c>
      <c r="D23" s="93">
        <f>IF(SUM(D24:D33)=0,"",SUM(D24:D33))</f>
        <v>1</v>
      </c>
      <c r="E23" s="87">
        <f>IFERROR((E24*$D24+E25*$D25+E26*$D26+E27*$D27+E28*$D28+E29*$D29+E30*$D30+E31*$D31+E32*$D32+E33*$D33),"")</f>
        <v>579902716.5</v>
      </c>
      <c r="F23" s="87">
        <f>IFERROR((F24*$D24+F25*$D25+F26*$D26+F27*$D27+F28*$D28+F29*$D29+F30*$D30+F31*$D31+F32*$D32+F33*$D33),"")</f>
        <v>579902716.5</v>
      </c>
      <c r="G23" s="87">
        <f>IFERROR((G24*$D24+G25*$D25+G26*$D26+G27*$D27+G28*$D28+G29*$D29+G30*$D30+G31*$D31+G32*$D32+G33*$D33),"")</f>
        <v>50003445</v>
      </c>
      <c r="H23" s="87">
        <f>IFERROR((H24*$D24+H25*$D25+H26*$D26+H27*$D27+H28*$D28+H29*$D29+H30*$D30+H31*$D31+H32*$D32+H33*$D33),"")</f>
        <v>77402302.5</v>
      </c>
      <c r="I23" s="87">
        <f>IF(ISERROR(SUM(I24:I33)),"",SUM(I24:I33))</f>
        <v>1059798543</v>
      </c>
      <c r="J23" s="87">
        <f>IF(ISERROR(SUM(J24:J33)),"",SUM(J24:J33))</f>
        <v>1005000828</v>
      </c>
      <c r="K23" s="87">
        <f>IFERROR((K24*$D24+K25*$D25+K26*$D26+K27*$D27+K28*$D28+K29*$D29+K30*$D30+K31*$D31+K32*$D32+K33*$D33),"")</f>
        <v>502500414</v>
      </c>
      <c r="L23" s="87">
        <f>IFERROR((L24*$D24+L25*$D25+L26*$D26+L27*$D27+L28*$D28+L29*$D29+L30*$D30+L31*$D31+L32*$D32+L33*$D33),"")</f>
        <v>2500414</v>
      </c>
      <c r="M23" s="87">
        <f>IFERROR((M24*$D24+M25*$D25+M26*$D26+M27*$D27+M28*$D28+M29*$D29+M30*$D30+M31*$D31+M32*$D32+M33*$D33),"")</f>
        <v>119045.5</v>
      </c>
      <c r="N23" s="80">
        <v>1</v>
      </c>
      <c r="O23" s="127">
        <f>IF(ISERROR(VLOOKUP(N23,POA!$A$2:$C$16,3,0)),"",VLOOKUP(N23,POA!$A$2:$C$16,3,0))</f>
        <v>6</v>
      </c>
      <c r="P23" s="81">
        <f>IF(ISERROR(VLOOKUP(N23,POA!$A$2:$C$16,2,0)),"",VLOOKUP(N23,POA!$A$2:$C$16,2,0))</f>
        <v>784601462</v>
      </c>
      <c r="Q23" s="126">
        <f>SUM(I23)</f>
        <v>1059798543</v>
      </c>
      <c r="R23" s="88" t="str">
        <f>IF(OR(Q23=0,N23="",P23=""),"",IF(Q23&gt;=$R$9,"HABIL","NO HABIL"))</f>
        <v>HABIL</v>
      </c>
      <c r="S23" s="87">
        <f>IF(AND(E23&gt;=1,G23=0),"INDETERMINADO",IF(ISERROR(SUM(E23/G23)),0,SUM(E23/G23)))</f>
        <v>11.59725527911127</v>
      </c>
      <c r="T23" s="88" t="str">
        <f>IF(OR(S23=0,N23="",P23=""),"",IF(S23&gt;=$T$9,"HABIL","NO HABIL"))</f>
        <v>HABIL</v>
      </c>
      <c r="U23" s="149">
        <f>IF(ISERROR(SUM(H23/F23)),0,SUM(H23/F23))</f>
        <v>0.13347463341293039</v>
      </c>
      <c r="V23" s="88" t="str">
        <f>IF(OR(U23=0,N23="",P23=""),"",IF(U23&lt;=$V$9,"HABIL","NO HABIL"))</f>
        <v>HABIL</v>
      </c>
      <c r="W23" s="129">
        <f>IF(AND(L23&gt;=1,M23=0),"INDETERMINADO",IF(ISERROR(SUM(L23/M23)),0,SUM(L23/M23)))</f>
        <v>21.003851468556139</v>
      </c>
      <c r="X23" s="88" t="str">
        <f>IF(OR(W23=0,N23="",P23=""),"",IF(W23&gt;=$X$9,"HABIL","NO HABIL"))</f>
        <v>HABIL</v>
      </c>
      <c r="Y23" s="126">
        <f>+SUM(J23)</f>
        <v>1005000828</v>
      </c>
      <c r="Z23" s="88" t="str">
        <f>IF(OR(Y23=0,N23="",P23=""),"",IF(Y23&gt;=$Z$9,"HABIL","NO HABIL"))</f>
        <v>HABIL</v>
      </c>
      <c r="AA23" s="88" t="str">
        <f>IF(OR(R23="",T23="",V23="",X23="",Z23=""),"",IF(R23="NO HABIL","NO HABIL",IF(T23="NO HABIL","NO HABIL",IF(V23="NO HABIL","NO HABIL",IF(X23="NO HABIL","NO HABIL",IF(Z23="NO HABIL","NO HABIL","HABIL"))))))</f>
        <v>HABIL</v>
      </c>
      <c r="AB23" s="129">
        <f>IF(ISERROR(SUM(L23/K23)),0,SUM(L23/K23))</f>
        <v>4.9759441591226234E-3</v>
      </c>
      <c r="AC23" s="88" t="str">
        <f>IF(OR(AB23=0,N23="",P23=""),"",IF(AB23&gt;=$AC$9,"HABIL","NO HABIL"))</f>
        <v>NO HABIL</v>
      </c>
      <c r="AD23" s="149">
        <f>IF(ISERROR(SUM(L23/F23)),0,SUM(L23/F23))</f>
        <v>4.3117818366005187E-3</v>
      </c>
      <c r="AE23" s="88" t="str">
        <f>IF(OR(AD23=0,N23="",P23=""),"",IF(AD23&gt;=$AE$9,"HABIL","NO HABIL"))</f>
        <v>NO HABIL</v>
      </c>
      <c r="AF23" s="98" t="str">
        <f t="shared" ref="AF23" si="7">IF(OR(AC23="",AE23=""),"",IF(AC23="NO HABIL","NO HABIL",IF(AE23="NO HABIL","NO HABIL",IF(AE23="NO HABIL","NO HABIL","HABIL"))))</f>
        <v>NO HABIL</v>
      </c>
      <c r="AG23" s="165" t="s">
        <v>292</v>
      </c>
    </row>
    <row r="24" spans="2:33" ht="33" x14ac:dyDescent="0.2">
      <c r="B24" s="75">
        <f t="shared" ref="B24:B29" si="8">IF(C24="","",B23+0.1)</f>
        <v>2.1</v>
      </c>
      <c r="C24" s="164" t="s">
        <v>231</v>
      </c>
      <c r="D24" s="130">
        <v>0.5</v>
      </c>
      <c r="E24" s="125">
        <v>100000000</v>
      </c>
      <c r="F24" s="125">
        <v>100000000</v>
      </c>
      <c r="G24" s="125">
        <v>0</v>
      </c>
      <c r="H24" s="125">
        <v>0</v>
      </c>
      <c r="I24" s="125">
        <f t="shared" ref="I24:I33" si="9">IF(ISERROR(E24-G24),"",E24-G24)</f>
        <v>100000000</v>
      </c>
      <c r="J24" s="74">
        <f t="shared" ref="J24:J33" si="10">IF(ISERROR(F24-H24),"",F24-H24)</f>
        <v>100000000</v>
      </c>
      <c r="K24" s="125">
        <f>+J24</f>
        <v>100000000</v>
      </c>
      <c r="L24" s="125">
        <v>0</v>
      </c>
      <c r="M24" s="125">
        <v>0</v>
      </c>
      <c r="N24" s="124"/>
      <c r="O24" s="128" t="str">
        <f>IF(ISERROR(VLOOKUP(N24,POA!$A$2:$C$16,3,0)),"",VLOOKUP(N24,POA!$A$2:$C$16,3,0))</f>
        <v/>
      </c>
      <c r="P24" s="79" t="str">
        <f>IF(ISERROR(VLOOKUP(N24,POA!$A$2:$C$16,2,0)),"",VLOOKUP(N24,POA!$A$2:$C$16,2,0))</f>
        <v/>
      </c>
      <c r="Q24" s="84"/>
      <c r="R24" s="83"/>
      <c r="S24" s="84"/>
      <c r="T24" s="83"/>
      <c r="U24" s="96"/>
      <c r="V24" s="83"/>
      <c r="W24" s="77"/>
      <c r="X24" s="83"/>
      <c r="Y24" s="84"/>
      <c r="Z24" s="83"/>
      <c r="AA24" s="83"/>
      <c r="AB24" s="105"/>
      <c r="AC24" s="83"/>
      <c r="AD24" s="105"/>
      <c r="AE24" s="83"/>
      <c r="AF24" s="101"/>
    </row>
    <row r="25" spans="2:33" ht="18" customHeight="1" thickBot="1" x14ac:dyDescent="0.25">
      <c r="B25" s="75">
        <f t="shared" si="8"/>
        <v>2.2000000000000002</v>
      </c>
      <c r="C25" s="217" t="s">
        <v>232</v>
      </c>
      <c r="D25" s="130">
        <v>0.5</v>
      </c>
      <c r="E25" s="125">
        <v>1059805433</v>
      </c>
      <c r="F25" s="125">
        <v>1059805433</v>
      </c>
      <c r="G25" s="125">
        <v>100006890</v>
      </c>
      <c r="H25" s="125">
        <v>154804605</v>
      </c>
      <c r="I25" s="125">
        <f t="shared" si="9"/>
        <v>959798543</v>
      </c>
      <c r="J25" s="74">
        <f t="shared" si="10"/>
        <v>905000828</v>
      </c>
      <c r="K25" s="125">
        <f t="shared" ref="K25:K33" si="11">+J25</f>
        <v>905000828</v>
      </c>
      <c r="L25" s="125">
        <v>5000828</v>
      </c>
      <c r="M25" s="125">
        <v>238091</v>
      </c>
      <c r="N25" s="122"/>
      <c r="O25" s="122" t="str">
        <f>IF(ISERROR(VLOOKUP(N25,POA!$A$2:$C$16,3,0)),"",VLOOKUP(N25,POA!$A$2:$C$16,3,0))</f>
        <v/>
      </c>
      <c r="P25" s="79" t="str">
        <f>IF(ISERROR(VLOOKUP(N25,POA!$A$2:$C$16,2,0)),"",VLOOKUP(N25,POA!$A$2:$C$16,2,0))</f>
        <v/>
      </c>
      <c r="Q25" s="84"/>
      <c r="R25" s="83"/>
      <c r="S25" s="84"/>
      <c r="T25" s="83"/>
      <c r="U25" s="96"/>
      <c r="V25" s="83"/>
      <c r="W25" s="77"/>
      <c r="X25" s="83"/>
      <c r="Y25" s="84"/>
      <c r="Z25" s="83"/>
      <c r="AA25" s="83"/>
      <c r="AB25" s="105"/>
      <c r="AC25" s="83"/>
      <c r="AD25" s="105"/>
      <c r="AE25" s="83"/>
      <c r="AF25" s="102"/>
    </row>
    <row r="26" spans="2:33" ht="18" hidden="1" customHeight="1" x14ac:dyDescent="0.2">
      <c r="B26" s="75" t="str">
        <f t="shared" si="8"/>
        <v/>
      </c>
      <c r="C26" s="94"/>
      <c r="D26" s="130"/>
      <c r="E26" s="74"/>
      <c r="F26" s="74"/>
      <c r="G26" s="74"/>
      <c r="H26" s="74"/>
      <c r="I26" s="125">
        <f t="shared" si="9"/>
        <v>0</v>
      </c>
      <c r="J26" s="74">
        <f t="shared" si="10"/>
        <v>0</v>
      </c>
      <c r="K26" s="125">
        <f t="shared" si="11"/>
        <v>0</v>
      </c>
      <c r="L26" s="125"/>
      <c r="M26" s="125"/>
      <c r="N26" s="122"/>
      <c r="O26" s="122" t="str">
        <f>IF(ISERROR(VLOOKUP(N26,POA!$A$2:$C$16,3,0)),"",VLOOKUP(N26,POA!$A$2:$C$16,3,0))</f>
        <v/>
      </c>
      <c r="P26" s="79" t="str">
        <f>IF(ISERROR(VLOOKUP(N26,POA!$A$2:$C$16,2,0)),"",VLOOKUP(N26,POA!$A$2:$C$16,2,0))</f>
        <v/>
      </c>
      <c r="Q26" s="84"/>
      <c r="R26" s="83"/>
      <c r="S26" s="84"/>
      <c r="T26" s="83"/>
      <c r="U26" s="96"/>
      <c r="V26" s="83"/>
      <c r="W26" s="77"/>
      <c r="X26" s="83"/>
      <c r="Y26" s="84"/>
      <c r="Z26" s="83"/>
      <c r="AA26" s="83"/>
      <c r="AB26" s="105"/>
      <c r="AC26" s="83"/>
      <c r="AD26" s="105"/>
      <c r="AE26" s="83"/>
      <c r="AF26" s="102"/>
    </row>
    <row r="27" spans="2:33" ht="18" hidden="1" customHeight="1" x14ac:dyDescent="0.2">
      <c r="B27" s="75" t="str">
        <f t="shared" si="8"/>
        <v/>
      </c>
      <c r="C27" s="94"/>
      <c r="D27" s="130"/>
      <c r="E27" s="74"/>
      <c r="F27" s="74"/>
      <c r="G27" s="74"/>
      <c r="H27" s="74"/>
      <c r="I27" s="125">
        <f t="shared" si="9"/>
        <v>0</v>
      </c>
      <c r="J27" s="74">
        <f t="shared" si="10"/>
        <v>0</v>
      </c>
      <c r="K27" s="125">
        <f t="shared" si="11"/>
        <v>0</v>
      </c>
      <c r="L27" s="125"/>
      <c r="M27" s="125"/>
      <c r="N27" s="122"/>
      <c r="O27" s="122" t="str">
        <f>IF(ISERROR(VLOOKUP(N27,POA!$A$2:$C$16,3,0)),"",VLOOKUP(N27,POA!$A$2:$C$16,3,0))</f>
        <v/>
      </c>
      <c r="P27" s="79" t="str">
        <f>IF(ISERROR(VLOOKUP(N27,POA!$A$2:$C$16,2,0)),"",VLOOKUP(N27,POA!$A$2:$C$16,2,0))</f>
        <v/>
      </c>
      <c r="Q27" s="84"/>
      <c r="R27" s="83"/>
      <c r="S27" s="84"/>
      <c r="T27" s="83"/>
      <c r="U27" s="96"/>
      <c r="V27" s="83"/>
      <c r="W27" s="77"/>
      <c r="X27" s="83"/>
      <c r="Y27" s="84"/>
      <c r="Z27" s="83"/>
      <c r="AA27" s="83"/>
      <c r="AB27" s="105"/>
      <c r="AC27" s="83"/>
      <c r="AD27" s="105"/>
      <c r="AE27" s="83"/>
      <c r="AF27" s="102"/>
    </row>
    <row r="28" spans="2:33" ht="18" hidden="1" customHeight="1" x14ac:dyDescent="0.2">
      <c r="B28" s="75" t="str">
        <f t="shared" si="8"/>
        <v/>
      </c>
      <c r="C28" s="94"/>
      <c r="D28" s="130"/>
      <c r="E28" s="74"/>
      <c r="F28" s="74"/>
      <c r="G28" s="74"/>
      <c r="H28" s="74"/>
      <c r="I28" s="125">
        <f t="shared" si="9"/>
        <v>0</v>
      </c>
      <c r="J28" s="74">
        <f t="shared" si="10"/>
        <v>0</v>
      </c>
      <c r="K28" s="125">
        <f t="shared" si="11"/>
        <v>0</v>
      </c>
      <c r="L28" s="125"/>
      <c r="M28" s="125"/>
      <c r="N28" s="122"/>
      <c r="O28" s="122" t="str">
        <f>IF(ISERROR(VLOOKUP(N28,POA!$A$2:$C$16,3,0)),"",VLOOKUP(N28,POA!$A$2:$C$16,3,0))</f>
        <v/>
      </c>
      <c r="P28" s="79" t="str">
        <f>IF(ISERROR(VLOOKUP(N28,POA!$A$2:$C$16,2,0)),"",VLOOKUP(N28,POA!$A$2:$C$16,2,0))</f>
        <v/>
      </c>
      <c r="Q28" s="84"/>
      <c r="R28" s="83"/>
      <c r="S28" s="84"/>
      <c r="T28" s="83"/>
      <c r="U28" s="96"/>
      <c r="V28" s="83"/>
      <c r="W28" s="77"/>
      <c r="X28" s="83"/>
      <c r="Y28" s="84"/>
      <c r="Z28" s="83"/>
      <c r="AA28" s="83"/>
      <c r="AB28" s="105"/>
      <c r="AC28" s="83"/>
      <c r="AD28" s="105"/>
      <c r="AE28" s="83"/>
      <c r="AF28" s="99"/>
    </row>
    <row r="29" spans="2:33" ht="18" hidden="1" customHeight="1" x14ac:dyDescent="0.2">
      <c r="B29" s="75" t="str">
        <f t="shared" si="8"/>
        <v/>
      </c>
      <c r="C29" s="94"/>
      <c r="D29" s="130"/>
      <c r="E29" s="74"/>
      <c r="F29" s="74"/>
      <c r="G29" s="74"/>
      <c r="H29" s="74"/>
      <c r="I29" s="125">
        <f t="shared" si="9"/>
        <v>0</v>
      </c>
      <c r="J29" s="74">
        <f t="shared" si="10"/>
        <v>0</v>
      </c>
      <c r="K29" s="125">
        <f t="shared" si="11"/>
        <v>0</v>
      </c>
      <c r="L29" s="125"/>
      <c r="M29" s="125"/>
      <c r="N29" s="122"/>
      <c r="O29" s="122" t="str">
        <f>IF(ISERROR(VLOOKUP(N29,POA!$A$2:$C$16,3,0)),"",VLOOKUP(N29,POA!$A$2:$C$16,3,0))</f>
        <v/>
      </c>
      <c r="P29" s="79" t="str">
        <f>IF(ISERROR(VLOOKUP(N29,POA!$A$2:$C$16,2,0)),"",VLOOKUP(N29,POA!$A$2:$C$16,2,0))</f>
        <v/>
      </c>
      <c r="Q29" s="84"/>
      <c r="R29" s="83"/>
      <c r="S29" s="84"/>
      <c r="T29" s="83"/>
      <c r="U29" s="96"/>
      <c r="V29" s="83"/>
      <c r="W29" s="77"/>
      <c r="X29" s="83"/>
      <c r="Y29" s="84"/>
      <c r="Z29" s="83"/>
      <c r="AA29" s="83"/>
      <c r="AB29" s="105"/>
      <c r="AC29" s="83"/>
      <c r="AD29" s="105"/>
      <c r="AE29" s="83"/>
      <c r="AF29" s="102"/>
    </row>
    <row r="30" spans="2:33" ht="18" hidden="1" customHeight="1" x14ac:dyDescent="0.2">
      <c r="B30" s="75" t="str">
        <f>IF(C30="","",B29+0.1)</f>
        <v/>
      </c>
      <c r="C30" s="94"/>
      <c r="D30" s="130"/>
      <c r="E30" s="74"/>
      <c r="F30" s="74"/>
      <c r="G30" s="74"/>
      <c r="H30" s="74"/>
      <c r="I30" s="125">
        <f t="shared" si="9"/>
        <v>0</v>
      </c>
      <c r="J30" s="74">
        <f t="shared" si="10"/>
        <v>0</v>
      </c>
      <c r="K30" s="125">
        <f t="shared" si="11"/>
        <v>0</v>
      </c>
      <c r="L30" s="125"/>
      <c r="M30" s="125"/>
      <c r="N30" s="122"/>
      <c r="O30" s="122" t="str">
        <f>IF(ISERROR(VLOOKUP(N30,POA!$A$2:$C$16,3,0)),"",VLOOKUP(N30,POA!$A$2:$C$16,3,0))</f>
        <v/>
      </c>
      <c r="P30" s="79" t="str">
        <f>IF(ISERROR(VLOOKUP(N30,POA!$A$2:$C$16,2,0)),"",VLOOKUP(N30,POA!$A$2:$C$16,2,0))</f>
        <v/>
      </c>
      <c r="Q30" s="84"/>
      <c r="R30" s="83"/>
      <c r="S30" s="84"/>
      <c r="T30" s="83"/>
      <c r="U30" s="96"/>
      <c r="V30" s="83"/>
      <c r="W30" s="77"/>
      <c r="X30" s="83"/>
      <c r="Y30" s="84"/>
      <c r="Z30" s="83"/>
      <c r="AA30" s="83"/>
      <c r="AB30" s="105"/>
      <c r="AC30" s="83"/>
      <c r="AD30" s="105"/>
      <c r="AE30" s="83"/>
      <c r="AF30" s="102"/>
    </row>
    <row r="31" spans="2:33" ht="18" hidden="1" customHeight="1" x14ac:dyDescent="0.2">
      <c r="B31" s="75" t="str">
        <f>IF(C31="","",B30+0.1)</f>
        <v/>
      </c>
      <c r="C31" s="94"/>
      <c r="D31" s="130"/>
      <c r="E31" s="74"/>
      <c r="F31" s="74"/>
      <c r="G31" s="74"/>
      <c r="H31" s="74"/>
      <c r="I31" s="125">
        <f t="shared" si="9"/>
        <v>0</v>
      </c>
      <c r="J31" s="74">
        <f t="shared" si="10"/>
        <v>0</v>
      </c>
      <c r="K31" s="125">
        <f t="shared" si="11"/>
        <v>0</v>
      </c>
      <c r="L31" s="125"/>
      <c r="M31" s="125"/>
      <c r="N31" s="122"/>
      <c r="O31" s="122" t="str">
        <f>IF(ISERROR(VLOOKUP(N31,POA!$A$2:$C$16,3,0)),"",VLOOKUP(N31,POA!$A$2:$C$16,3,0))</f>
        <v/>
      </c>
      <c r="P31" s="79" t="str">
        <f>IF(ISERROR(VLOOKUP(N31,POA!$A$2:$C$16,2,0)),"",VLOOKUP(N31,POA!$A$2:$C$16,2,0))</f>
        <v/>
      </c>
      <c r="Q31" s="84"/>
      <c r="R31" s="83"/>
      <c r="S31" s="84"/>
      <c r="T31" s="83"/>
      <c r="U31" s="96"/>
      <c r="V31" s="83"/>
      <c r="W31" s="77"/>
      <c r="X31" s="83"/>
      <c r="Y31" s="84"/>
      <c r="Z31" s="83"/>
      <c r="AA31" s="83"/>
      <c r="AB31" s="105"/>
      <c r="AC31" s="83"/>
      <c r="AD31" s="105"/>
      <c r="AE31" s="83"/>
      <c r="AF31" s="99"/>
    </row>
    <row r="32" spans="2:33" ht="18" hidden="1" customHeight="1" x14ac:dyDescent="0.2">
      <c r="B32" s="75" t="str">
        <f>IF(C32="","",B31+0.1)</f>
        <v/>
      </c>
      <c r="C32" s="94"/>
      <c r="D32" s="130"/>
      <c r="E32" s="74"/>
      <c r="F32" s="74"/>
      <c r="G32" s="74"/>
      <c r="H32" s="74"/>
      <c r="I32" s="125">
        <f t="shared" si="9"/>
        <v>0</v>
      </c>
      <c r="J32" s="74">
        <f t="shared" si="10"/>
        <v>0</v>
      </c>
      <c r="K32" s="125">
        <f t="shared" si="11"/>
        <v>0</v>
      </c>
      <c r="L32" s="125"/>
      <c r="M32" s="125"/>
      <c r="N32" s="122"/>
      <c r="O32" s="122" t="str">
        <f>IF(ISERROR(VLOOKUP(N32,POA!$A$2:$C$16,3,0)),"",VLOOKUP(N32,POA!$A$2:$C$16,3,0))</f>
        <v/>
      </c>
      <c r="P32" s="79" t="str">
        <f>IF(ISERROR(VLOOKUP(N32,POA!$A$2:$C$16,2,0)),"",VLOOKUP(N32,POA!$A$2:$C$16,2,0))</f>
        <v/>
      </c>
      <c r="Q32" s="84"/>
      <c r="R32" s="83"/>
      <c r="S32" s="84"/>
      <c r="T32" s="83"/>
      <c r="U32" s="96"/>
      <c r="V32" s="83"/>
      <c r="W32" s="77"/>
      <c r="X32" s="83"/>
      <c r="Y32" s="84"/>
      <c r="Z32" s="83"/>
      <c r="AA32" s="83"/>
      <c r="AB32" s="105"/>
      <c r="AC32" s="83"/>
      <c r="AD32" s="105"/>
      <c r="AE32" s="83"/>
      <c r="AF32" s="99"/>
    </row>
    <row r="33" spans="2:32" ht="18" hidden="1" customHeight="1" thickBot="1" x14ac:dyDescent="0.25">
      <c r="B33" s="92" t="str">
        <f>IF(C33="","",B32+0.1)</f>
        <v/>
      </c>
      <c r="C33" s="95"/>
      <c r="D33" s="95"/>
      <c r="E33" s="78"/>
      <c r="F33" s="78"/>
      <c r="G33" s="78"/>
      <c r="H33" s="78"/>
      <c r="I33" s="78">
        <f t="shared" si="9"/>
        <v>0</v>
      </c>
      <c r="J33" s="78">
        <f t="shared" si="10"/>
        <v>0</v>
      </c>
      <c r="K33" s="78">
        <f t="shared" si="11"/>
        <v>0</v>
      </c>
      <c r="L33" s="78"/>
      <c r="M33" s="78"/>
      <c r="N33" s="123"/>
      <c r="O33" s="123" t="str">
        <f>IF(ISERROR(VLOOKUP(N33,POA!$A$2:$C$16,3,0)),"",VLOOKUP(N33,POA!$A$2:$C$16,3,0))</f>
        <v/>
      </c>
      <c r="P33" s="82" t="str">
        <f>IF(ISERROR(VLOOKUP(N33,POA!$A$2:$C$16,2,0)),"",VLOOKUP(N33,POA!$A$2:$C$16,2,0))</f>
        <v/>
      </c>
      <c r="Q33" s="91"/>
      <c r="R33" s="90"/>
      <c r="S33" s="91"/>
      <c r="T33" s="90"/>
      <c r="U33" s="97"/>
      <c r="V33" s="90"/>
      <c r="W33" s="89"/>
      <c r="X33" s="90"/>
      <c r="Y33" s="91"/>
      <c r="Z33" s="90"/>
      <c r="AA33" s="90"/>
      <c r="AB33" s="106"/>
      <c r="AC33" s="90"/>
      <c r="AD33" s="106"/>
      <c r="AE33" s="90"/>
      <c r="AF33" s="100"/>
    </row>
    <row r="34" spans="2:32" ht="18" customHeight="1" x14ac:dyDescent="0.2">
      <c r="B34" s="85">
        <v>3</v>
      </c>
      <c r="C34" s="86" t="s">
        <v>204</v>
      </c>
      <c r="D34" s="93">
        <f>IF(SUM(D35:D44)=0,"",SUM(D35:D44))</f>
        <v>1</v>
      </c>
      <c r="E34" s="87">
        <f>IFERROR((E35*$D35+E36*$D36+E37*$D37+E38*$D38+E39*$D39+E40*$D40+E41*$D41+E42*$D42+E43*$D43+E44*$D44),"")</f>
        <v>295088433</v>
      </c>
      <c r="F34" s="87">
        <f>IFERROR((F35*$D35+F36*$D36+F37*$D37+F38*$D38+F39*$D39+F40*$D40+F41*$D41+F42*$D42+F43*$D43+F44*$D44),"")</f>
        <v>366546183</v>
      </c>
      <c r="G34" s="87">
        <f>IFERROR((G35*$D35+G36*$D36+G37*$D37+G38*$D38+G39*$D39+G40*$D40+G41*$D41+G42*$D42+G43*$D43+G44*$D44),"")</f>
        <v>32967922.5</v>
      </c>
      <c r="H34" s="87">
        <f>IFERROR((H35*$D35+H36*$D36+H37*$D37+H38*$D38+H39*$D39+H40*$D40+H41*$D41+H42*$D42+H43*$D43+H44*$D44),"")</f>
        <v>32967922.5</v>
      </c>
      <c r="I34" s="87">
        <f>IF(ISERROR(SUM(I35:I44)),"",SUM(I35:I44))</f>
        <v>524241021</v>
      </c>
      <c r="J34" s="87">
        <f>IF(ISERROR(SUM(J35:J44)),"",SUM(J35:J44))</f>
        <v>667156521</v>
      </c>
      <c r="K34" s="87">
        <f>IFERROR((K35*$D35+K36*$D36+K37*$D37+K38*$D38+K39*$D39+K40*$D40+K41*$D41+K42*$D42+K43*$D43+K44*$D44),"")</f>
        <v>333578260.5</v>
      </c>
      <c r="L34" s="87">
        <f>IFERROR((L35*$D35+L36*$D36+L37*$D37+L38*$D38+L39*$D39+L40*$D40+L41*$D41+L42*$D42+L43*$D43+L44*$D44),"")</f>
        <v>40244274.5</v>
      </c>
      <c r="M34" s="87">
        <f>IFERROR((M35*$D35+M36*$D36+M37*$D37+M38*$D38+M39*$D39+M40*$D40+M41*$D41+M42*$D42+M43*$D43+M44*$D44),"")</f>
        <v>12373.5</v>
      </c>
      <c r="N34" s="80">
        <v>1</v>
      </c>
      <c r="O34" s="127">
        <f>IF(ISERROR(VLOOKUP(N34,POA!$A$2:$C$16,3,0)),"",VLOOKUP(N34,POA!$A$2:$C$16,3,0))</f>
        <v>6</v>
      </c>
      <c r="P34" s="81">
        <f>IF(ISERROR(VLOOKUP(N34,POA!$A$2:$C$16,2,0)),"",VLOOKUP(N34,POA!$A$2:$C$16,2,0))</f>
        <v>784601462</v>
      </c>
      <c r="Q34" s="126">
        <f>SUM(I34)</f>
        <v>524241021</v>
      </c>
      <c r="R34" s="88" t="str">
        <f>IF(OR(Q34=0,N34="",P34=""),"",IF(Q34&gt;=$R$9,"HABIL","NO HABIL"))</f>
        <v>HABIL</v>
      </c>
      <c r="S34" s="87">
        <f>IF(AND(E34&gt;=1,G34=0),"INDETERMINADO",IF(ISERROR(SUM(E34/G34)),0,SUM(E34/G34)))</f>
        <v>8.9507742867328091</v>
      </c>
      <c r="T34" s="88" t="str">
        <f>IF(OR(S34=0,N34="",P34=""),"",IF(S34&gt;=$T$9,"HABIL","NO HABIL"))</f>
        <v>HABIL</v>
      </c>
      <c r="U34" s="149">
        <f>IF(ISERROR(SUM(H34/F34)),0,SUM(H34/F34))</f>
        <v>8.9942070137448413E-2</v>
      </c>
      <c r="V34" s="88" t="str">
        <f>IF(OR(U34=0,N34="",P34=""),"",IF(U34&lt;=$V$9,"HABIL","NO HABIL"))</f>
        <v>HABIL</v>
      </c>
      <c r="W34" s="129">
        <f>IF(AND(L34&gt;=1,M34=0),"INDETERMINADO",IF(ISERROR(SUM(L34/M34)),0,SUM(L34/M34)))</f>
        <v>3252.4568230492587</v>
      </c>
      <c r="X34" s="88" t="str">
        <f>IF(OR(W34=0,N34="",P34=""),"",IF(W34&gt;=$X$9,"HABIL","NO HABIL"))</f>
        <v>HABIL</v>
      </c>
      <c r="Y34" s="126">
        <f>+SUM(J34)</f>
        <v>667156521</v>
      </c>
      <c r="Z34" s="88" t="str">
        <f>IF(OR(Y34=0,N34="",P34=""),"",IF(Y34&gt;=$Z$9,"HABIL","NO HABIL"))</f>
        <v>HABIL</v>
      </c>
      <c r="AA34" s="88" t="str">
        <f>IF(OR(R34="",T34="",V34="",X34="",Z34=""),"",IF(R34="NO HABIL","NO HABIL",IF(T34="NO HABIL","NO HABIL",IF(V34="NO HABIL","NO HABIL",IF(X34="NO HABIL","NO HABIL",IF(Z34="NO HABIL","NO HABIL","HABIL"))))))</f>
        <v>HABIL</v>
      </c>
      <c r="AB34" s="129">
        <f>IF(ISERROR(SUM(L34/K34)),0,SUM(L34/K34))</f>
        <v>0.12064417639110508</v>
      </c>
      <c r="AC34" s="88" t="str">
        <f>IF(OR(AB34=0,N34="",P34=""),"",IF(AB34&gt;=$AC$9,"HABIL","NO HABIL"))</f>
        <v>HABIL</v>
      </c>
      <c r="AD34" s="149">
        <f>IF(ISERROR(SUM(L34/F34)),0,SUM(L34/F34))</f>
        <v>0.10979318941646161</v>
      </c>
      <c r="AE34" s="88" t="str">
        <f>IF(OR(AD34=0,N34="",P34=""),"",IF(AD34&gt;=$AE$9,"HABIL","NO HABIL"))</f>
        <v>HABIL</v>
      </c>
      <c r="AF34" s="98" t="str">
        <f t="shared" ref="AF34" si="12">IF(OR(AC34="",AE34=""),"",IF(AC34="NO HABIL","NO HABIL",IF(AE34="NO HABIL","NO HABIL",IF(AE34="NO HABIL","NO HABIL","HABIL"))))</f>
        <v>HABIL</v>
      </c>
    </row>
    <row r="35" spans="2:32" ht="33" x14ac:dyDescent="0.2">
      <c r="B35" s="75">
        <f t="shared" ref="B35:B40" si="13">IF(C35="","",B34+0.1)</f>
        <v>3.1</v>
      </c>
      <c r="C35" s="76" t="s">
        <v>233</v>
      </c>
      <c r="D35" s="130">
        <v>0.5</v>
      </c>
      <c r="E35" s="125">
        <v>418106817</v>
      </c>
      <c r="F35" s="125">
        <v>418106817</v>
      </c>
      <c r="G35" s="125">
        <v>0</v>
      </c>
      <c r="H35" s="125">
        <v>0</v>
      </c>
      <c r="I35" s="125">
        <f t="shared" ref="I35:I44" si="14">IF(ISERROR(E35-G35),"",E35-G35)</f>
        <v>418106817</v>
      </c>
      <c r="J35" s="74">
        <f t="shared" ref="J35:J44" si="15">IF(ISERROR(F35-H35),"",F35-H35)</f>
        <v>418106817</v>
      </c>
      <c r="K35" s="125">
        <f>+J35</f>
        <v>418106817</v>
      </c>
      <c r="L35" s="125">
        <v>27025100</v>
      </c>
      <c r="M35" s="125">
        <v>0</v>
      </c>
      <c r="N35" s="124"/>
      <c r="O35" s="128" t="str">
        <f>IF(ISERROR(VLOOKUP(N35,POA!$A$2:$C$16,3,0)),"",VLOOKUP(N35,POA!$A$2:$C$16,3,0))</f>
        <v/>
      </c>
      <c r="P35" s="79" t="str">
        <f>IF(ISERROR(VLOOKUP(N35,POA!$A$2:$C$16,2,0)),"",VLOOKUP(N35,POA!$A$2:$C$16,2,0))</f>
        <v/>
      </c>
      <c r="Q35" s="84"/>
      <c r="R35" s="83"/>
      <c r="S35" s="84"/>
      <c r="T35" s="83"/>
      <c r="U35" s="96"/>
      <c r="V35" s="83"/>
      <c r="W35" s="77"/>
      <c r="X35" s="83"/>
      <c r="Y35" s="84"/>
      <c r="Z35" s="83"/>
      <c r="AA35" s="83"/>
      <c r="AB35" s="105"/>
      <c r="AC35" s="83"/>
      <c r="AD35" s="105"/>
      <c r="AE35" s="83"/>
      <c r="AF35" s="101"/>
    </row>
    <row r="36" spans="2:32" ht="18" customHeight="1" thickBot="1" x14ac:dyDescent="0.25">
      <c r="B36" s="75">
        <f t="shared" si="13"/>
        <v>3.2</v>
      </c>
      <c r="C36" s="94" t="s">
        <v>234</v>
      </c>
      <c r="D36" s="130">
        <v>0.5</v>
      </c>
      <c r="E36" s="125">
        <v>172070049</v>
      </c>
      <c r="F36" s="125">
        <v>314985549</v>
      </c>
      <c r="G36" s="125">
        <v>65935845</v>
      </c>
      <c r="H36" s="125">
        <v>65935845</v>
      </c>
      <c r="I36" s="125">
        <f t="shared" si="14"/>
        <v>106134204</v>
      </c>
      <c r="J36" s="74">
        <f t="shared" si="15"/>
        <v>249049704</v>
      </c>
      <c r="K36" s="125">
        <f t="shared" ref="K36:K44" si="16">+J36</f>
        <v>249049704</v>
      </c>
      <c r="L36" s="125">
        <v>53463449</v>
      </c>
      <c r="M36" s="125">
        <v>24747</v>
      </c>
      <c r="N36" s="122"/>
      <c r="O36" s="122" t="str">
        <f>IF(ISERROR(VLOOKUP(N36,POA!$A$2:$C$16,3,0)),"",VLOOKUP(N36,POA!$A$2:$C$16,3,0))</f>
        <v/>
      </c>
      <c r="P36" s="79" t="str">
        <f>IF(ISERROR(VLOOKUP(N36,POA!$A$2:$C$16,2,0)),"",VLOOKUP(N36,POA!$A$2:$C$16,2,0))</f>
        <v/>
      </c>
      <c r="Q36" s="84"/>
      <c r="R36" s="83"/>
      <c r="S36" s="84"/>
      <c r="T36" s="83"/>
      <c r="U36" s="96"/>
      <c r="V36" s="83"/>
      <c r="W36" s="77"/>
      <c r="X36" s="83"/>
      <c r="Y36" s="84"/>
      <c r="Z36" s="83"/>
      <c r="AA36" s="83"/>
      <c r="AB36" s="105"/>
      <c r="AC36" s="83"/>
      <c r="AD36" s="105"/>
      <c r="AE36" s="83"/>
      <c r="AF36" s="102"/>
    </row>
    <row r="37" spans="2:32" ht="18" hidden="1" customHeight="1" x14ac:dyDescent="0.2">
      <c r="B37" s="75" t="str">
        <f t="shared" si="13"/>
        <v/>
      </c>
      <c r="C37" s="94"/>
      <c r="D37" s="130"/>
      <c r="E37" s="74"/>
      <c r="F37" s="74"/>
      <c r="G37" s="74"/>
      <c r="H37" s="74"/>
      <c r="I37" s="125">
        <f t="shared" si="14"/>
        <v>0</v>
      </c>
      <c r="J37" s="74">
        <f t="shared" si="15"/>
        <v>0</v>
      </c>
      <c r="K37" s="125">
        <f t="shared" si="16"/>
        <v>0</v>
      </c>
      <c r="L37" s="125"/>
      <c r="M37" s="125"/>
      <c r="N37" s="122"/>
      <c r="O37" s="122" t="str">
        <f>IF(ISERROR(VLOOKUP(N37,POA!$A$2:$C$16,3,0)),"",VLOOKUP(N37,POA!$A$2:$C$16,3,0))</f>
        <v/>
      </c>
      <c r="P37" s="79" t="str">
        <f>IF(ISERROR(VLOOKUP(N37,POA!$A$2:$C$16,2,0)),"",VLOOKUP(N37,POA!$A$2:$C$16,2,0))</f>
        <v/>
      </c>
      <c r="Q37" s="84"/>
      <c r="R37" s="83"/>
      <c r="S37" s="84"/>
      <c r="T37" s="83"/>
      <c r="U37" s="96"/>
      <c r="V37" s="83"/>
      <c r="W37" s="77"/>
      <c r="X37" s="83"/>
      <c r="Y37" s="84"/>
      <c r="Z37" s="83"/>
      <c r="AA37" s="83"/>
      <c r="AB37" s="105"/>
      <c r="AC37" s="83"/>
      <c r="AD37" s="105"/>
      <c r="AE37" s="83"/>
      <c r="AF37" s="102"/>
    </row>
    <row r="38" spans="2:32" ht="18" hidden="1" customHeight="1" x14ac:dyDescent="0.2">
      <c r="B38" s="75" t="str">
        <f t="shared" si="13"/>
        <v/>
      </c>
      <c r="C38" s="94"/>
      <c r="D38" s="130"/>
      <c r="E38" s="74"/>
      <c r="F38" s="74"/>
      <c r="G38" s="74"/>
      <c r="H38" s="74"/>
      <c r="I38" s="125">
        <f t="shared" si="14"/>
        <v>0</v>
      </c>
      <c r="J38" s="74">
        <f t="shared" si="15"/>
        <v>0</v>
      </c>
      <c r="K38" s="125">
        <f t="shared" si="16"/>
        <v>0</v>
      </c>
      <c r="L38" s="125"/>
      <c r="M38" s="125"/>
      <c r="N38" s="122"/>
      <c r="O38" s="122" t="str">
        <f>IF(ISERROR(VLOOKUP(N38,POA!$A$2:$C$16,3,0)),"",VLOOKUP(N38,POA!$A$2:$C$16,3,0))</f>
        <v/>
      </c>
      <c r="P38" s="79" t="str">
        <f>IF(ISERROR(VLOOKUP(N38,POA!$A$2:$C$16,2,0)),"",VLOOKUP(N38,POA!$A$2:$C$16,2,0))</f>
        <v/>
      </c>
      <c r="Q38" s="84"/>
      <c r="R38" s="83"/>
      <c r="S38" s="84"/>
      <c r="T38" s="83"/>
      <c r="U38" s="96"/>
      <c r="V38" s="83"/>
      <c r="W38" s="77"/>
      <c r="X38" s="83"/>
      <c r="Y38" s="84"/>
      <c r="Z38" s="83"/>
      <c r="AA38" s="83"/>
      <c r="AB38" s="105"/>
      <c r="AC38" s="83"/>
      <c r="AD38" s="105"/>
      <c r="AE38" s="83"/>
      <c r="AF38" s="102"/>
    </row>
    <row r="39" spans="2:32" ht="18" hidden="1" customHeight="1" x14ac:dyDescent="0.2">
      <c r="B39" s="75" t="str">
        <f t="shared" si="13"/>
        <v/>
      </c>
      <c r="C39" s="94"/>
      <c r="D39" s="130"/>
      <c r="E39" s="74"/>
      <c r="F39" s="74"/>
      <c r="G39" s="74"/>
      <c r="H39" s="74"/>
      <c r="I39" s="125">
        <f t="shared" si="14"/>
        <v>0</v>
      </c>
      <c r="J39" s="74">
        <f t="shared" si="15"/>
        <v>0</v>
      </c>
      <c r="K39" s="125">
        <f t="shared" si="16"/>
        <v>0</v>
      </c>
      <c r="L39" s="125"/>
      <c r="M39" s="125"/>
      <c r="N39" s="122"/>
      <c r="O39" s="122" t="str">
        <f>IF(ISERROR(VLOOKUP(N39,POA!$A$2:$C$16,3,0)),"",VLOOKUP(N39,POA!$A$2:$C$16,3,0))</f>
        <v/>
      </c>
      <c r="P39" s="79" t="str">
        <f>IF(ISERROR(VLOOKUP(N39,POA!$A$2:$C$16,2,0)),"",VLOOKUP(N39,POA!$A$2:$C$16,2,0))</f>
        <v/>
      </c>
      <c r="Q39" s="84"/>
      <c r="R39" s="83"/>
      <c r="S39" s="84"/>
      <c r="T39" s="83"/>
      <c r="U39" s="96"/>
      <c r="V39" s="83"/>
      <c r="W39" s="77"/>
      <c r="X39" s="83"/>
      <c r="Y39" s="84"/>
      <c r="Z39" s="83"/>
      <c r="AA39" s="83"/>
      <c r="AB39" s="105"/>
      <c r="AC39" s="83"/>
      <c r="AD39" s="105"/>
      <c r="AE39" s="83"/>
      <c r="AF39" s="99"/>
    </row>
    <row r="40" spans="2:32" ht="18" hidden="1" customHeight="1" x14ac:dyDescent="0.2">
      <c r="B40" s="75" t="str">
        <f t="shared" si="13"/>
        <v/>
      </c>
      <c r="C40" s="94"/>
      <c r="D40" s="130"/>
      <c r="E40" s="74"/>
      <c r="F40" s="74"/>
      <c r="G40" s="74"/>
      <c r="H40" s="74"/>
      <c r="I40" s="125">
        <f t="shared" si="14"/>
        <v>0</v>
      </c>
      <c r="J40" s="74">
        <f t="shared" si="15"/>
        <v>0</v>
      </c>
      <c r="K40" s="125">
        <f t="shared" si="16"/>
        <v>0</v>
      </c>
      <c r="L40" s="125"/>
      <c r="M40" s="125"/>
      <c r="N40" s="122"/>
      <c r="O40" s="122" t="str">
        <f>IF(ISERROR(VLOOKUP(N40,POA!$A$2:$C$16,3,0)),"",VLOOKUP(N40,POA!$A$2:$C$16,3,0))</f>
        <v/>
      </c>
      <c r="P40" s="79" t="str">
        <f>IF(ISERROR(VLOOKUP(N40,POA!$A$2:$C$16,2,0)),"",VLOOKUP(N40,POA!$A$2:$C$16,2,0))</f>
        <v/>
      </c>
      <c r="Q40" s="84"/>
      <c r="R40" s="83"/>
      <c r="S40" s="84"/>
      <c r="T40" s="83"/>
      <c r="U40" s="96"/>
      <c r="V40" s="83"/>
      <c r="W40" s="77"/>
      <c r="X40" s="83"/>
      <c r="Y40" s="84"/>
      <c r="Z40" s="83"/>
      <c r="AA40" s="83"/>
      <c r="AB40" s="105"/>
      <c r="AC40" s="83"/>
      <c r="AD40" s="105"/>
      <c r="AE40" s="83"/>
      <c r="AF40" s="102"/>
    </row>
    <row r="41" spans="2:32" ht="18" hidden="1" customHeight="1" x14ac:dyDescent="0.2">
      <c r="B41" s="75" t="str">
        <f>IF(C41="","",B40+0.1)</f>
        <v/>
      </c>
      <c r="C41" s="94"/>
      <c r="D41" s="130"/>
      <c r="E41" s="74"/>
      <c r="F41" s="74"/>
      <c r="G41" s="74"/>
      <c r="H41" s="74"/>
      <c r="I41" s="125">
        <f t="shared" si="14"/>
        <v>0</v>
      </c>
      <c r="J41" s="74">
        <f t="shared" si="15"/>
        <v>0</v>
      </c>
      <c r="K41" s="125">
        <f t="shared" si="16"/>
        <v>0</v>
      </c>
      <c r="L41" s="125"/>
      <c r="M41" s="125"/>
      <c r="N41" s="122"/>
      <c r="O41" s="122" t="str">
        <f>IF(ISERROR(VLOOKUP(N41,POA!$A$2:$C$16,3,0)),"",VLOOKUP(N41,POA!$A$2:$C$16,3,0))</f>
        <v/>
      </c>
      <c r="P41" s="79" t="str">
        <f>IF(ISERROR(VLOOKUP(N41,POA!$A$2:$C$16,2,0)),"",VLOOKUP(N41,POA!$A$2:$C$16,2,0))</f>
        <v/>
      </c>
      <c r="Q41" s="84"/>
      <c r="R41" s="83"/>
      <c r="S41" s="84"/>
      <c r="T41" s="83"/>
      <c r="U41" s="96"/>
      <c r="V41" s="83"/>
      <c r="W41" s="77"/>
      <c r="X41" s="83"/>
      <c r="Y41" s="84"/>
      <c r="Z41" s="83"/>
      <c r="AA41" s="83"/>
      <c r="AB41" s="105"/>
      <c r="AC41" s="83"/>
      <c r="AD41" s="105"/>
      <c r="AE41" s="83"/>
      <c r="AF41" s="102"/>
    </row>
    <row r="42" spans="2:32" ht="18" hidden="1" customHeight="1" x14ac:dyDescent="0.2">
      <c r="B42" s="75" t="str">
        <f>IF(C42="","",B41+0.1)</f>
        <v/>
      </c>
      <c r="C42" s="94"/>
      <c r="D42" s="130"/>
      <c r="E42" s="74"/>
      <c r="F42" s="74"/>
      <c r="G42" s="74"/>
      <c r="H42" s="74"/>
      <c r="I42" s="125">
        <f t="shared" si="14"/>
        <v>0</v>
      </c>
      <c r="J42" s="74">
        <f t="shared" si="15"/>
        <v>0</v>
      </c>
      <c r="K42" s="125">
        <f t="shared" si="16"/>
        <v>0</v>
      </c>
      <c r="L42" s="125"/>
      <c r="M42" s="125"/>
      <c r="N42" s="122"/>
      <c r="O42" s="122" t="str">
        <f>IF(ISERROR(VLOOKUP(N42,POA!$A$2:$C$16,3,0)),"",VLOOKUP(N42,POA!$A$2:$C$16,3,0))</f>
        <v/>
      </c>
      <c r="P42" s="79" t="str">
        <f>IF(ISERROR(VLOOKUP(N42,POA!$A$2:$C$16,2,0)),"",VLOOKUP(N42,POA!$A$2:$C$16,2,0))</f>
        <v/>
      </c>
      <c r="Q42" s="84"/>
      <c r="R42" s="83"/>
      <c r="S42" s="84"/>
      <c r="T42" s="83"/>
      <c r="U42" s="96"/>
      <c r="V42" s="83"/>
      <c r="W42" s="77"/>
      <c r="X42" s="83"/>
      <c r="Y42" s="84"/>
      <c r="Z42" s="83"/>
      <c r="AA42" s="83"/>
      <c r="AB42" s="105"/>
      <c r="AC42" s="83"/>
      <c r="AD42" s="105"/>
      <c r="AE42" s="83"/>
      <c r="AF42" s="99"/>
    </row>
    <row r="43" spans="2:32" ht="18" hidden="1" customHeight="1" x14ac:dyDescent="0.2">
      <c r="B43" s="75" t="str">
        <f>IF(C43="","",B42+0.1)</f>
        <v/>
      </c>
      <c r="C43" s="94"/>
      <c r="D43" s="130"/>
      <c r="E43" s="74"/>
      <c r="F43" s="74"/>
      <c r="G43" s="74"/>
      <c r="H43" s="74"/>
      <c r="I43" s="125">
        <f t="shared" si="14"/>
        <v>0</v>
      </c>
      <c r="J43" s="74">
        <f t="shared" si="15"/>
        <v>0</v>
      </c>
      <c r="K43" s="125">
        <f t="shared" si="16"/>
        <v>0</v>
      </c>
      <c r="L43" s="125"/>
      <c r="M43" s="125"/>
      <c r="N43" s="122"/>
      <c r="O43" s="122" t="str">
        <f>IF(ISERROR(VLOOKUP(N43,POA!$A$2:$C$16,3,0)),"",VLOOKUP(N43,POA!$A$2:$C$16,3,0))</f>
        <v/>
      </c>
      <c r="P43" s="79" t="str">
        <f>IF(ISERROR(VLOOKUP(N43,POA!$A$2:$C$16,2,0)),"",VLOOKUP(N43,POA!$A$2:$C$16,2,0))</f>
        <v/>
      </c>
      <c r="Q43" s="84"/>
      <c r="R43" s="83"/>
      <c r="S43" s="84"/>
      <c r="T43" s="83"/>
      <c r="U43" s="96"/>
      <c r="V43" s="83"/>
      <c r="W43" s="77"/>
      <c r="X43" s="83"/>
      <c r="Y43" s="84"/>
      <c r="Z43" s="83"/>
      <c r="AA43" s="83"/>
      <c r="AB43" s="105"/>
      <c r="AC43" s="83"/>
      <c r="AD43" s="105"/>
      <c r="AE43" s="83"/>
      <c r="AF43" s="99"/>
    </row>
    <row r="44" spans="2:32" ht="18" hidden="1" customHeight="1" thickBot="1" x14ac:dyDescent="0.25">
      <c r="B44" s="92" t="str">
        <f>IF(C44="","",B43+0.1)</f>
        <v/>
      </c>
      <c r="C44" s="95"/>
      <c r="D44" s="95"/>
      <c r="E44" s="78"/>
      <c r="F44" s="78"/>
      <c r="G44" s="78"/>
      <c r="H44" s="78"/>
      <c r="I44" s="78">
        <f t="shared" si="14"/>
        <v>0</v>
      </c>
      <c r="J44" s="78">
        <f t="shared" si="15"/>
        <v>0</v>
      </c>
      <c r="K44" s="78">
        <f t="shared" si="16"/>
        <v>0</v>
      </c>
      <c r="L44" s="78"/>
      <c r="M44" s="78"/>
      <c r="N44" s="123"/>
      <c r="O44" s="123" t="str">
        <f>IF(ISERROR(VLOOKUP(N44,POA!$A$2:$C$16,3,0)),"",VLOOKUP(N44,POA!$A$2:$C$16,3,0))</f>
        <v/>
      </c>
      <c r="P44" s="82" t="str">
        <f>IF(ISERROR(VLOOKUP(N44,POA!$A$2:$C$16,2,0)),"",VLOOKUP(N44,POA!$A$2:$C$16,2,0))</f>
        <v/>
      </c>
      <c r="Q44" s="91"/>
      <c r="R44" s="90"/>
      <c r="S44" s="91"/>
      <c r="T44" s="90"/>
      <c r="U44" s="97"/>
      <c r="V44" s="90"/>
      <c r="W44" s="89"/>
      <c r="X44" s="90"/>
      <c r="Y44" s="91"/>
      <c r="Z44" s="90"/>
      <c r="AA44" s="90"/>
      <c r="AB44" s="106"/>
      <c r="AC44" s="90"/>
      <c r="AD44" s="106"/>
      <c r="AE44" s="90"/>
      <c r="AF44" s="100"/>
    </row>
    <row r="45" spans="2:32" ht="18" customHeight="1" x14ac:dyDescent="0.2">
      <c r="B45" s="85">
        <v>4</v>
      </c>
      <c r="C45" s="86" t="s">
        <v>205</v>
      </c>
      <c r="D45" s="93">
        <f>IF(SUM(D46:D55)=0,"",SUM(D46:D55))</f>
        <v>1</v>
      </c>
      <c r="E45" s="87">
        <f>IFERROR((E46*$D46+E47*$D47+E48*$D48+E49*$D49+E50*$D50+E51*$D51+E52*$D52+E53*$D53+E54*$D54+E55*$D55),"")</f>
        <v>5442206056</v>
      </c>
      <c r="F45" s="87">
        <f>IFERROR((F46*$D46+F47*$D47+F48*$D48+F49*$D49+F50*$D50+F51*$D51+F52*$D52+F53*$D53+F54*$D54+F55*$D55),"")</f>
        <v>9871999804</v>
      </c>
      <c r="G45" s="87">
        <f>IFERROR((G46*$D46+G47*$D47+G48*$D48+G49*$D49+G50*$D50+G51*$D51+G52*$D52+G53*$D53+G54*$D54+G55*$D55),"")</f>
        <v>2654304285</v>
      </c>
      <c r="H45" s="87">
        <f>IFERROR((H46*$D46+H47*$D47+H48*$D48+H49*$D49+H50*$D50+H51*$D51+H52*$D52+H53*$D53+H54*$D54+H55*$D55),"")</f>
        <v>5158820169</v>
      </c>
      <c r="I45" s="87">
        <f>IF(ISERROR(SUM(I46:I55)),"",SUM(I46:I55))</f>
        <v>2787901771</v>
      </c>
      <c r="J45" s="87">
        <f>IF(ISERROR(SUM(J46:J55)),"",SUM(J46:J55))</f>
        <v>4713179635</v>
      </c>
      <c r="K45" s="87">
        <f>IFERROR((K46*$D46+K47*$D47+K48*$D48+K49*$D49+K50*$D50+K51*$D51+K52*$D52+K53*$D53+K54*$D54+K55*$D55),"")</f>
        <v>4713179635</v>
      </c>
      <c r="L45" s="87">
        <f>IFERROR((L46*$D46+L47*$D47+L48*$D48+L49*$D49+L50*$D50+L51*$D51+L52*$D52+L53*$D53+L54*$D54+L55*$D55),"")</f>
        <v>1594275744</v>
      </c>
      <c r="M45" s="87">
        <f>IFERROR((M46*$D46+M47*$D47+M48*$D48+M49*$D49+M50*$D50+M51*$D51+M52*$D52+M53*$D53+M54*$D54+M55*$D55),"")</f>
        <v>188578278</v>
      </c>
      <c r="N45" s="80">
        <v>1</v>
      </c>
      <c r="O45" s="127">
        <f>IF(ISERROR(VLOOKUP(N45,POA!$A$2:$C$16,3,0)),"",VLOOKUP(N45,POA!$A$2:$C$16,3,0))</f>
        <v>6</v>
      </c>
      <c r="P45" s="81">
        <f>IF(ISERROR(VLOOKUP(N45,POA!$A$2:$C$16,2,0)),"",VLOOKUP(N45,POA!$A$2:$C$16,2,0))</f>
        <v>784601462</v>
      </c>
      <c r="Q45" s="126">
        <f>SUM(I45)</f>
        <v>2787901771</v>
      </c>
      <c r="R45" s="88" t="str">
        <f>IF(OR(Q45=0,N45="",P45=""),"",IF(Q45&gt;=$R$9,"HABIL","NO HABIL"))</f>
        <v>HABIL</v>
      </c>
      <c r="S45" s="87">
        <f>IF(AND(E45&gt;=1,G45=0),"INDETERMINADO",IF(ISERROR(SUM(E45/G45)),0,SUM(E45/G45)))</f>
        <v>2.0503323928439499</v>
      </c>
      <c r="T45" s="88" t="str">
        <f>IF(OR(S45=0,N45="",P45=""),"",IF(S45&gt;=$T$9,"HABIL","NO HABIL"))</f>
        <v>HABIL</v>
      </c>
      <c r="U45" s="149">
        <f>IF(ISERROR(SUM(H45/F45)),0,SUM(H45/F45))</f>
        <v>0.52257093511182162</v>
      </c>
      <c r="V45" s="88" t="str">
        <f>IF(OR(U45=0,N45="",P45=""),"",IF(U45&lt;=$V$9,"HABIL","NO HABIL"))</f>
        <v>HABIL</v>
      </c>
      <c r="W45" s="129">
        <f>IF(AND(L45&gt;=1,M45=0),"INDETERMINADO",IF(ISERROR(SUM(L45/M45)),0,SUM(L45/M45)))</f>
        <v>8.4541855027438526</v>
      </c>
      <c r="X45" s="88" t="str">
        <f>IF(OR(W45=0,N45="",P45=""),"",IF(W45&gt;=$X$9,"HABIL","NO HABIL"))</f>
        <v>HABIL</v>
      </c>
      <c r="Y45" s="126">
        <f>+SUM(J45)</f>
        <v>4713179635</v>
      </c>
      <c r="Z45" s="88" t="str">
        <f>IF(OR(Y45=0,N45="",P45=""),"",IF(Y45&gt;=$Z$9,"HABIL","NO HABIL"))</f>
        <v>HABIL</v>
      </c>
      <c r="AA45" s="88" t="str">
        <f>IF(OR(R45="",T45="",V45="",X45="",Z45=""),"",IF(R45="NO HABIL","NO HABIL",IF(T45="NO HABIL","NO HABIL",IF(V45="NO HABIL","NO HABIL",IF(X45="NO HABIL","NO HABIL",IF(Z45="NO HABIL","NO HABIL","HABIL"))))))</f>
        <v>HABIL</v>
      </c>
      <c r="AB45" s="129">
        <f>IF(ISERROR(SUM(L45/K45)),0,SUM(L45/K45))</f>
        <v>0.33825906658870641</v>
      </c>
      <c r="AC45" s="88" t="str">
        <f>IF(OR(AB45=0,N45="",P45=""),"",IF(AB45&gt;=$AC$9,"HABIL","NO HABIL"))</f>
        <v>HABIL</v>
      </c>
      <c r="AD45" s="149">
        <f>IF(ISERROR(SUM(L45/F45)),0,SUM(L45/F45))</f>
        <v>0.16149470985139416</v>
      </c>
      <c r="AE45" s="88" t="str">
        <f>IF(OR(AD45=0,N45="",P45=""),"",IF(AD45&gt;=$AE$9,"HABIL","NO HABIL"))</f>
        <v>HABIL</v>
      </c>
      <c r="AF45" s="98" t="str">
        <f t="shared" ref="AF45" si="17">IF(OR(AC45="",AE45=""),"",IF(AC45="NO HABIL","NO HABIL",IF(AE45="NO HABIL","NO HABIL",IF(AE45="NO HABIL","NO HABIL","HABIL"))))</f>
        <v>HABIL</v>
      </c>
    </row>
    <row r="46" spans="2:32" ht="18" customHeight="1" thickBot="1" x14ac:dyDescent="0.25">
      <c r="B46" s="75">
        <f t="shared" ref="B46:B51" si="18">IF(C46="","",B45+0.1)</f>
        <v>4.0999999999999996</v>
      </c>
      <c r="C46" s="76" t="s">
        <v>235</v>
      </c>
      <c r="D46" s="130">
        <v>1</v>
      </c>
      <c r="E46" s="125">
        <v>5442206056</v>
      </c>
      <c r="F46" s="125">
        <v>9871999804</v>
      </c>
      <c r="G46" s="125">
        <v>2654304285</v>
      </c>
      <c r="H46" s="125">
        <v>5158820169</v>
      </c>
      <c r="I46" s="125">
        <f t="shared" ref="I46:I55" si="19">IF(ISERROR(E46-G46),"",E46-G46)</f>
        <v>2787901771</v>
      </c>
      <c r="J46" s="74">
        <f t="shared" ref="J46:J55" si="20">IF(ISERROR(F46-H46),"",F46-H46)</f>
        <v>4713179635</v>
      </c>
      <c r="K46" s="125">
        <f>+J46</f>
        <v>4713179635</v>
      </c>
      <c r="L46" s="125">
        <v>1594275744</v>
      </c>
      <c r="M46" s="125">
        <v>188578278</v>
      </c>
      <c r="N46" s="124"/>
      <c r="O46" s="128" t="str">
        <f>IF(ISERROR(VLOOKUP(N46,POA!$A$2:$C$16,3,0)),"",VLOOKUP(N46,POA!$A$2:$C$16,3,0))</f>
        <v/>
      </c>
      <c r="P46" s="79" t="str">
        <f>IF(ISERROR(VLOOKUP(N46,POA!$A$2:$C$16,2,0)),"",VLOOKUP(N46,POA!$A$2:$C$16,2,0))</f>
        <v/>
      </c>
      <c r="Q46" s="84"/>
      <c r="R46" s="83"/>
      <c r="S46" s="84"/>
      <c r="T46" s="83"/>
      <c r="U46" s="96"/>
      <c r="V46" s="83"/>
      <c r="W46" s="77"/>
      <c r="X46" s="83"/>
      <c r="Y46" s="84"/>
      <c r="Z46" s="83"/>
      <c r="AA46" s="83"/>
      <c r="AB46" s="105"/>
      <c r="AC46" s="83"/>
      <c r="AD46" s="105"/>
      <c r="AE46" s="83"/>
      <c r="AF46" s="101"/>
    </row>
    <row r="47" spans="2:32" ht="18" hidden="1" customHeight="1" x14ac:dyDescent="0.2">
      <c r="B47" s="75" t="str">
        <f t="shared" si="18"/>
        <v/>
      </c>
      <c r="C47" s="94"/>
      <c r="D47" s="130"/>
      <c r="E47" s="125"/>
      <c r="F47" s="125"/>
      <c r="G47" s="125"/>
      <c r="H47" s="125"/>
      <c r="I47" s="125">
        <f t="shared" si="19"/>
        <v>0</v>
      </c>
      <c r="J47" s="74">
        <f t="shared" si="20"/>
        <v>0</v>
      </c>
      <c r="K47" s="125">
        <f t="shared" ref="K47:K55" si="21">+J47</f>
        <v>0</v>
      </c>
      <c r="L47" s="125"/>
      <c r="M47" s="125"/>
      <c r="N47" s="122"/>
      <c r="O47" s="122" t="str">
        <f>IF(ISERROR(VLOOKUP(N47,POA!$A$2:$C$16,3,0)),"",VLOOKUP(N47,POA!$A$2:$C$16,3,0))</f>
        <v/>
      </c>
      <c r="P47" s="79" t="str">
        <f>IF(ISERROR(VLOOKUP(N47,POA!$A$2:$C$16,2,0)),"",VLOOKUP(N47,POA!$A$2:$C$16,2,0))</f>
        <v/>
      </c>
      <c r="Q47" s="84"/>
      <c r="R47" s="83"/>
      <c r="S47" s="84"/>
      <c r="T47" s="83"/>
      <c r="U47" s="96"/>
      <c r="V47" s="83"/>
      <c r="W47" s="77"/>
      <c r="X47" s="83"/>
      <c r="Y47" s="84"/>
      <c r="Z47" s="83"/>
      <c r="AA47" s="83"/>
      <c r="AB47" s="105"/>
      <c r="AC47" s="83"/>
      <c r="AD47" s="105"/>
      <c r="AE47" s="83"/>
      <c r="AF47" s="102"/>
    </row>
    <row r="48" spans="2:32" ht="18" hidden="1" customHeight="1" x14ac:dyDescent="0.2">
      <c r="B48" s="75" t="str">
        <f t="shared" si="18"/>
        <v/>
      </c>
      <c r="C48" s="94"/>
      <c r="D48" s="130"/>
      <c r="E48" s="74"/>
      <c r="F48" s="74"/>
      <c r="G48" s="74"/>
      <c r="H48" s="74"/>
      <c r="I48" s="125">
        <f t="shared" si="19"/>
        <v>0</v>
      </c>
      <c r="J48" s="74">
        <f t="shared" si="20"/>
        <v>0</v>
      </c>
      <c r="K48" s="125">
        <f t="shared" si="21"/>
        <v>0</v>
      </c>
      <c r="L48" s="125"/>
      <c r="M48" s="125"/>
      <c r="N48" s="122"/>
      <c r="O48" s="122" t="str">
        <f>IF(ISERROR(VLOOKUP(N48,POA!$A$2:$C$16,3,0)),"",VLOOKUP(N48,POA!$A$2:$C$16,3,0))</f>
        <v/>
      </c>
      <c r="P48" s="79" t="str">
        <f>IF(ISERROR(VLOOKUP(N48,POA!$A$2:$C$16,2,0)),"",VLOOKUP(N48,POA!$A$2:$C$16,2,0))</f>
        <v/>
      </c>
      <c r="Q48" s="84"/>
      <c r="R48" s="83"/>
      <c r="S48" s="84"/>
      <c r="T48" s="83"/>
      <c r="U48" s="96"/>
      <c r="V48" s="83"/>
      <c r="W48" s="77"/>
      <c r="X48" s="83"/>
      <c r="Y48" s="84"/>
      <c r="Z48" s="83"/>
      <c r="AA48" s="83"/>
      <c r="AB48" s="105"/>
      <c r="AC48" s="83"/>
      <c r="AD48" s="105"/>
      <c r="AE48" s="83"/>
      <c r="AF48" s="102"/>
    </row>
    <row r="49" spans="2:32" ht="18" hidden="1" customHeight="1" x14ac:dyDescent="0.2">
      <c r="B49" s="75" t="str">
        <f t="shared" si="18"/>
        <v/>
      </c>
      <c r="C49" s="94"/>
      <c r="D49" s="130"/>
      <c r="E49" s="74"/>
      <c r="F49" s="74"/>
      <c r="G49" s="74"/>
      <c r="H49" s="74"/>
      <c r="I49" s="125">
        <f t="shared" si="19"/>
        <v>0</v>
      </c>
      <c r="J49" s="74">
        <f t="shared" si="20"/>
        <v>0</v>
      </c>
      <c r="K49" s="125">
        <f t="shared" si="21"/>
        <v>0</v>
      </c>
      <c r="L49" s="125"/>
      <c r="M49" s="125"/>
      <c r="N49" s="122"/>
      <c r="O49" s="122" t="str">
        <f>IF(ISERROR(VLOOKUP(N49,POA!$A$2:$C$16,3,0)),"",VLOOKUP(N49,POA!$A$2:$C$16,3,0))</f>
        <v/>
      </c>
      <c r="P49" s="79" t="str">
        <f>IF(ISERROR(VLOOKUP(N49,POA!$A$2:$C$16,2,0)),"",VLOOKUP(N49,POA!$A$2:$C$16,2,0))</f>
        <v/>
      </c>
      <c r="Q49" s="84"/>
      <c r="R49" s="83"/>
      <c r="S49" s="84"/>
      <c r="T49" s="83"/>
      <c r="U49" s="96"/>
      <c r="V49" s="83"/>
      <c r="W49" s="77"/>
      <c r="X49" s="83"/>
      <c r="Y49" s="84"/>
      <c r="Z49" s="83"/>
      <c r="AA49" s="83"/>
      <c r="AB49" s="105"/>
      <c r="AC49" s="83"/>
      <c r="AD49" s="105"/>
      <c r="AE49" s="83"/>
      <c r="AF49" s="102"/>
    </row>
    <row r="50" spans="2:32" ht="18" hidden="1" customHeight="1" x14ac:dyDescent="0.2">
      <c r="B50" s="75" t="str">
        <f t="shared" si="18"/>
        <v/>
      </c>
      <c r="C50" s="94"/>
      <c r="D50" s="130"/>
      <c r="E50" s="74"/>
      <c r="F50" s="74"/>
      <c r="G50" s="74"/>
      <c r="H50" s="74"/>
      <c r="I50" s="125">
        <f t="shared" si="19"/>
        <v>0</v>
      </c>
      <c r="J50" s="74">
        <f t="shared" si="20"/>
        <v>0</v>
      </c>
      <c r="K50" s="125">
        <f t="shared" si="21"/>
        <v>0</v>
      </c>
      <c r="L50" s="125"/>
      <c r="M50" s="125"/>
      <c r="N50" s="122"/>
      <c r="O50" s="122" t="str">
        <f>IF(ISERROR(VLOOKUP(N50,POA!$A$2:$C$16,3,0)),"",VLOOKUP(N50,POA!$A$2:$C$16,3,0))</f>
        <v/>
      </c>
      <c r="P50" s="79" t="str">
        <f>IF(ISERROR(VLOOKUP(N50,POA!$A$2:$C$16,2,0)),"",VLOOKUP(N50,POA!$A$2:$C$16,2,0))</f>
        <v/>
      </c>
      <c r="Q50" s="84"/>
      <c r="R50" s="83"/>
      <c r="S50" s="84"/>
      <c r="T50" s="83"/>
      <c r="U50" s="96"/>
      <c r="V50" s="83"/>
      <c r="W50" s="77"/>
      <c r="X50" s="83"/>
      <c r="Y50" s="84"/>
      <c r="Z50" s="83"/>
      <c r="AA50" s="83"/>
      <c r="AB50" s="105"/>
      <c r="AC50" s="83"/>
      <c r="AD50" s="105"/>
      <c r="AE50" s="83"/>
      <c r="AF50" s="99"/>
    </row>
    <row r="51" spans="2:32" ht="18" hidden="1" customHeight="1" x14ac:dyDescent="0.2">
      <c r="B51" s="75" t="str">
        <f t="shared" si="18"/>
        <v/>
      </c>
      <c r="C51" s="94"/>
      <c r="D51" s="130"/>
      <c r="E51" s="74"/>
      <c r="F51" s="74"/>
      <c r="G51" s="74"/>
      <c r="H51" s="74"/>
      <c r="I51" s="125">
        <f t="shared" si="19"/>
        <v>0</v>
      </c>
      <c r="J51" s="74">
        <f t="shared" si="20"/>
        <v>0</v>
      </c>
      <c r="K51" s="125">
        <f t="shared" si="21"/>
        <v>0</v>
      </c>
      <c r="L51" s="125"/>
      <c r="M51" s="125"/>
      <c r="N51" s="122"/>
      <c r="O51" s="122" t="str">
        <f>IF(ISERROR(VLOOKUP(N51,POA!$A$2:$C$16,3,0)),"",VLOOKUP(N51,POA!$A$2:$C$16,3,0))</f>
        <v/>
      </c>
      <c r="P51" s="79" t="str">
        <f>IF(ISERROR(VLOOKUP(N51,POA!$A$2:$C$16,2,0)),"",VLOOKUP(N51,POA!$A$2:$C$16,2,0))</f>
        <v/>
      </c>
      <c r="Q51" s="84"/>
      <c r="R51" s="83"/>
      <c r="S51" s="84"/>
      <c r="T51" s="83"/>
      <c r="U51" s="96"/>
      <c r="V51" s="83"/>
      <c r="W51" s="77"/>
      <c r="X51" s="83"/>
      <c r="Y51" s="84"/>
      <c r="Z51" s="83"/>
      <c r="AA51" s="83"/>
      <c r="AB51" s="105"/>
      <c r="AC51" s="83"/>
      <c r="AD51" s="105"/>
      <c r="AE51" s="83"/>
      <c r="AF51" s="102"/>
    </row>
    <row r="52" spans="2:32" ht="18" hidden="1" customHeight="1" x14ac:dyDescent="0.2">
      <c r="B52" s="75" t="str">
        <f>IF(C52="","",B51+0.1)</f>
        <v/>
      </c>
      <c r="C52" s="94"/>
      <c r="D52" s="130"/>
      <c r="E52" s="74"/>
      <c r="F52" s="74"/>
      <c r="G52" s="74"/>
      <c r="H52" s="74"/>
      <c r="I52" s="125">
        <f t="shared" si="19"/>
        <v>0</v>
      </c>
      <c r="J52" s="74">
        <f t="shared" si="20"/>
        <v>0</v>
      </c>
      <c r="K52" s="125">
        <f t="shared" si="21"/>
        <v>0</v>
      </c>
      <c r="L52" s="125"/>
      <c r="M52" s="125"/>
      <c r="N52" s="122"/>
      <c r="O52" s="122" t="str">
        <f>IF(ISERROR(VLOOKUP(N52,POA!$A$2:$C$16,3,0)),"",VLOOKUP(N52,POA!$A$2:$C$16,3,0))</f>
        <v/>
      </c>
      <c r="P52" s="79" t="str">
        <f>IF(ISERROR(VLOOKUP(N52,POA!$A$2:$C$16,2,0)),"",VLOOKUP(N52,POA!$A$2:$C$16,2,0))</f>
        <v/>
      </c>
      <c r="Q52" s="84"/>
      <c r="R52" s="83"/>
      <c r="S52" s="84"/>
      <c r="T52" s="83"/>
      <c r="U52" s="96"/>
      <c r="V52" s="83"/>
      <c r="W52" s="77"/>
      <c r="X52" s="83"/>
      <c r="Y52" s="84"/>
      <c r="Z52" s="83"/>
      <c r="AA52" s="83"/>
      <c r="AB52" s="105"/>
      <c r="AC52" s="83"/>
      <c r="AD52" s="105"/>
      <c r="AE52" s="83"/>
      <c r="AF52" s="102"/>
    </row>
    <row r="53" spans="2:32" ht="18" hidden="1" customHeight="1" x14ac:dyDescent="0.2">
      <c r="B53" s="75" t="str">
        <f>IF(C53="","",B52+0.1)</f>
        <v/>
      </c>
      <c r="C53" s="94"/>
      <c r="D53" s="130"/>
      <c r="E53" s="74"/>
      <c r="F53" s="74"/>
      <c r="G53" s="74"/>
      <c r="H53" s="74"/>
      <c r="I53" s="125">
        <f t="shared" si="19"/>
        <v>0</v>
      </c>
      <c r="J53" s="74">
        <f t="shared" si="20"/>
        <v>0</v>
      </c>
      <c r="K53" s="125">
        <f t="shared" si="21"/>
        <v>0</v>
      </c>
      <c r="L53" s="125"/>
      <c r="M53" s="125"/>
      <c r="N53" s="122"/>
      <c r="O53" s="122" t="str">
        <f>IF(ISERROR(VLOOKUP(N53,POA!$A$2:$C$16,3,0)),"",VLOOKUP(N53,POA!$A$2:$C$16,3,0))</f>
        <v/>
      </c>
      <c r="P53" s="79" t="str">
        <f>IF(ISERROR(VLOOKUP(N53,POA!$A$2:$C$16,2,0)),"",VLOOKUP(N53,POA!$A$2:$C$16,2,0))</f>
        <v/>
      </c>
      <c r="Q53" s="84"/>
      <c r="R53" s="83"/>
      <c r="S53" s="84"/>
      <c r="T53" s="83"/>
      <c r="U53" s="96"/>
      <c r="V53" s="83"/>
      <c r="W53" s="77"/>
      <c r="X53" s="83"/>
      <c r="Y53" s="84"/>
      <c r="Z53" s="83"/>
      <c r="AA53" s="83"/>
      <c r="AB53" s="105"/>
      <c r="AC53" s="83"/>
      <c r="AD53" s="105"/>
      <c r="AE53" s="83"/>
      <c r="AF53" s="99"/>
    </row>
    <row r="54" spans="2:32" ht="18" hidden="1" customHeight="1" x14ac:dyDescent="0.2">
      <c r="B54" s="75" t="str">
        <f>IF(C54="","",B53+0.1)</f>
        <v/>
      </c>
      <c r="C54" s="94"/>
      <c r="D54" s="130"/>
      <c r="E54" s="74"/>
      <c r="F54" s="74"/>
      <c r="G54" s="74"/>
      <c r="H54" s="74"/>
      <c r="I54" s="125">
        <f t="shared" si="19"/>
        <v>0</v>
      </c>
      <c r="J54" s="74">
        <f t="shared" si="20"/>
        <v>0</v>
      </c>
      <c r="K54" s="125">
        <f t="shared" si="21"/>
        <v>0</v>
      </c>
      <c r="L54" s="125"/>
      <c r="M54" s="125"/>
      <c r="N54" s="122"/>
      <c r="O54" s="122" t="str">
        <f>IF(ISERROR(VLOOKUP(N54,POA!$A$2:$C$16,3,0)),"",VLOOKUP(N54,POA!$A$2:$C$16,3,0))</f>
        <v/>
      </c>
      <c r="P54" s="79" t="str">
        <f>IF(ISERROR(VLOOKUP(N54,POA!$A$2:$C$16,2,0)),"",VLOOKUP(N54,POA!$A$2:$C$16,2,0))</f>
        <v/>
      </c>
      <c r="Q54" s="84"/>
      <c r="R54" s="83"/>
      <c r="S54" s="84"/>
      <c r="T54" s="83"/>
      <c r="U54" s="96"/>
      <c r="V54" s="83"/>
      <c r="W54" s="77"/>
      <c r="X54" s="83"/>
      <c r="Y54" s="84"/>
      <c r="Z54" s="83"/>
      <c r="AA54" s="83"/>
      <c r="AB54" s="105"/>
      <c r="AC54" s="83"/>
      <c r="AD54" s="105"/>
      <c r="AE54" s="83"/>
      <c r="AF54" s="99"/>
    </row>
    <row r="55" spans="2:32" ht="18" hidden="1" customHeight="1" thickBot="1" x14ac:dyDescent="0.25">
      <c r="B55" s="92" t="str">
        <f>IF(C55="","",B54+0.1)</f>
        <v/>
      </c>
      <c r="C55" s="95"/>
      <c r="D55" s="95"/>
      <c r="E55" s="78"/>
      <c r="F55" s="78"/>
      <c r="G55" s="78"/>
      <c r="H55" s="78"/>
      <c r="I55" s="78">
        <f t="shared" si="19"/>
        <v>0</v>
      </c>
      <c r="J55" s="78">
        <f t="shared" si="20"/>
        <v>0</v>
      </c>
      <c r="K55" s="78">
        <f t="shared" si="21"/>
        <v>0</v>
      </c>
      <c r="L55" s="78"/>
      <c r="M55" s="78"/>
      <c r="N55" s="123"/>
      <c r="O55" s="123" t="str">
        <f>IF(ISERROR(VLOOKUP(N55,POA!$A$2:$C$16,3,0)),"",VLOOKUP(N55,POA!$A$2:$C$16,3,0))</f>
        <v/>
      </c>
      <c r="P55" s="82" t="str">
        <f>IF(ISERROR(VLOOKUP(N55,POA!$A$2:$C$16,2,0)),"",VLOOKUP(N55,POA!$A$2:$C$16,2,0))</f>
        <v/>
      </c>
      <c r="Q55" s="91"/>
      <c r="R55" s="90"/>
      <c r="S55" s="91"/>
      <c r="T55" s="90"/>
      <c r="U55" s="97"/>
      <c r="V55" s="90"/>
      <c r="W55" s="89"/>
      <c r="X55" s="90"/>
      <c r="Y55" s="91"/>
      <c r="Z55" s="90"/>
      <c r="AA55" s="90"/>
      <c r="AB55" s="106"/>
      <c r="AC55" s="90"/>
      <c r="AD55" s="106"/>
      <c r="AE55" s="90"/>
      <c r="AF55" s="100"/>
    </row>
    <row r="56" spans="2:32" ht="32.25" customHeight="1" x14ac:dyDescent="0.2">
      <c r="B56" s="85">
        <v>5</v>
      </c>
      <c r="C56" s="86" t="s">
        <v>236</v>
      </c>
      <c r="D56" s="93">
        <f>IF(SUM(D57:D66)=0,"",SUM(D57:D66))</f>
        <v>1</v>
      </c>
      <c r="E56" s="87">
        <f>IFERROR((E57*$D57+E58*$D58+E59*$D59+E60*$D60+E61*$D61+E62*$D62+E63*$D63+E64*$D64+E65*$D65+E66*$D66),"")</f>
        <v>3810308153.5</v>
      </c>
      <c r="F56" s="87">
        <f>IFERROR((F57*$D57+F58*$D58+F59*$D59+F60*$D60+F61*$D61+F62*$D62+F63*$D63+F64*$D64+F65*$D65+F66*$D66),"")</f>
        <v>4801685259</v>
      </c>
      <c r="G56" s="87">
        <f>IFERROR((G57*$D57+G58*$D58+G59*$D59+G60*$D60+G61*$D61+G62*$D62+G63*$D63+G64*$D64+G65*$D65+G66*$D66),"")</f>
        <v>894182066</v>
      </c>
      <c r="H56" s="87">
        <f>IFERROR((H57*$D57+H58*$D58+H59*$D59+H60*$D60+H61*$D61+H62*$D62+H63*$D63+H64*$D64+H65*$D65+H66*$D66),"")</f>
        <v>2390167689.5</v>
      </c>
      <c r="I56" s="87">
        <f>IF(ISERROR(SUM(I57:I66)),"",SUM(I57:I66))</f>
        <v>5832252175</v>
      </c>
      <c r="J56" s="87">
        <f>IF(ISERROR(SUM(J57:J66)),"",SUM(J57:J66))</f>
        <v>4823035139</v>
      </c>
      <c r="K56" s="87">
        <f>IFERROR((K57*$D57+K58*$D58+K59*$D59+K60*$D60+K61*$D61+K62*$D62+K63*$D63+K64*$D64+K65*$D65+K66*$D66),"")</f>
        <v>2411517569.5</v>
      </c>
      <c r="L56" s="87">
        <f>IFERROR((L57*$D57+L58*$D58+L59*$D59+L60*$D60+L61*$D61+L62*$D62+L63*$D63+L64*$D64+L65*$D65+L66*$D66),"")</f>
        <v>684974092</v>
      </c>
      <c r="M56" s="87">
        <f>IFERROR((M57*$D57+M58*$D58+M59*$D59+M60*$D60+M61*$D61+M62*$D62+M63*$D63+M64*$D64+M65*$D65+M66*$D66),"")</f>
        <v>74048698.5</v>
      </c>
      <c r="N56" s="80">
        <v>1</v>
      </c>
      <c r="O56" s="127">
        <f>IF(ISERROR(VLOOKUP(N56,POA!$A$2:$C$16,3,0)),"",VLOOKUP(N56,POA!$A$2:$C$16,3,0))</f>
        <v>6</v>
      </c>
      <c r="P56" s="81">
        <f>IF(ISERROR(VLOOKUP(N56,POA!$A$2:$C$16,2,0)),"",VLOOKUP(N56,POA!$A$2:$C$16,2,0))</f>
        <v>784601462</v>
      </c>
      <c r="Q56" s="126">
        <f>SUM(I56)</f>
        <v>5832252175</v>
      </c>
      <c r="R56" s="88" t="str">
        <f>IF(OR(Q56=0,N56="",P56=""),"",IF(Q56&gt;=$R$9,"HABIL","NO HABIL"))</f>
        <v>HABIL</v>
      </c>
      <c r="S56" s="87">
        <f>IF(AND(E56&gt;=1,G56=0),"INDETERMINADO",IF(ISERROR(SUM(E56/G56)),0,SUM(E56/G56)))</f>
        <v>4.2612218455072437</v>
      </c>
      <c r="T56" s="88" t="str">
        <f>IF(OR(S56=0,N56="",P56=""),"",IF(S56&gt;=$T$9,"HABIL","NO HABIL"))</f>
        <v>HABIL</v>
      </c>
      <c r="U56" s="149">
        <f>IF(ISERROR(SUM(H56/F56)),0,SUM(H56/F56))</f>
        <v>0.49777683471027356</v>
      </c>
      <c r="V56" s="88" t="str">
        <f>IF(OR(U56=0,N56="",P56=""),"",IF(U56&lt;=$V$9,"HABIL","NO HABIL"))</f>
        <v>HABIL</v>
      </c>
      <c r="W56" s="129">
        <f>IF(AND(L56&gt;=1,M56=0),"INDETERMINADO",IF(ISERROR(SUM(L56/M56)),0,SUM(L56/M56)))</f>
        <v>9.2503191261356204</v>
      </c>
      <c r="X56" s="88" t="str">
        <f>IF(OR(W56=0,N56="",P56=""),"",IF(W56&gt;=$X$9,"HABIL","NO HABIL"))</f>
        <v>HABIL</v>
      </c>
      <c r="Y56" s="126">
        <f>+SUM(J56)</f>
        <v>4823035139</v>
      </c>
      <c r="Z56" s="88" t="str">
        <f>IF(OR(Y56=0,N56="",P56=""),"",IF(Y56&gt;=$Z$9,"HABIL","NO HABIL"))</f>
        <v>HABIL</v>
      </c>
      <c r="AA56" s="88" t="str">
        <f>IF(OR(R56="",T56="",V56="",X56="",Z56=""),"",IF(R56="NO HABIL","NO HABIL",IF(T56="NO HABIL","NO HABIL",IF(V56="NO HABIL","NO HABIL",IF(X56="NO HABIL","NO HABIL",IF(Z56="NO HABIL","NO HABIL","HABIL"))))))</f>
        <v>HABIL</v>
      </c>
      <c r="AB56" s="129">
        <f>IF(ISERROR(SUM(L56/K56)),0,SUM(L56/K56))</f>
        <v>0.2840427540994534</v>
      </c>
      <c r="AC56" s="88" t="str">
        <f>IF(OR(AB56=0,N56="",P56=""),"",IF(AB56&gt;=$AC$9,"HABIL","NO HABIL"))</f>
        <v>HABIL</v>
      </c>
      <c r="AD56" s="149">
        <f>IF(ISERROR(SUM(L56/F56)),0,SUM(L56/F56))</f>
        <v>0.14265285104143891</v>
      </c>
      <c r="AE56" s="88" t="str">
        <f>IF(OR(AD56=0,N56="",P56=""),"",IF(AD56&gt;=$AE$9,"HABIL","NO HABIL"))</f>
        <v>HABIL</v>
      </c>
      <c r="AF56" s="98" t="str">
        <f t="shared" ref="AF56" si="22">IF(OR(AC56="",AE56=""),"",IF(AC56="NO HABIL","NO HABIL",IF(AE56="NO HABIL","NO HABIL",IF(AE56="NO HABIL","NO HABIL","HABIL"))))</f>
        <v>HABIL</v>
      </c>
    </row>
    <row r="57" spans="2:32" ht="18" customHeight="1" x14ac:dyDescent="0.2">
      <c r="B57" s="75">
        <f t="shared" ref="B57:B62" si="23">IF(C57="","",B56+0.1)</f>
        <v>5.0999999999999996</v>
      </c>
      <c r="C57" s="76" t="s">
        <v>237</v>
      </c>
      <c r="D57" s="130">
        <v>0.5</v>
      </c>
      <c r="E57" s="125">
        <v>3250099307</v>
      </c>
      <c r="F57" s="125">
        <v>4487778518</v>
      </c>
      <c r="G57" s="125">
        <v>1575128132</v>
      </c>
      <c r="H57" s="125">
        <v>1890543379</v>
      </c>
      <c r="I57" s="125">
        <f t="shared" ref="I57:I66" si="24">IF(ISERROR(E57-G57),"",E57-G57)</f>
        <v>1674971175</v>
      </c>
      <c r="J57" s="74">
        <f t="shared" ref="J57:J66" si="25">IF(ISERROR(F57-H57),"",F57-H57)</f>
        <v>2597235139</v>
      </c>
      <c r="K57" s="125">
        <f>+J57</f>
        <v>2597235139</v>
      </c>
      <c r="L57" s="125">
        <v>540467184</v>
      </c>
      <c r="M57" s="125">
        <v>25437397</v>
      </c>
      <c r="N57" s="124"/>
      <c r="O57" s="128" t="str">
        <f>IF(ISERROR(VLOOKUP(N57,POA!$A$2:$C$16,3,0)),"",VLOOKUP(N57,POA!$A$2:$C$16,3,0))</f>
        <v/>
      </c>
      <c r="P57" s="79" t="str">
        <f>IF(ISERROR(VLOOKUP(N57,POA!$A$2:$C$16,2,0)),"",VLOOKUP(N57,POA!$A$2:$C$16,2,0))</f>
        <v/>
      </c>
      <c r="Q57" s="84"/>
      <c r="R57" s="83"/>
      <c r="S57" s="84"/>
      <c r="T57" s="83"/>
      <c r="U57" s="96"/>
      <c r="V57" s="83"/>
      <c r="W57" s="77"/>
      <c r="X57" s="83"/>
      <c r="Y57" s="84"/>
      <c r="Z57" s="83"/>
      <c r="AA57" s="83"/>
      <c r="AB57" s="105"/>
      <c r="AC57" s="83"/>
      <c r="AD57" s="105"/>
      <c r="AE57" s="83"/>
      <c r="AF57" s="101"/>
    </row>
    <row r="58" spans="2:32" ht="18" customHeight="1" thickBot="1" x14ac:dyDescent="0.25">
      <c r="B58" s="75">
        <f t="shared" si="23"/>
        <v>5.1999999999999993</v>
      </c>
      <c r="C58" s="94" t="s">
        <v>238</v>
      </c>
      <c r="D58" s="130">
        <v>0.5</v>
      </c>
      <c r="E58" s="125">
        <v>4370517000</v>
      </c>
      <c r="F58" s="125">
        <v>5115592000</v>
      </c>
      <c r="G58" s="125">
        <v>213236000</v>
      </c>
      <c r="H58" s="125">
        <v>2889792000</v>
      </c>
      <c r="I58" s="125">
        <f t="shared" si="24"/>
        <v>4157281000</v>
      </c>
      <c r="J58" s="74">
        <f t="shared" si="25"/>
        <v>2225800000</v>
      </c>
      <c r="K58" s="125">
        <f t="shared" ref="K58:K66" si="26">+J58</f>
        <v>2225800000</v>
      </c>
      <c r="L58" s="125">
        <v>829481000</v>
      </c>
      <c r="M58" s="125">
        <v>122660000</v>
      </c>
      <c r="N58" s="122"/>
      <c r="O58" s="122" t="str">
        <f>IF(ISERROR(VLOOKUP(N58,POA!$A$2:$C$16,3,0)),"",VLOOKUP(N58,POA!$A$2:$C$16,3,0))</f>
        <v/>
      </c>
      <c r="P58" s="79" t="str">
        <f>IF(ISERROR(VLOOKUP(N58,POA!$A$2:$C$16,2,0)),"",VLOOKUP(N58,POA!$A$2:$C$16,2,0))</f>
        <v/>
      </c>
      <c r="Q58" s="84"/>
      <c r="R58" s="83"/>
      <c r="S58" s="84"/>
      <c r="T58" s="83"/>
      <c r="U58" s="96"/>
      <c r="V58" s="83"/>
      <c r="W58" s="77"/>
      <c r="X58" s="83"/>
      <c r="Y58" s="84"/>
      <c r="Z58" s="83"/>
      <c r="AA58" s="83"/>
      <c r="AB58" s="105"/>
      <c r="AC58" s="83"/>
      <c r="AD58" s="105"/>
      <c r="AE58" s="83"/>
      <c r="AF58" s="102"/>
    </row>
    <row r="59" spans="2:32" ht="18" hidden="1" customHeight="1" x14ac:dyDescent="0.2">
      <c r="B59" s="75" t="str">
        <f t="shared" si="23"/>
        <v/>
      </c>
      <c r="C59" s="94"/>
      <c r="D59" s="130"/>
      <c r="E59" s="74"/>
      <c r="F59" s="74"/>
      <c r="G59" s="74"/>
      <c r="H59" s="74"/>
      <c r="I59" s="125">
        <f t="shared" si="24"/>
        <v>0</v>
      </c>
      <c r="J59" s="74">
        <f t="shared" si="25"/>
        <v>0</v>
      </c>
      <c r="K59" s="125">
        <f t="shared" si="26"/>
        <v>0</v>
      </c>
      <c r="L59" s="125"/>
      <c r="M59" s="125"/>
      <c r="N59" s="122"/>
      <c r="O59" s="122" t="str">
        <f>IF(ISERROR(VLOOKUP(N59,POA!$A$2:$C$16,3,0)),"",VLOOKUP(N59,POA!$A$2:$C$16,3,0))</f>
        <v/>
      </c>
      <c r="P59" s="79" t="str">
        <f>IF(ISERROR(VLOOKUP(N59,POA!$A$2:$C$16,2,0)),"",VLOOKUP(N59,POA!$A$2:$C$16,2,0))</f>
        <v/>
      </c>
      <c r="Q59" s="84"/>
      <c r="R59" s="83"/>
      <c r="S59" s="84"/>
      <c r="T59" s="83"/>
      <c r="U59" s="96"/>
      <c r="V59" s="83"/>
      <c r="W59" s="77"/>
      <c r="X59" s="83"/>
      <c r="Y59" s="84"/>
      <c r="Z59" s="83"/>
      <c r="AA59" s="83"/>
      <c r="AB59" s="105"/>
      <c r="AC59" s="83"/>
      <c r="AD59" s="105"/>
      <c r="AE59" s="83"/>
      <c r="AF59" s="102"/>
    </row>
    <row r="60" spans="2:32" ht="18" hidden="1" customHeight="1" x14ac:dyDescent="0.2">
      <c r="B60" s="75" t="str">
        <f t="shared" si="23"/>
        <v/>
      </c>
      <c r="C60" s="94"/>
      <c r="D60" s="130"/>
      <c r="E60" s="74"/>
      <c r="F60" s="74"/>
      <c r="G60" s="74"/>
      <c r="H60" s="74"/>
      <c r="I60" s="125">
        <f t="shared" si="24"/>
        <v>0</v>
      </c>
      <c r="J60" s="74">
        <f t="shared" si="25"/>
        <v>0</v>
      </c>
      <c r="K60" s="125">
        <f t="shared" si="26"/>
        <v>0</v>
      </c>
      <c r="L60" s="125"/>
      <c r="M60" s="125"/>
      <c r="N60" s="122"/>
      <c r="O60" s="122" t="str">
        <f>IF(ISERROR(VLOOKUP(N60,POA!$A$2:$C$16,3,0)),"",VLOOKUP(N60,POA!$A$2:$C$16,3,0))</f>
        <v/>
      </c>
      <c r="P60" s="79" t="str">
        <f>IF(ISERROR(VLOOKUP(N60,POA!$A$2:$C$16,2,0)),"",VLOOKUP(N60,POA!$A$2:$C$16,2,0))</f>
        <v/>
      </c>
      <c r="Q60" s="84"/>
      <c r="R60" s="83"/>
      <c r="S60" s="84"/>
      <c r="T60" s="83"/>
      <c r="U60" s="96"/>
      <c r="V60" s="83"/>
      <c r="W60" s="77"/>
      <c r="X60" s="83"/>
      <c r="Y60" s="84"/>
      <c r="Z60" s="83"/>
      <c r="AA60" s="83"/>
      <c r="AB60" s="105"/>
      <c r="AC60" s="83"/>
      <c r="AD60" s="105"/>
      <c r="AE60" s="83"/>
      <c r="AF60" s="102"/>
    </row>
    <row r="61" spans="2:32" ht="18" hidden="1" customHeight="1" x14ac:dyDescent="0.2">
      <c r="B61" s="75" t="str">
        <f t="shared" si="23"/>
        <v/>
      </c>
      <c r="C61" s="94"/>
      <c r="D61" s="130"/>
      <c r="E61" s="74"/>
      <c r="F61" s="74"/>
      <c r="G61" s="74"/>
      <c r="H61" s="74"/>
      <c r="I61" s="125">
        <f t="shared" si="24"/>
        <v>0</v>
      </c>
      <c r="J61" s="74">
        <f t="shared" si="25"/>
        <v>0</v>
      </c>
      <c r="K61" s="125">
        <f t="shared" si="26"/>
        <v>0</v>
      </c>
      <c r="L61" s="125"/>
      <c r="M61" s="125"/>
      <c r="N61" s="122"/>
      <c r="O61" s="122" t="str">
        <f>IF(ISERROR(VLOOKUP(N61,POA!$A$2:$C$16,3,0)),"",VLOOKUP(N61,POA!$A$2:$C$16,3,0))</f>
        <v/>
      </c>
      <c r="P61" s="79" t="str">
        <f>IF(ISERROR(VLOOKUP(N61,POA!$A$2:$C$16,2,0)),"",VLOOKUP(N61,POA!$A$2:$C$16,2,0))</f>
        <v/>
      </c>
      <c r="Q61" s="84"/>
      <c r="R61" s="83"/>
      <c r="S61" s="84"/>
      <c r="T61" s="83"/>
      <c r="U61" s="96"/>
      <c r="V61" s="83"/>
      <c r="W61" s="77"/>
      <c r="X61" s="83"/>
      <c r="Y61" s="84"/>
      <c r="Z61" s="83"/>
      <c r="AA61" s="83"/>
      <c r="AB61" s="105"/>
      <c r="AC61" s="83"/>
      <c r="AD61" s="105"/>
      <c r="AE61" s="83"/>
      <c r="AF61" s="99"/>
    </row>
    <row r="62" spans="2:32" ht="18" hidden="1" customHeight="1" x14ac:dyDescent="0.2">
      <c r="B62" s="75" t="str">
        <f t="shared" si="23"/>
        <v/>
      </c>
      <c r="C62" s="94"/>
      <c r="D62" s="130"/>
      <c r="E62" s="74"/>
      <c r="F62" s="74"/>
      <c r="G62" s="74"/>
      <c r="H62" s="74"/>
      <c r="I62" s="125">
        <f t="shared" si="24"/>
        <v>0</v>
      </c>
      <c r="J62" s="74">
        <f t="shared" si="25"/>
        <v>0</v>
      </c>
      <c r="K62" s="125">
        <f t="shared" si="26"/>
        <v>0</v>
      </c>
      <c r="L62" s="125"/>
      <c r="M62" s="125"/>
      <c r="N62" s="122"/>
      <c r="O62" s="122" t="str">
        <f>IF(ISERROR(VLOOKUP(N62,POA!$A$2:$C$16,3,0)),"",VLOOKUP(N62,POA!$A$2:$C$16,3,0))</f>
        <v/>
      </c>
      <c r="P62" s="79" t="str">
        <f>IF(ISERROR(VLOOKUP(N62,POA!$A$2:$C$16,2,0)),"",VLOOKUP(N62,POA!$A$2:$C$16,2,0))</f>
        <v/>
      </c>
      <c r="Q62" s="84"/>
      <c r="R62" s="83"/>
      <c r="S62" s="84"/>
      <c r="T62" s="83"/>
      <c r="U62" s="96"/>
      <c r="V62" s="83"/>
      <c r="W62" s="77"/>
      <c r="X62" s="83"/>
      <c r="Y62" s="84"/>
      <c r="Z62" s="83"/>
      <c r="AA62" s="83"/>
      <c r="AB62" s="105"/>
      <c r="AC62" s="83"/>
      <c r="AD62" s="105"/>
      <c r="AE62" s="83"/>
      <c r="AF62" s="102"/>
    </row>
    <row r="63" spans="2:32" ht="18" hidden="1" customHeight="1" x14ac:dyDescent="0.2">
      <c r="B63" s="75" t="str">
        <f>IF(C63="","",B62+0.1)</f>
        <v/>
      </c>
      <c r="C63" s="94"/>
      <c r="D63" s="130"/>
      <c r="E63" s="74"/>
      <c r="F63" s="74"/>
      <c r="G63" s="74"/>
      <c r="H63" s="74"/>
      <c r="I63" s="125">
        <f t="shared" si="24"/>
        <v>0</v>
      </c>
      <c r="J63" s="74">
        <f t="shared" si="25"/>
        <v>0</v>
      </c>
      <c r="K63" s="125">
        <f t="shared" si="26"/>
        <v>0</v>
      </c>
      <c r="L63" s="125"/>
      <c r="M63" s="125"/>
      <c r="N63" s="122"/>
      <c r="O63" s="122" t="str">
        <f>IF(ISERROR(VLOOKUP(N63,POA!$A$2:$C$16,3,0)),"",VLOOKUP(N63,POA!$A$2:$C$16,3,0))</f>
        <v/>
      </c>
      <c r="P63" s="79" t="str">
        <f>IF(ISERROR(VLOOKUP(N63,POA!$A$2:$C$16,2,0)),"",VLOOKUP(N63,POA!$A$2:$C$16,2,0))</f>
        <v/>
      </c>
      <c r="Q63" s="84"/>
      <c r="R63" s="83"/>
      <c r="S63" s="84"/>
      <c r="T63" s="83"/>
      <c r="U63" s="96"/>
      <c r="V63" s="83"/>
      <c r="W63" s="77"/>
      <c r="X63" s="83"/>
      <c r="Y63" s="84"/>
      <c r="Z63" s="83"/>
      <c r="AA63" s="83"/>
      <c r="AB63" s="105"/>
      <c r="AC63" s="83"/>
      <c r="AD63" s="105"/>
      <c r="AE63" s="83"/>
      <c r="AF63" s="102"/>
    </row>
    <row r="64" spans="2:32" ht="18" hidden="1" customHeight="1" x14ac:dyDescent="0.2">
      <c r="B64" s="75" t="str">
        <f>IF(C64="","",B63+0.1)</f>
        <v/>
      </c>
      <c r="C64" s="94"/>
      <c r="D64" s="130"/>
      <c r="E64" s="74"/>
      <c r="F64" s="74"/>
      <c r="G64" s="74"/>
      <c r="H64" s="74"/>
      <c r="I64" s="125">
        <f t="shared" si="24"/>
        <v>0</v>
      </c>
      <c r="J64" s="74">
        <f t="shared" si="25"/>
        <v>0</v>
      </c>
      <c r="K64" s="125">
        <f t="shared" si="26"/>
        <v>0</v>
      </c>
      <c r="L64" s="125"/>
      <c r="M64" s="125"/>
      <c r="N64" s="122"/>
      <c r="O64" s="122" t="str">
        <f>IF(ISERROR(VLOOKUP(N64,POA!$A$2:$C$16,3,0)),"",VLOOKUP(N64,POA!$A$2:$C$16,3,0))</f>
        <v/>
      </c>
      <c r="P64" s="79" t="str">
        <f>IF(ISERROR(VLOOKUP(N64,POA!$A$2:$C$16,2,0)),"",VLOOKUP(N64,POA!$A$2:$C$16,2,0))</f>
        <v/>
      </c>
      <c r="Q64" s="84"/>
      <c r="R64" s="83"/>
      <c r="S64" s="84"/>
      <c r="T64" s="83"/>
      <c r="U64" s="96"/>
      <c r="V64" s="83"/>
      <c r="W64" s="77"/>
      <c r="X64" s="83"/>
      <c r="Y64" s="84"/>
      <c r="Z64" s="83"/>
      <c r="AA64" s="83"/>
      <c r="AB64" s="105"/>
      <c r="AC64" s="83"/>
      <c r="AD64" s="105"/>
      <c r="AE64" s="83"/>
      <c r="AF64" s="99"/>
    </row>
    <row r="65" spans="2:32" ht="18" hidden="1" customHeight="1" x14ac:dyDescent="0.2">
      <c r="B65" s="75" t="str">
        <f>IF(C65="","",B64+0.1)</f>
        <v/>
      </c>
      <c r="C65" s="94"/>
      <c r="D65" s="130"/>
      <c r="E65" s="74"/>
      <c r="F65" s="74"/>
      <c r="G65" s="74"/>
      <c r="H65" s="74"/>
      <c r="I65" s="125">
        <f t="shared" si="24"/>
        <v>0</v>
      </c>
      <c r="J65" s="74">
        <f t="shared" si="25"/>
        <v>0</v>
      </c>
      <c r="K65" s="125">
        <f t="shared" si="26"/>
        <v>0</v>
      </c>
      <c r="L65" s="125"/>
      <c r="M65" s="125"/>
      <c r="N65" s="122"/>
      <c r="O65" s="122" t="str">
        <f>IF(ISERROR(VLOOKUP(N65,POA!$A$2:$C$16,3,0)),"",VLOOKUP(N65,POA!$A$2:$C$16,3,0))</f>
        <v/>
      </c>
      <c r="P65" s="79" t="str">
        <f>IF(ISERROR(VLOOKUP(N65,POA!$A$2:$C$16,2,0)),"",VLOOKUP(N65,POA!$A$2:$C$16,2,0))</f>
        <v/>
      </c>
      <c r="Q65" s="84"/>
      <c r="R65" s="83"/>
      <c r="S65" s="84"/>
      <c r="T65" s="83"/>
      <c r="U65" s="96"/>
      <c r="V65" s="83"/>
      <c r="W65" s="77"/>
      <c r="X65" s="83"/>
      <c r="Y65" s="84"/>
      <c r="Z65" s="83"/>
      <c r="AA65" s="83"/>
      <c r="AB65" s="105"/>
      <c r="AC65" s="83"/>
      <c r="AD65" s="105"/>
      <c r="AE65" s="83"/>
      <c r="AF65" s="99"/>
    </row>
    <row r="66" spans="2:32" ht="18" hidden="1" customHeight="1" thickBot="1" x14ac:dyDescent="0.25">
      <c r="B66" s="92" t="str">
        <f>IF(C66="","",B65+0.1)</f>
        <v/>
      </c>
      <c r="C66" s="95"/>
      <c r="D66" s="95"/>
      <c r="E66" s="78"/>
      <c r="F66" s="78"/>
      <c r="G66" s="78"/>
      <c r="H66" s="78"/>
      <c r="I66" s="78">
        <f t="shared" si="24"/>
        <v>0</v>
      </c>
      <c r="J66" s="78">
        <f t="shared" si="25"/>
        <v>0</v>
      </c>
      <c r="K66" s="78">
        <f t="shared" si="26"/>
        <v>0</v>
      </c>
      <c r="L66" s="78"/>
      <c r="M66" s="78"/>
      <c r="N66" s="123"/>
      <c r="O66" s="123" t="str">
        <f>IF(ISERROR(VLOOKUP(N66,POA!$A$2:$C$16,3,0)),"",VLOOKUP(N66,POA!$A$2:$C$16,3,0))</f>
        <v/>
      </c>
      <c r="P66" s="82" t="str">
        <f>IF(ISERROR(VLOOKUP(N66,POA!$A$2:$C$16,2,0)),"",VLOOKUP(N66,POA!$A$2:$C$16,2,0))</f>
        <v/>
      </c>
      <c r="Q66" s="91"/>
      <c r="R66" s="90"/>
      <c r="S66" s="91"/>
      <c r="T66" s="90"/>
      <c r="U66" s="97"/>
      <c r="V66" s="90"/>
      <c r="W66" s="89"/>
      <c r="X66" s="90"/>
      <c r="Y66" s="91"/>
      <c r="Z66" s="90"/>
      <c r="AA66" s="90"/>
      <c r="AB66" s="106"/>
      <c r="AC66" s="90"/>
      <c r="AD66" s="106"/>
      <c r="AE66" s="90"/>
      <c r="AF66" s="100"/>
    </row>
    <row r="67" spans="2:32" ht="48.75" customHeight="1" x14ac:dyDescent="0.2">
      <c r="B67" s="85">
        <v>6</v>
      </c>
      <c r="C67" s="86" t="s">
        <v>239</v>
      </c>
      <c r="D67" s="93">
        <f>IF(SUM(D68:D77)=0,"",SUM(D68:D77))</f>
        <v>1</v>
      </c>
      <c r="E67" s="87">
        <f>IFERROR((E68*$D68+E69*$D69+E70*$D70+E71*$D71+E72*$D72+E73*$D73+E74*$D74+E75*$D75+E76*$D76+E77*$D77),"")</f>
        <v>3689323000</v>
      </c>
      <c r="F67" s="87">
        <f>IFERROR((F68*$D68+F69*$D69+F70*$D70+F71*$D71+F72*$D72+F73*$D73+F74*$D74+F75*$D75+F76*$D76+F77*$D77),"")</f>
        <v>3692306000</v>
      </c>
      <c r="G67" s="87">
        <f>IFERROR((G68*$D68+G69*$D69+G70*$D70+G71*$D71+G72*$D72+G73*$D73+G74*$D74+G75*$D75+G76*$D76+G77*$D77),"")</f>
        <v>462664000</v>
      </c>
      <c r="H67" s="87">
        <f>IFERROR((H68*$D68+H69*$D69+H70*$D70+H71*$D71+H72*$D72+H73*$D73+H74*$D74+H75*$D75+H76*$D76+H77*$D77),"")</f>
        <v>463942000</v>
      </c>
      <c r="I67" s="87">
        <f>IF(ISERROR(SUM(I68:I77)),"",SUM(I68:I77))</f>
        <v>3226659000</v>
      </c>
      <c r="J67" s="87">
        <f>IF(ISERROR(SUM(J68:J77)),"",SUM(J68:J77))</f>
        <v>3228364000</v>
      </c>
      <c r="K67" s="87">
        <f>IFERROR((K68*$D68+K69*$D69+K70*$D70+K71*$D71+K72*$D72+K73*$D73+K74*$D74+K75*$D75+K76*$D76+K77*$D77),"")</f>
        <v>3228364000</v>
      </c>
      <c r="L67" s="87">
        <f>IFERROR((L68*$D68+L69*$D69+L70*$D70+L71*$D71+L72*$D72+L73*$D73+L74*$D74+L75*$D75+L76*$D76+L77*$D77),"")</f>
        <v>1156633000</v>
      </c>
      <c r="M67" s="87">
        <f>IFERROR((M68*$D68+M69*$D69+M70*$D70+M71*$D71+M72*$D72+M73*$D73+M74*$D74+M75*$D75+M76*$D76+M77*$D77),"")</f>
        <v>1394000</v>
      </c>
      <c r="N67" s="80">
        <v>1</v>
      </c>
      <c r="O67" s="127">
        <f>IF(ISERROR(VLOOKUP(N67,POA!$A$2:$C$16,3,0)),"",VLOOKUP(N67,POA!$A$2:$C$16,3,0))</f>
        <v>6</v>
      </c>
      <c r="P67" s="81">
        <f>IF(ISERROR(VLOOKUP(N67,POA!$A$2:$C$16,2,0)),"",VLOOKUP(N67,POA!$A$2:$C$16,2,0))</f>
        <v>784601462</v>
      </c>
      <c r="Q67" s="126">
        <f>SUM(I67)</f>
        <v>3226659000</v>
      </c>
      <c r="R67" s="88" t="str">
        <f>IF(OR(Q67=0,N67="",P67=""),"",IF(Q67&gt;=$R$9,"HABIL","NO HABIL"))</f>
        <v>HABIL</v>
      </c>
      <c r="S67" s="87">
        <f>IF(AND(E67&gt;=1,G67=0),"INDETERMINADO",IF(ISERROR(SUM(E67/G67)),0,SUM(E67/G67)))</f>
        <v>7.9740870264381929</v>
      </c>
      <c r="T67" s="88" t="str">
        <f>IF(OR(S67=0,N67="",P67=""),"",IF(S67&gt;=$T$9,"HABIL","NO HABIL"))</f>
        <v>HABIL</v>
      </c>
      <c r="U67" s="149">
        <f>IF(ISERROR(SUM(H67/F67)),0,SUM(H67/F67))</f>
        <v>0.12565101592338229</v>
      </c>
      <c r="V67" s="88" t="str">
        <f>IF(OR(U67=0,N67="",P67=""),"",IF(U67&lt;=$V$9,"HABIL","NO HABIL"))</f>
        <v>HABIL</v>
      </c>
      <c r="W67" s="129">
        <f>IF(AND(L67&gt;=1,M67=0),"INDETERMINADO",IF(ISERROR(SUM(L67/M67)),0,SUM(L67/M67)))</f>
        <v>829.72238163558109</v>
      </c>
      <c r="X67" s="88" t="str">
        <f>IF(OR(W67=0,N67="",P67=""),"",IF(W67&gt;=$X$9,"HABIL","NO HABIL"))</f>
        <v>HABIL</v>
      </c>
      <c r="Y67" s="126">
        <f>+SUM(J67)</f>
        <v>3228364000</v>
      </c>
      <c r="Z67" s="88" t="str">
        <f>IF(OR(Y67=0,N67="",P67=""),"",IF(Y67&gt;=$Z$9,"HABIL","NO HABIL"))</f>
        <v>HABIL</v>
      </c>
      <c r="AA67" s="88" t="str">
        <f>IF(OR(R67="",T67="",V67="",X67="",Z67=""),"",IF(R67="NO HABIL","NO HABIL",IF(T67="NO HABIL","NO HABIL",IF(V67="NO HABIL","NO HABIL",IF(X67="NO HABIL","NO HABIL",IF(Z67="NO HABIL","NO HABIL","HABIL"))))))</f>
        <v>HABIL</v>
      </c>
      <c r="AB67" s="129">
        <f>IF(ISERROR(SUM(L67/K67)),0,SUM(L67/K67))</f>
        <v>0.35827217748680135</v>
      </c>
      <c r="AC67" s="88" t="str">
        <f>IF(OR(AB67=0,N67="",P67=""),"",IF(AB67&gt;=$AC$9,"HABIL","NO HABIL"))</f>
        <v>HABIL</v>
      </c>
      <c r="AD67" s="149">
        <f>IF(ISERROR(SUM(L67/F67)),0,SUM(L67/F67))</f>
        <v>0.31325491440850245</v>
      </c>
      <c r="AE67" s="88" t="str">
        <f>IF(OR(AD67=0,N67="",P67=""),"",IF(AD67&gt;=$AE$9,"HABIL","NO HABIL"))</f>
        <v>HABIL</v>
      </c>
      <c r="AF67" s="98" t="str">
        <f t="shared" ref="AF67" si="27">IF(OR(AC67="",AE67=""),"",IF(AC67="NO HABIL","NO HABIL",IF(AE67="NO HABIL","NO HABIL",IF(AE67="NO HABIL","NO HABIL","HABIL"))))</f>
        <v>HABIL</v>
      </c>
    </row>
    <row r="68" spans="2:32" ht="18" customHeight="1" thickBot="1" x14ac:dyDescent="0.25">
      <c r="B68" s="75">
        <f t="shared" ref="B68:B73" si="28">IF(C68="","",B67+0.1)</f>
        <v>6.1</v>
      </c>
      <c r="C68" s="76" t="s">
        <v>240</v>
      </c>
      <c r="D68" s="130">
        <v>1</v>
      </c>
      <c r="E68" s="125">
        <v>3689323000</v>
      </c>
      <c r="F68" s="125">
        <v>3692306000</v>
      </c>
      <c r="G68" s="125">
        <v>462664000</v>
      </c>
      <c r="H68" s="125">
        <v>463942000</v>
      </c>
      <c r="I68" s="125">
        <f t="shared" ref="I68:I77" si="29">IF(ISERROR(E68-G68),"",E68-G68)</f>
        <v>3226659000</v>
      </c>
      <c r="J68" s="74">
        <f t="shared" ref="J68:J77" si="30">IF(ISERROR(F68-H68),"",F68-H68)</f>
        <v>3228364000</v>
      </c>
      <c r="K68" s="125">
        <f>+J68</f>
        <v>3228364000</v>
      </c>
      <c r="L68" s="125">
        <v>1156633000</v>
      </c>
      <c r="M68" s="125">
        <v>1394000</v>
      </c>
      <c r="N68" s="124"/>
      <c r="O68" s="128" t="str">
        <f>IF(ISERROR(VLOOKUP(N68,POA!$A$2:$C$16,3,0)),"",VLOOKUP(N68,POA!$A$2:$C$16,3,0))</f>
        <v/>
      </c>
      <c r="P68" s="79" t="str">
        <f>IF(ISERROR(VLOOKUP(N68,POA!$A$2:$C$16,2,0)),"",VLOOKUP(N68,POA!$A$2:$C$16,2,0))</f>
        <v/>
      </c>
      <c r="Q68" s="84"/>
      <c r="R68" s="83"/>
      <c r="S68" s="84"/>
      <c r="T68" s="83"/>
      <c r="U68" s="96"/>
      <c r="V68" s="83"/>
      <c r="W68" s="77"/>
      <c r="X68" s="83"/>
      <c r="Y68" s="84"/>
      <c r="Z68" s="83"/>
      <c r="AA68" s="83"/>
      <c r="AB68" s="105"/>
      <c r="AC68" s="83"/>
      <c r="AD68" s="105"/>
      <c r="AE68" s="83"/>
      <c r="AF68" s="101"/>
    </row>
    <row r="69" spans="2:32" ht="18" hidden="1" customHeight="1" x14ac:dyDescent="0.2">
      <c r="B69" s="75" t="str">
        <f t="shared" si="28"/>
        <v/>
      </c>
      <c r="C69" s="94"/>
      <c r="D69" s="130"/>
      <c r="E69" s="125"/>
      <c r="F69" s="125"/>
      <c r="G69" s="125"/>
      <c r="H69" s="125"/>
      <c r="I69" s="125">
        <f t="shared" si="29"/>
        <v>0</v>
      </c>
      <c r="J69" s="74">
        <f t="shared" si="30"/>
        <v>0</v>
      </c>
      <c r="K69" s="125">
        <f t="shared" ref="K69:K77" si="31">+J69</f>
        <v>0</v>
      </c>
      <c r="L69" s="125"/>
      <c r="M69" s="125"/>
      <c r="N69" s="122"/>
      <c r="O69" s="122" t="str">
        <f>IF(ISERROR(VLOOKUP(N69,POA!$A$2:$C$16,3,0)),"",VLOOKUP(N69,POA!$A$2:$C$16,3,0))</f>
        <v/>
      </c>
      <c r="P69" s="79" t="str">
        <f>IF(ISERROR(VLOOKUP(N69,POA!$A$2:$C$16,2,0)),"",VLOOKUP(N69,POA!$A$2:$C$16,2,0))</f>
        <v/>
      </c>
      <c r="Q69" s="84"/>
      <c r="R69" s="83"/>
      <c r="S69" s="84"/>
      <c r="T69" s="83"/>
      <c r="U69" s="96"/>
      <c r="V69" s="83"/>
      <c r="W69" s="77"/>
      <c r="X69" s="83"/>
      <c r="Y69" s="84"/>
      <c r="Z69" s="83"/>
      <c r="AA69" s="83"/>
      <c r="AB69" s="105"/>
      <c r="AC69" s="83"/>
      <c r="AD69" s="105"/>
      <c r="AE69" s="83"/>
      <c r="AF69" s="102"/>
    </row>
    <row r="70" spans="2:32" ht="18" hidden="1" customHeight="1" x14ac:dyDescent="0.2">
      <c r="B70" s="75" t="str">
        <f t="shared" si="28"/>
        <v/>
      </c>
      <c r="C70" s="94"/>
      <c r="D70" s="130"/>
      <c r="E70" s="74"/>
      <c r="F70" s="74"/>
      <c r="G70" s="74"/>
      <c r="H70" s="74"/>
      <c r="I70" s="125">
        <f t="shared" si="29"/>
        <v>0</v>
      </c>
      <c r="J70" s="74">
        <f t="shared" si="30"/>
        <v>0</v>
      </c>
      <c r="K70" s="125">
        <f t="shared" si="31"/>
        <v>0</v>
      </c>
      <c r="L70" s="125"/>
      <c r="M70" s="125"/>
      <c r="N70" s="122"/>
      <c r="O70" s="122" t="str">
        <f>IF(ISERROR(VLOOKUP(N70,POA!$A$2:$C$16,3,0)),"",VLOOKUP(N70,POA!$A$2:$C$16,3,0))</f>
        <v/>
      </c>
      <c r="P70" s="79" t="str">
        <f>IF(ISERROR(VLOOKUP(N70,POA!$A$2:$C$16,2,0)),"",VLOOKUP(N70,POA!$A$2:$C$16,2,0))</f>
        <v/>
      </c>
      <c r="Q70" s="84"/>
      <c r="R70" s="83"/>
      <c r="S70" s="84"/>
      <c r="T70" s="83"/>
      <c r="U70" s="96"/>
      <c r="V70" s="83"/>
      <c r="W70" s="77"/>
      <c r="X70" s="83"/>
      <c r="Y70" s="84"/>
      <c r="Z70" s="83"/>
      <c r="AA70" s="83"/>
      <c r="AB70" s="105"/>
      <c r="AC70" s="83"/>
      <c r="AD70" s="105"/>
      <c r="AE70" s="83"/>
      <c r="AF70" s="102"/>
    </row>
    <row r="71" spans="2:32" ht="18" hidden="1" customHeight="1" x14ac:dyDescent="0.2">
      <c r="B71" s="75" t="str">
        <f t="shared" si="28"/>
        <v/>
      </c>
      <c r="C71" s="94"/>
      <c r="D71" s="130"/>
      <c r="E71" s="74"/>
      <c r="F71" s="74"/>
      <c r="G71" s="74"/>
      <c r="H71" s="74"/>
      <c r="I71" s="125">
        <f t="shared" si="29"/>
        <v>0</v>
      </c>
      <c r="J71" s="74">
        <f t="shared" si="30"/>
        <v>0</v>
      </c>
      <c r="K71" s="125">
        <f t="shared" si="31"/>
        <v>0</v>
      </c>
      <c r="L71" s="125"/>
      <c r="M71" s="125"/>
      <c r="N71" s="122"/>
      <c r="O71" s="122" t="str">
        <f>IF(ISERROR(VLOOKUP(N71,POA!$A$2:$C$16,3,0)),"",VLOOKUP(N71,POA!$A$2:$C$16,3,0))</f>
        <v/>
      </c>
      <c r="P71" s="79" t="str">
        <f>IF(ISERROR(VLOOKUP(N71,POA!$A$2:$C$16,2,0)),"",VLOOKUP(N71,POA!$A$2:$C$16,2,0))</f>
        <v/>
      </c>
      <c r="Q71" s="84"/>
      <c r="R71" s="83"/>
      <c r="S71" s="84"/>
      <c r="T71" s="83"/>
      <c r="U71" s="96"/>
      <c r="V71" s="83"/>
      <c r="W71" s="77"/>
      <c r="X71" s="83"/>
      <c r="Y71" s="84"/>
      <c r="Z71" s="83"/>
      <c r="AA71" s="83"/>
      <c r="AB71" s="105"/>
      <c r="AC71" s="83"/>
      <c r="AD71" s="105"/>
      <c r="AE71" s="83"/>
      <c r="AF71" s="102"/>
    </row>
    <row r="72" spans="2:32" ht="18" hidden="1" customHeight="1" x14ac:dyDescent="0.2">
      <c r="B72" s="75" t="str">
        <f t="shared" si="28"/>
        <v/>
      </c>
      <c r="C72" s="94"/>
      <c r="D72" s="130"/>
      <c r="E72" s="74"/>
      <c r="F72" s="74"/>
      <c r="G72" s="74"/>
      <c r="H72" s="74"/>
      <c r="I72" s="125">
        <f t="shared" si="29"/>
        <v>0</v>
      </c>
      <c r="J72" s="74">
        <f t="shared" si="30"/>
        <v>0</v>
      </c>
      <c r="K72" s="125">
        <f t="shared" si="31"/>
        <v>0</v>
      </c>
      <c r="L72" s="125"/>
      <c r="M72" s="125"/>
      <c r="N72" s="122"/>
      <c r="O72" s="122" t="str">
        <f>IF(ISERROR(VLOOKUP(N72,POA!$A$2:$C$16,3,0)),"",VLOOKUP(N72,POA!$A$2:$C$16,3,0))</f>
        <v/>
      </c>
      <c r="P72" s="79" t="str">
        <f>IF(ISERROR(VLOOKUP(N72,POA!$A$2:$C$16,2,0)),"",VLOOKUP(N72,POA!$A$2:$C$16,2,0))</f>
        <v/>
      </c>
      <c r="Q72" s="84"/>
      <c r="R72" s="83"/>
      <c r="S72" s="84"/>
      <c r="T72" s="83"/>
      <c r="U72" s="96"/>
      <c r="V72" s="83"/>
      <c r="W72" s="77"/>
      <c r="X72" s="83"/>
      <c r="Y72" s="84"/>
      <c r="Z72" s="83"/>
      <c r="AA72" s="83"/>
      <c r="AB72" s="105"/>
      <c r="AC72" s="83"/>
      <c r="AD72" s="105"/>
      <c r="AE72" s="83"/>
      <c r="AF72" s="99"/>
    </row>
    <row r="73" spans="2:32" ht="18" hidden="1" customHeight="1" x14ac:dyDescent="0.2">
      <c r="B73" s="75" t="str">
        <f t="shared" si="28"/>
        <v/>
      </c>
      <c r="C73" s="94"/>
      <c r="D73" s="130"/>
      <c r="E73" s="74"/>
      <c r="F73" s="74"/>
      <c r="G73" s="74"/>
      <c r="H73" s="74"/>
      <c r="I73" s="125">
        <f t="shared" si="29"/>
        <v>0</v>
      </c>
      <c r="J73" s="74">
        <f t="shared" si="30"/>
        <v>0</v>
      </c>
      <c r="K73" s="125">
        <f t="shared" si="31"/>
        <v>0</v>
      </c>
      <c r="L73" s="125"/>
      <c r="M73" s="125"/>
      <c r="N73" s="122"/>
      <c r="O73" s="122" t="str">
        <f>IF(ISERROR(VLOOKUP(N73,POA!$A$2:$C$16,3,0)),"",VLOOKUP(N73,POA!$A$2:$C$16,3,0))</f>
        <v/>
      </c>
      <c r="P73" s="79" t="str">
        <f>IF(ISERROR(VLOOKUP(N73,POA!$A$2:$C$16,2,0)),"",VLOOKUP(N73,POA!$A$2:$C$16,2,0))</f>
        <v/>
      </c>
      <c r="Q73" s="84"/>
      <c r="R73" s="83"/>
      <c r="S73" s="84"/>
      <c r="T73" s="83"/>
      <c r="U73" s="96"/>
      <c r="V73" s="83"/>
      <c r="W73" s="77"/>
      <c r="X73" s="83"/>
      <c r="Y73" s="84"/>
      <c r="Z73" s="83"/>
      <c r="AA73" s="83"/>
      <c r="AB73" s="105"/>
      <c r="AC73" s="83"/>
      <c r="AD73" s="105"/>
      <c r="AE73" s="83"/>
      <c r="AF73" s="102"/>
    </row>
    <row r="74" spans="2:32" ht="18" hidden="1" customHeight="1" x14ac:dyDescent="0.2">
      <c r="B74" s="75" t="str">
        <f>IF(C74="","",B73+0.1)</f>
        <v/>
      </c>
      <c r="C74" s="94"/>
      <c r="D74" s="130"/>
      <c r="E74" s="74"/>
      <c r="F74" s="74"/>
      <c r="G74" s="74"/>
      <c r="H74" s="74"/>
      <c r="I74" s="125">
        <f t="shared" si="29"/>
        <v>0</v>
      </c>
      <c r="J74" s="74">
        <f t="shared" si="30"/>
        <v>0</v>
      </c>
      <c r="K74" s="125">
        <f t="shared" si="31"/>
        <v>0</v>
      </c>
      <c r="L74" s="125"/>
      <c r="M74" s="125"/>
      <c r="N74" s="122"/>
      <c r="O74" s="122" t="str">
        <f>IF(ISERROR(VLOOKUP(N74,POA!$A$2:$C$16,3,0)),"",VLOOKUP(N74,POA!$A$2:$C$16,3,0))</f>
        <v/>
      </c>
      <c r="P74" s="79" t="str">
        <f>IF(ISERROR(VLOOKUP(N74,POA!$A$2:$C$16,2,0)),"",VLOOKUP(N74,POA!$A$2:$C$16,2,0))</f>
        <v/>
      </c>
      <c r="Q74" s="84"/>
      <c r="R74" s="83"/>
      <c r="S74" s="84"/>
      <c r="T74" s="83"/>
      <c r="U74" s="96"/>
      <c r="V74" s="83"/>
      <c r="W74" s="77"/>
      <c r="X74" s="83"/>
      <c r="Y74" s="84"/>
      <c r="Z74" s="83"/>
      <c r="AA74" s="83"/>
      <c r="AB74" s="105"/>
      <c r="AC74" s="83"/>
      <c r="AD74" s="105"/>
      <c r="AE74" s="83"/>
      <c r="AF74" s="102"/>
    </row>
    <row r="75" spans="2:32" ht="18" hidden="1" customHeight="1" x14ac:dyDescent="0.2">
      <c r="B75" s="75" t="str">
        <f>IF(C75="","",B74+0.1)</f>
        <v/>
      </c>
      <c r="C75" s="94"/>
      <c r="D75" s="130"/>
      <c r="E75" s="74"/>
      <c r="F75" s="74"/>
      <c r="G75" s="74"/>
      <c r="H75" s="74"/>
      <c r="I75" s="125">
        <f t="shared" si="29"/>
        <v>0</v>
      </c>
      <c r="J75" s="74">
        <f t="shared" si="30"/>
        <v>0</v>
      </c>
      <c r="K75" s="125">
        <f t="shared" si="31"/>
        <v>0</v>
      </c>
      <c r="L75" s="125"/>
      <c r="M75" s="125"/>
      <c r="N75" s="122"/>
      <c r="O75" s="122" t="str">
        <f>IF(ISERROR(VLOOKUP(N75,POA!$A$2:$C$16,3,0)),"",VLOOKUP(N75,POA!$A$2:$C$16,3,0))</f>
        <v/>
      </c>
      <c r="P75" s="79" t="str">
        <f>IF(ISERROR(VLOOKUP(N75,POA!$A$2:$C$16,2,0)),"",VLOOKUP(N75,POA!$A$2:$C$16,2,0))</f>
        <v/>
      </c>
      <c r="Q75" s="84"/>
      <c r="R75" s="83"/>
      <c r="S75" s="84"/>
      <c r="T75" s="83"/>
      <c r="U75" s="96"/>
      <c r="V75" s="83"/>
      <c r="W75" s="77"/>
      <c r="X75" s="83"/>
      <c r="Y75" s="84"/>
      <c r="Z75" s="83"/>
      <c r="AA75" s="83"/>
      <c r="AB75" s="105"/>
      <c r="AC75" s="83"/>
      <c r="AD75" s="105"/>
      <c r="AE75" s="83"/>
      <c r="AF75" s="99"/>
    </row>
    <row r="76" spans="2:32" ht="18" hidden="1" customHeight="1" x14ac:dyDescent="0.2">
      <c r="B76" s="75" t="str">
        <f>IF(C76="","",B75+0.1)</f>
        <v/>
      </c>
      <c r="C76" s="94"/>
      <c r="D76" s="130"/>
      <c r="E76" s="74"/>
      <c r="F76" s="74"/>
      <c r="G76" s="74"/>
      <c r="H76" s="74"/>
      <c r="I76" s="125">
        <f t="shared" si="29"/>
        <v>0</v>
      </c>
      <c r="J76" s="74">
        <f t="shared" si="30"/>
        <v>0</v>
      </c>
      <c r="K76" s="125">
        <f t="shared" si="31"/>
        <v>0</v>
      </c>
      <c r="L76" s="125"/>
      <c r="M76" s="125"/>
      <c r="N76" s="122"/>
      <c r="O76" s="122" t="str">
        <f>IF(ISERROR(VLOOKUP(N76,POA!$A$2:$C$16,3,0)),"",VLOOKUP(N76,POA!$A$2:$C$16,3,0))</f>
        <v/>
      </c>
      <c r="P76" s="79" t="str">
        <f>IF(ISERROR(VLOOKUP(N76,POA!$A$2:$C$16,2,0)),"",VLOOKUP(N76,POA!$A$2:$C$16,2,0))</f>
        <v/>
      </c>
      <c r="Q76" s="84"/>
      <c r="R76" s="83"/>
      <c r="S76" s="84"/>
      <c r="T76" s="83"/>
      <c r="U76" s="96"/>
      <c r="V76" s="83"/>
      <c r="W76" s="77"/>
      <c r="X76" s="83"/>
      <c r="Y76" s="84"/>
      <c r="Z76" s="83"/>
      <c r="AA76" s="83"/>
      <c r="AB76" s="105"/>
      <c r="AC76" s="83"/>
      <c r="AD76" s="105"/>
      <c r="AE76" s="83"/>
      <c r="AF76" s="99"/>
    </row>
    <row r="77" spans="2:32" ht="18" hidden="1" customHeight="1" thickBot="1" x14ac:dyDescent="0.25">
      <c r="B77" s="92" t="str">
        <f>IF(C77="","",B76+0.1)</f>
        <v/>
      </c>
      <c r="C77" s="95"/>
      <c r="D77" s="95"/>
      <c r="E77" s="78"/>
      <c r="F77" s="78"/>
      <c r="G77" s="78"/>
      <c r="H77" s="78"/>
      <c r="I77" s="78">
        <f t="shared" si="29"/>
        <v>0</v>
      </c>
      <c r="J77" s="78">
        <f t="shared" si="30"/>
        <v>0</v>
      </c>
      <c r="K77" s="78">
        <f t="shared" si="31"/>
        <v>0</v>
      </c>
      <c r="L77" s="78"/>
      <c r="M77" s="78"/>
      <c r="N77" s="123"/>
      <c r="O77" s="123" t="str">
        <f>IF(ISERROR(VLOOKUP(N77,POA!$A$2:$C$16,3,0)),"",VLOOKUP(N77,POA!$A$2:$C$16,3,0))</f>
        <v/>
      </c>
      <c r="P77" s="82" t="str">
        <f>IF(ISERROR(VLOOKUP(N77,POA!$A$2:$C$16,2,0)),"",VLOOKUP(N77,POA!$A$2:$C$16,2,0))</f>
        <v/>
      </c>
      <c r="Q77" s="91"/>
      <c r="R77" s="90"/>
      <c r="S77" s="91"/>
      <c r="T77" s="90"/>
      <c r="U77" s="97"/>
      <c r="V77" s="90"/>
      <c r="W77" s="89"/>
      <c r="X77" s="90"/>
      <c r="Y77" s="91"/>
      <c r="Z77" s="90"/>
      <c r="AA77" s="90"/>
      <c r="AB77" s="106"/>
      <c r="AC77" s="90"/>
      <c r="AD77" s="106"/>
      <c r="AE77" s="90"/>
      <c r="AF77" s="100"/>
    </row>
    <row r="78" spans="2:32" ht="18" customHeight="1" x14ac:dyDescent="0.2">
      <c r="B78" s="85">
        <v>7</v>
      </c>
      <c r="C78" s="86" t="s">
        <v>206</v>
      </c>
      <c r="D78" s="93">
        <f>IF(SUM(D79:D88)=0,"",SUM(D79:D88))</f>
        <v>1</v>
      </c>
      <c r="E78" s="87">
        <f>IFERROR((E79*$D79+E80*$D80+E81*$D81+E82*$D82+E83*$D83+E84*$D84+E85*$D85+E86*$D86+E87*$D87+E88*$D88),"")</f>
        <v>1413420717</v>
      </c>
      <c r="F78" s="87">
        <f>IFERROR((F79*$D79+F80*$D80+F81*$D81+F82*$D82+F83*$D83+F84*$D84+F85*$D85+F86*$D86+F87*$D87+F88*$D88),"")</f>
        <v>2765494315</v>
      </c>
      <c r="G78" s="87">
        <f>IFERROR((G79*$D79+G80*$D80+G81*$D81+G82*$D82+G83*$D83+G84*$D84+G85*$D85+G86*$D86+G87*$D87+G88*$D88),"")</f>
        <v>431709227</v>
      </c>
      <c r="H78" s="87">
        <f>IFERROR((H79*$D79+H80*$D80+H81*$D81+H82*$D82+H83*$D83+H84*$D84+H85*$D85+H86*$D86+H87*$D87+H88*$D88),"")</f>
        <v>1775691626</v>
      </c>
      <c r="I78" s="87">
        <f>IF(ISERROR(SUM(I79:I88)),"",SUM(I79:I88))</f>
        <v>981711490</v>
      </c>
      <c r="J78" s="87">
        <f>IF(ISERROR(SUM(J79:J88)),"",SUM(J79:J88))</f>
        <v>989802689</v>
      </c>
      <c r="K78" s="87">
        <f>IFERROR((K79*$D79+K80*$D80+K81*$D81+K82*$D82+K83*$D83+K84*$D84+K85*$D85+K86*$D86+K87*$D87+K88*$D88),"")</f>
        <v>989802689</v>
      </c>
      <c r="L78" s="87">
        <f>IFERROR((L79*$D79+L80*$D80+L81*$D81+L82*$D82+L83*$D83+L84*$D84+L85*$D85+L86*$D86+L87*$D87+L88*$D88),"")</f>
        <v>356568651</v>
      </c>
      <c r="M78" s="87">
        <f>IFERROR((M79*$D79+M80*$D80+M81*$D81+M82*$D82+M83*$D83+M84*$D84+M85*$D85+M86*$D86+M87*$D87+M88*$D88),"")</f>
        <v>21418621</v>
      </c>
      <c r="N78" s="80">
        <v>1</v>
      </c>
      <c r="O78" s="127">
        <f>IF(ISERROR(VLOOKUP(N78,POA!$A$2:$C$16,3,0)),"",VLOOKUP(N78,POA!$A$2:$C$16,3,0))</f>
        <v>6</v>
      </c>
      <c r="P78" s="81">
        <f>IF(ISERROR(VLOOKUP(N78,POA!$A$2:$C$16,2,0)),"",VLOOKUP(N78,POA!$A$2:$C$16,2,0))</f>
        <v>784601462</v>
      </c>
      <c r="Q78" s="126">
        <f>SUM(I78)</f>
        <v>981711490</v>
      </c>
      <c r="R78" s="88" t="str">
        <f>IF(OR(Q78=0,N78="",P78=""),"",IF(Q78&gt;=$R$9,"HABIL","NO HABIL"))</f>
        <v>HABIL</v>
      </c>
      <c r="S78" s="87">
        <f>IF(AND(E78&gt;=1,G78=0),"INDETERMINADO",IF(ISERROR(SUM(E78/G78)),0,SUM(E78/G78)))</f>
        <v>3.2740109050298338</v>
      </c>
      <c r="T78" s="88" t="str">
        <f>IF(OR(S78=0,N78="",P78=""),"",IF(S78&gt;=$T$9,"HABIL","NO HABIL"))</f>
        <v>HABIL</v>
      </c>
      <c r="U78" s="149">
        <f>IF(ISERROR(SUM(H78/F78)),0,SUM(H78/F78))</f>
        <v>0.64208832987602793</v>
      </c>
      <c r="V78" s="88" t="str">
        <f>IF(OR(U78=0,N78="",P78=""),"",IF(U78&lt;=$V$9,"HABIL","NO HABIL"))</f>
        <v>HABIL</v>
      </c>
      <c r="W78" s="129">
        <f>IF(AND(L78&gt;=1,M78=0),"INDETERMINADO",IF(ISERROR(SUM(L78/M78)),0,SUM(L78/M78)))</f>
        <v>16.647600748899755</v>
      </c>
      <c r="X78" s="88" t="str">
        <f>IF(OR(W78=0,N78="",P78=""),"",IF(W78&gt;=$X$9,"HABIL","NO HABIL"))</f>
        <v>HABIL</v>
      </c>
      <c r="Y78" s="126">
        <f>+SUM(J78)</f>
        <v>989802689</v>
      </c>
      <c r="Z78" s="88" t="str">
        <f>IF(OR(Y78=0,N78="",P78=""),"",IF(Y78&gt;=$Z$9,"HABIL","NO HABIL"))</f>
        <v>HABIL</v>
      </c>
      <c r="AA78" s="88" t="str">
        <f>IF(OR(R78="",T78="",V78="",X78="",Z78=""),"",IF(R78="NO HABIL","NO HABIL",IF(T78="NO HABIL","NO HABIL",IF(V78="NO HABIL","NO HABIL",IF(X78="NO HABIL","NO HABIL",IF(Z78="NO HABIL","NO HABIL","HABIL"))))))</f>
        <v>HABIL</v>
      </c>
      <c r="AB78" s="129">
        <f>IF(ISERROR(SUM(L78/K78)),0,SUM(L78/K78))</f>
        <v>0.36024215226192419</v>
      </c>
      <c r="AC78" s="88" t="str">
        <f>IF(OR(AB78=0,N78="",P78=""),"",IF(AB78&gt;=$AC$9,"HABIL","NO HABIL"))</f>
        <v>HABIL</v>
      </c>
      <c r="AD78" s="149">
        <f>IF(ISERROR(SUM(L78/F78)),0,SUM(L78/F78))</f>
        <v>0.12893487036511952</v>
      </c>
      <c r="AE78" s="88" t="str">
        <f>IF(OR(AD78=0,N78="",P78=""),"",IF(AD78&gt;=$AE$9,"HABIL","NO HABIL"))</f>
        <v>HABIL</v>
      </c>
      <c r="AF78" s="98" t="str">
        <f t="shared" ref="AF78" si="32">IF(OR(AC78="",AE78=""),"",IF(AC78="NO HABIL","NO HABIL",IF(AE78="NO HABIL","NO HABIL",IF(AE78="NO HABIL","NO HABIL","HABIL"))))</f>
        <v>HABIL</v>
      </c>
    </row>
    <row r="79" spans="2:32" ht="18" customHeight="1" thickBot="1" x14ac:dyDescent="0.25">
      <c r="B79" s="75">
        <f t="shared" ref="B79:B84" si="33">IF(C79="","",B78+0.1)</f>
        <v>7.1</v>
      </c>
      <c r="C79" s="76" t="s">
        <v>206</v>
      </c>
      <c r="D79" s="130">
        <v>1</v>
      </c>
      <c r="E79" s="125">
        <v>1413420717</v>
      </c>
      <c r="F79" s="125">
        <v>2765494315</v>
      </c>
      <c r="G79" s="125">
        <v>431709227</v>
      </c>
      <c r="H79" s="125">
        <v>1775691626</v>
      </c>
      <c r="I79" s="125">
        <f t="shared" ref="I79:I88" si="34">IF(ISERROR(E79-G79),"",E79-G79)</f>
        <v>981711490</v>
      </c>
      <c r="J79" s="74">
        <f t="shared" ref="J79:J88" si="35">IF(ISERROR(F79-H79),"",F79-H79)</f>
        <v>989802689</v>
      </c>
      <c r="K79" s="125">
        <f>+J79</f>
        <v>989802689</v>
      </c>
      <c r="L79" s="125">
        <v>356568651</v>
      </c>
      <c r="M79" s="125">
        <v>21418621</v>
      </c>
      <c r="N79" s="124"/>
      <c r="O79" s="128" t="str">
        <f>IF(ISERROR(VLOOKUP(N79,POA!$A$2:$C$16,3,0)),"",VLOOKUP(N79,POA!$A$2:$C$16,3,0))</f>
        <v/>
      </c>
      <c r="P79" s="79" t="str">
        <f>IF(ISERROR(VLOOKUP(N79,POA!$A$2:$C$16,2,0)),"",VLOOKUP(N79,POA!$A$2:$C$16,2,0))</f>
        <v/>
      </c>
      <c r="Q79" s="84"/>
      <c r="R79" s="83"/>
      <c r="S79" s="84"/>
      <c r="T79" s="83"/>
      <c r="U79" s="96"/>
      <c r="V79" s="83"/>
      <c r="W79" s="77"/>
      <c r="X79" s="83"/>
      <c r="Y79" s="84"/>
      <c r="Z79" s="83"/>
      <c r="AA79" s="83"/>
      <c r="AB79" s="105"/>
      <c r="AC79" s="83"/>
      <c r="AD79" s="105"/>
      <c r="AE79" s="83"/>
      <c r="AF79" s="101"/>
    </row>
    <row r="80" spans="2:32" ht="18" hidden="1" customHeight="1" x14ac:dyDescent="0.2">
      <c r="B80" s="75" t="str">
        <f t="shared" si="33"/>
        <v/>
      </c>
      <c r="C80" s="94"/>
      <c r="D80" s="130"/>
      <c r="E80" s="125"/>
      <c r="F80" s="125"/>
      <c r="G80" s="125"/>
      <c r="H80" s="125"/>
      <c r="I80" s="125">
        <f t="shared" si="34"/>
        <v>0</v>
      </c>
      <c r="J80" s="74">
        <f t="shared" si="35"/>
        <v>0</v>
      </c>
      <c r="K80" s="125">
        <f t="shared" ref="K80:K88" si="36">+J80</f>
        <v>0</v>
      </c>
      <c r="L80" s="125"/>
      <c r="M80" s="125"/>
      <c r="N80" s="122"/>
      <c r="O80" s="122" t="str">
        <f>IF(ISERROR(VLOOKUP(N80,POA!$A$2:$C$16,3,0)),"",VLOOKUP(N80,POA!$A$2:$C$16,3,0))</f>
        <v/>
      </c>
      <c r="P80" s="79" t="str">
        <f>IF(ISERROR(VLOOKUP(N80,POA!$A$2:$C$16,2,0)),"",VLOOKUP(N80,POA!$A$2:$C$16,2,0))</f>
        <v/>
      </c>
      <c r="Q80" s="84"/>
      <c r="R80" s="83"/>
      <c r="S80" s="84"/>
      <c r="T80" s="83"/>
      <c r="U80" s="96"/>
      <c r="V80" s="83"/>
      <c r="W80" s="77"/>
      <c r="X80" s="83"/>
      <c r="Y80" s="84"/>
      <c r="Z80" s="83"/>
      <c r="AA80" s="83"/>
      <c r="AB80" s="105"/>
      <c r="AC80" s="83"/>
      <c r="AD80" s="105"/>
      <c r="AE80" s="83"/>
      <c r="AF80" s="102"/>
    </row>
    <row r="81" spans="2:32" ht="18" hidden="1" customHeight="1" x14ac:dyDescent="0.2">
      <c r="B81" s="75" t="str">
        <f t="shared" si="33"/>
        <v/>
      </c>
      <c r="C81" s="94"/>
      <c r="D81" s="130"/>
      <c r="E81" s="74"/>
      <c r="F81" s="74"/>
      <c r="G81" s="74"/>
      <c r="H81" s="74"/>
      <c r="I81" s="125">
        <f t="shared" si="34"/>
        <v>0</v>
      </c>
      <c r="J81" s="74">
        <f t="shared" si="35"/>
        <v>0</v>
      </c>
      <c r="K81" s="125">
        <f t="shared" si="36"/>
        <v>0</v>
      </c>
      <c r="L81" s="125"/>
      <c r="M81" s="125"/>
      <c r="N81" s="122"/>
      <c r="O81" s="122" t="str">
        <f>IF(ISERROR(VLOOKUP(N81,POA!$A$2:$C$16,3,0)),"",VLOOKUP(N81,POA!$A$2:$C$16,3,0))</f>
        <v/>
      </c>
      <c r="P81" s="79" t="str">
        <f>IF(ISERROR(VLOOKUP(N81,POA!$A$2:$C$16,2,0)),"",VLOOKUP(N81,POA!$A$2:$C$16,2,0))</f>
        <v/>
      </c>
      <c r="Q81" s="84"/>
      <c r="R81" s="83"/>
      <c r="S81" s="84"/>
      <c r="T81" s="83"/>
      <c r="U81" s="96"/>
      <c r="V81" s="83"/>
      <c r="W81" s="77"/>
      <c r="X81" s="83"/>
      <c r="Y81" s="84"/>
      <c r="Z81" s="83"/>
      <c r="AA81" s="83"/>
      <c r="AB81" s="105"/>
      <c r="AC81" s="83"/>
      <c r="AD81" s="105"/>
      <c r="AE81" s="83"/>
      <c r="AF81" s="102"/>
    </row>
    <row r="82" spans="2:32" ht="18" hidden="1" customHeight="1" x14ac:dyDescent="0.2">
      <c r="B82" s="75" t="str">
        <f t="shared" si="33"/>
        <v/>
      </c>
      <c r="C82" s="94"/>
      <c r="D82" s="130"/>
      <c r="E82" s="74"/>
      <c r="F82" s="74"/>
      <c r="G82" s="74"/>
      <c r="H82" s="74"/>
      <c r="I82" s="125">
        <f t="shared" si="34"/>
        <v>0</v>
      </c>
      <c r="J82" s="74">
        <f t="shared" si="35"/>
        <v>0</v>
      </c>
      <c r="K82" s="125">
        <f t="shared" si="36"/>
        <v>0</v>
      </c>
      <c r="L82" s="125"/>
      <c r="M82" s="125"/>
      <c r="N82" s="122"/>
      <c r="O82" s="122" t="str">
        <f>IF(ISERROR(VLOOKUP(N82,POA!$A$2:$C$16,3,0)),"",VLOOKUP(N82,POA!$A$2:$C$16,3,0))</f>
        <v/>
      </c>
      <c r="P82" s="79" t="str">
        <f>IF(ISERROR(VLOOKUP(N82,POA!$A$2:$C$16,2,0)),"",VLOOKUP(N82,POA!$A$2:$C$16,2,0))</f>
        <v/>
      </c>
      <c r="Q82" s="84"/>
      <c r="R82" s="83"/>
      <c r="S82" s="84"/>
      <c r="T82" s="83"/>
      <c r="U82" s="96"/>
      <c r="V82" s="83"/>
      <c r="W82" s="77"/>
      <c r="X82" s="83"/>
      <c r="Y82" s="84"/>
      <c r="Z82" s="83"/>
      <c r="AA82" s="83"/>
      <c r="AB82" s="105"/>
      <c r="AC82" s="83"/>
      <c r="AD82" s="105"/>
      <c r="AE82" s="83"/>
      <c r="AF82" s="102"/>
    </row>
    <row r="83" spans="2:32" ht="18" hidden="1" customHeight="1" x14ac:dyDescent="0.2">
      <c r="B83" s="75" t="str">
        <f t="shared" si="33"/>
        <v/>
      </c>
      <c r="C83" s="94"/>
      <c r="D83" s="130"/>
      <c r="E83" s="74"/>
      <c r="F83" s="74"/>
      <c r="G83" s="74"/>
      <c r="H83" s="74"/>
      <c r="I83" s="125">
        <f t="shared" si="34"/>
        <v>0</v>
      </c>
      <c r="J83" s="74">
        <f t="shared" si="35"/>
        <v>0</v>
      </c>
      <c r="K83" s="125">
        <f t="shared" si="36"/>
        <v>0</v>
      </c>
      <c r="L83" s="125"/>
      <c r="M83" s="125"/>
      <c r="N83" s="122"/>
      <c r="O83" s="122" t="str">
        <f>IF(ISERROR(VLOOKUP(N83,POA!$A$2:$C$16,3,0)),"",VLOOKUP(N83,POA!$A$2:$C$16,3,0))</f>
        <v/>
      </c>
      <c r="P83" s="79" t="str">
        <f>IF(ISERROR(VLOOKUP(N83,POA!$A$2:$C$16,2,0)),"",VLOOKUP(N83,POA!$A$2:$C$16,2,0))</f>
        <v/>
      </c>
      <c r="Q83" s="84"/>
      <c r="R83" s="83"/>
      <c r="S83" s="84"/>
      <c r="T83" s="83"/>
      <c r="U83" s="96"/>
      <c r="V83" s="83"/>
      <c r="W83" s="77"/>
      <c r="X83" s="83"/>
      <c r="Y83" s="84"/>
      <c r="Z83" s="83"/>
      <c r="AA83" s="83"/>
      <c r="AB83" s="105"/>
      <c r="AC83" s="83"/>
      <c r="AD83" s="105"/>
      <c r="AE83" s="83"/>
      <c r="AF83" s="99"/>
    </row>
    <row r="84" spans="2:32" ht="18" hidden="1" customHeight="1" x14ac:dyDescent="0.2">
      <c r="B84" s="75" t="str">
        <f t="shared" si="33"/>
        <v/>
      </c>
      <c r="C84" s="94"/>
      <c r="D84" s="130"/>
      <c r="E84" s="74"/>
      <c r="F84" s="74"/>
      <c r="G84" s="74"/>
      <c r="H84" s="74"/>
      <c r="I84" s="125">
        <f t="shared" si="34"/>
        <v>0</v>
      </c>
      <c r="J84" s="74">
        <f t="shared" si="35"/>
        <v>0</v>
      </c>
      <c r="K84" s="125">
        <f t="shared" si="36"/>
        <v>0</v>
      </c>
      <c r="L84" s="125"/>
      <c r="M84" s="125"/>
      <c r="N84" s="122"/>
      <c r="O84" s="122" t="str">
        <f>IF(ISERROR(VLOOKUP(N84,POA!$A$2:$C$16,3,0)),"",VLOOKUP(N84,POA!$A$2:$C$16,3,0))</f>
        <v/>
      </c>
      <c r="P84" s="79" t="str">
        <f>IF(ISERROR(VLOOKUP(N84,POA!$A$2:$C$16,2,0)),"",VLOOKUP(N84,POA!$A$2:$C$16,2,0))</f>
        <v/>
      </c>
      <c r="Q84" s="84"/>
      <c r="R84" s="83"/>
      <c r="S84" s="84"/>
      <c r="T84" s="83"/>
      <c r="U84" s="96"/>
      <c r="V84" s="83"/>
      <c r="W84" s="77"/>
      <c r="X84" s="83"/>
      <c r="Y84" s="84"/>
      <c r="Z84" s="83"/>
      <c r="AA84" s="83"/>
      <c r="AB84" s="105"/>
      <c r="AC84" s="83"/>
      <c r="AD84" s="105"/>
      <c r="AE84" s="83"/>
      <c r="AF84" s="102"/>
    </row>
    <row r="85" spans="2:32" ht="18" hidden="1" customHeight="1" x14ac:dyDescent="0.2">
      <c r="B85" s="75" t="str">
        <f>IF(C85="","",B84+0.1)</f>
        <v/>
      </c>
      <c r="C85" s="94"/>
      <c r="D85" s="130"/>
      <c r="E85" s="74"/>
      <c r="F85" s="74"/>
      <c r="G85" s="74"/>
      <c r="H85" s="74"/>
      <c r="I85" s="125">
        <f t="shared" si="34"/>
        <v>0</v>
      </c>
      <c r="J85" s="74">
        <f t="shared" si="35"/>
        <v>0</v>
      </c>
      <c r="K85" s="125">
        <f t="shared" si="36"/>
        <v>0</v>
      </c>
      <c r="L85" s="125"/>
      <c r="M85" s="125"/>
      <c r="N85" s="122"/>
      <c r="O85" s="122" t="str">
        <f>IF(ISERROR(VLOOKUP(N85,POA!$A$2:$C$16,3,0)),"",VLOOKUP(N85,POA!$A$2:$C$16,3,0))</f>
        <v/>
      </c>
      <c r="P85" s="79" t="str">
        <f>IF(ISERROR(VLOOKUP(N85,POA!$A$2:$C$16,2,0)),"",VLOOKUP(N85,POA!$A$2:$C$16,2,0))</f>
        <v/>
      </c>
      <c r="Q85" s="84"/>
      <c r="R85" s="83"/>
      <c r="S85" s="84"/>
      <c r="T85" s="83"/>
      <c r="U85" s="96"/>
      <c r="V85" s="83"/>
      <c r="W85" s="77"/>
      <c r="X85" s="83"/>
      <c r="Y85" s="84"/>
      <c r="Z85" s="83"/>
      <c r="AA85" s="83"/>
      <c r="AB85" s="105"/>
      <c r="AC85" s="83"/>
      <c r="AD85" s="105"/>
      <c r="AE85" s="83"/>
      <c r="AF85" s="102"/>
    </row>
    <row r="86" spans="2:32" ht="18" hidden="1" customHeight="1" x14ac:dyDescent="0.2">
      <c r="B86" s="75" t="str">
        <f>IF(C86="","",B85+0.1)</f>
        <v/>
      </c>
      <c r="C86" s="94"/>
      <c r="D86" s="130"/>
      <c r="E86" s="74"/>
      <c r="F86" s="74"/>
      <c r="G86" s="74"/>
      <c r="H86" s="74"/>
      <c r="I86" s="125">
        <f t="shared" si="34"/>
        <v>0</v>
      </c>
      <c r="J86" s="74">
        <f t="shared" si="35"/>
        <v>0</v>
      </c>
      <c r="K86" s="125">
        <f t="shared" si="36"/>
        <v>0</v>
      </c>
      <c r="L86" s="125"/>
      <c r="M86" s="125"/>
      <c r="N86" s="122"/>
      <c r="O86" s="122" t="str">
        <f>IF(ISERROR(VLOOKUP(N86,POA!$A$2:$C$16,3,0)),"",VLOOKUP(N86,POA!$A$2:$C$16,3,0))</f>
        <v/>
      </c>
      <c r="P86" s="79" t="str">
        <f>IF(ISERROR(VLOOKUP(N86,POA!$A$2:$C$16,2,0)),"",VLOOKUP(N86,POA!$A$2:$C$16,2,0))</f>
        <v/>
      </c>
      <c r="Q86" s="84"/>
      <c r="R86" s="83"/>
      <c r="S86" s="84"/>
      <c r="T86" s="83"/>
      <c r="U86" s="96"/>
      <c r="V86" s="83"/>
      <c r="W86" s="77"/>
      <c r="X86" s="83"/>
      <c r="Y86" s="84"/>
      <c r="Z86" s="83"/>
      <c r="AA86" s="83"/>
      <c r="AB86" s="105"/>
      <c r="AC86" s="83"/>
      <c r="AD86" s="105"/>
      <c r="AE86" s="83"/>
      <c r="AF86" s="99"/>
    </row>
    <row r="87" spans="2:32" ht="18" hidden="1" customHeight="1" x14ac:dyDescent="0.2">
      <c r="B87" s="75" t="str">
        <f>IF(C87="","",B86+0.1)</f>
        <v/>
      </c>
      <c r="C87" s="94"/>
      <c r="D87" s="130"/>
      <c r="E87" s="74"/>
      <c r="F87" s="74"/>
      <c r="G87" s="74"/>
      <c r="H87" s="74"/>
      <c r="I87" s="125">
        <f t="shared" si="34"/>
        <v>0</v>
      </c>
      <c r="J87" s="74">
        <f t="shared" si="35"/>
        <v>0</v>
      </c>
      <c r="K87" s="125">
        <f t="shared" si="36"/>
        <v>0</v>
      </c>
      <c r="L87" s="125"/>
      <c r="M87" s="125"/>
      <c r="N87" s="122"/>
      <c r="O87" s="122" t="str">
        <f>IF(ISERROR(VLOOKUP(N87,POA!$A$2:$C$16,3,0)),"",VLOOKUP(N87,POA!$A$2:$C$16,3,0))</f>
        <v/>
      </c>
      <c r="P87" s="79" t="str">
        <f>IF(ISERROR(VLOOKUP(N87,POA!$A$2:$C$16,2,0)),"",VLOOKUP(N87,POA!$A$2:$C$16,2,0))</f>
        <v/>
      </c>
      <c r="Q87" s="84"/>
      <c r="R87" s="83"/>
      <c r="S87" s="84"/>
      <c r="T87" s="83"/>
      <c r="U87" s="96"/>
      <c r="V87" s="83"/>
      <c r="W87" s="77"/>
      <c r="X87" s="83"/>
      <c r="Y87" s="84"/>
      <c r="Z87" s="83"/>
      <c r="AA87" s="83"/>
      <c r="AB87" s="105"/>
      <c r="AC87" s="83"/>
      <c r="AD87" s="105"/>
      <c r="AE87" s="83"/>
      <c r="AF87" s="99"/>
    </row>
    <row r="88" spans="2:32" ht="18" hidden="1" customHeight="1" thickBot="1" x14ac:dyDescent="0.25">
      <c r="B88" s="92" t="str">
        <f>IF(C88="","",B87+0.1)</f>
        <v/>
      </c>
      <c r="C88" s="95"/>
      <c r="D88" s="95"/>
      <c r="E88" s="78"/>
      <c r="F88" s="78"/>
      <c r="G88" s="78"/>
      <c r="H88" s="78"/>
      <c r="I88" s="78">
        <f t="shared" si="34"/>
        <v>0</v>
      </c>
      <c r="J88" s="78">
        <f t="shared" si="35"/>
        <v>0</v>
      </c>
      <c r="K88" s="78">
        <f t="shared" si="36"/>
        <v>0</v>
      </c>
      <c r="L88" s="78"/>
      <c r="M88" s="78"/>
      <c r="N88" s="123"/>
      <c r="O88" s="123" t="str">
        <f>IF(ISERROR(VLOOKUP(N88,POA!$A$2:$C$16,3,0)),"",VLOOKUP(N88,POA!$A$2:$C$16,3,0))</f>
        <v/>
      </c>
      <c r="P88" s="82" t="str">
        <f>IF(ISERROR(VLOOKUP(N88,POA!$A$2:$C$16,2,0)),"",VLOOKUP(N88,POA!$A$2:$C$16,2,0))</f>
        <v/>
      </c>
      <c r="Q88" s="91"/>
      <c r="R88" s="90"/>
      <c r="S88" s="91"/>
      <c r="T88" s="90"/>
      <c r="U88" s="97"/>
      <c r="V88" s="90"/>
      <c r="W88" s="89"/>
      <c r="X88" s="90"/>
      <c r="Y88" s="91"/>
      <c r="Z88" s="90"/>
      <c r="AA88" s="90"/>
      <c r="AB88" s="106"/>
      <c r="AC88" s="90"/>
      <c r="AD88" s="106"/>
      <c r="AE88" s="90"/>
      <c r="AF88" s="100"/>
    </row>
    <row r="89" spans="2:32" ht="18" customHeight="1" x14ac:dyDescent="0.2">
      <c r="B89" s="85">
        <v>8</v>
      </c>
      <c r="C89" s="86" t="s">
        <v>207</v>
      </c>
      <c r="D89" s="93">
        <f>IF(SUM(D90:D99)=0,"",SUM(D90:D99))</f>
        <v>1</v>
      </c>
      <c r="E89" s="87">
        <f>IFERROR((E90*$D90+E91*$D91+E92*$D92+E93*$D93+E94*$D94+E95*$D95+E96*$D96+E97*$D97+E98*$D98+E99*$D99),"")</f>
        <v>7341022299</v>
      </c>
      <c r="F89" s="87">
        <f>IFERROR((F90*$D90+F91*$D91+F92*$D92+F93*$D93+F94*$D94+F95*$D95+F96*$D96+F97*$D97+F98*$D98+F99*$D99),"")</f>
        <v>9103766228</v>
      </c>
      <c r="G89" s="87">
        <f>IFERROR((G90*$D90+G91*$D91+G92*$D92+G93*$D93+G94*$D94+G95*$D95+G96*$D96+G97*$D97+G98*$D98+G99*$D99),"")</f>
        <v>1877114688.5</v>
      </c>
      <c r="H89" s="87">
        <f>IFERROR((H90*$D90+H91*$D91+H92*$D92+H93*$D93+H94*$D94+H95*$D95+H96*$D96+H97*$D97+H98*$D98+H99*$D99),"")</f>
        <v>3526736521</v>
      </c>
      <c r="I89" s="87">
        <f>IF(ISERROR(SUM(I90:I99)),"",SUM(I90:I99))</f>
        <v>10927815221</v>
      </c>
      <c r="J89" s="87">
        <f>IF(ISERROR(SUM(J90:J99)),"",SUM(J90:J99))</f>
        <v>11154059414</v>
      </c>
      <c r="K89" s="87">
        <f>IFERROR((K90*$D90+K91*$D91+K92*$D92+K93*$D93+K94*$D94+K95*$D95+K96*$D96+K97*$D97+K98*$D98+K99*$D99),"")</f>
        <v>5577029707</v>
      </c>
      <c r="L89" s="87">
        <f>IFERROR((L90*$D90+L91*$D91+L92*$D92+L93*$D93+L94*$D94+L95*$D95+L96*$D96+L97*$D97+L98*$D98+L99*$D99),"")</f>
        <v>1106069860.5</v>
      </c>
      <c r="M89" s="87">
        <f>IFERROR((M90*$D90+M91*$D91+M92*$D92+M93*$D93+M94*$D94+M95*$D95+M96*$D96+M97*$D97+M98*$D98+M99*$D99),"")</f>
        <v>155010569.5</v>
      </c>
      <c r="N89" s="80">
        <v>1</v>
      </c>
      <c r="O89" s="127">
        <f>IF(ISERROR(VLOOKUP(N89,POA!$A$2:$C$16,3,0)),"",VLOOKUP(N89,POA!$A$2:$C$16,3,0))</f>
        <v>6</v>
      </c>
      <c r="P89" s="81">
        <f>IF(ISERROR(VLOOKUP(N89,POA!$A$2:$C$16,2,0)),"",VLOOKUP(N89,POA!$A$2:$C$16,2,0))</f>
        <v>784601462</v>
      </c>
      <c r="Q89" s="126">
        <f>SUM(I89)</f>
        <v>10927815221</v>
      </c>
      <c r="R89" s="88" t="str">
        <f>IF(OR(Q89=0,N89="",P89=""),"",IF(Q89&gt;=$R$9,"HABIL","NO HABIL"))</f>
        <v>HABIL</v>
      </c>
      <c r="S89" s="87">
        <f>IF(AND(E89&gt;=1,G89=0),"INDETERMINADO",IF(ISERROR(SUM(E89/G89)),0,SUM(E89/G89)))</f>
        <v>3.9108011588072977</v>
      </c>
      <c r="T89" s="88" t="str">
        <f>IF(OR(S89=0,N89="",P89=""),"",IF(S89&gt;=$T$9,"HABIL","NO HABIL"))</f>
        <v>HABIL</v>
      </c>
      <c r="U89" s="149">
        <f>IF(ISERROR(SUM(H89/F89)),0,SUM(H89/F89))</f>
        <v>0.38739313298192918</v>
      </c>
      <c r="V89" s="88" t="str">
        <f>IF(OR(U89=0,N89="",P89=""),"",IF(U89&lt;=$V$9,"HABIL","NO HABIL"))</f>
        <v>HABIL</v>
      </c>
      <c r="W89" s="129">
        <f>IF(AND(L89&gt;=1,M89=0),"INDETERMINADO",IF(ISERROR(SUM(L89/M89)),0,SUM(L89/M89)))</f>
        <v>7.1354480153690423</v>
      </c>
      <c r="X89" s="88" t="str">
        <f>IF(OR(W89=0,N89="",P89=""),"",IF(W89&gt;=$X$9,"HABIL","NO HABIL"))</f>
        <v>HABIL</v>
      </c>
      <c r="Y89" s="126">
        <f>+SUM(J89)</f>
        <v>11154059414</v>
      </c>
      <c r="Z89" s="88" t="str">
        <f>IF(OR(Y89=0,N89="",P89=""),"",IF(Y89&gt;=$Z$9,"HABIL","NO HABIL"))</f>
        <v>HABIL</v>
      </c>
      <c r="AA89" s="88" t="str">
        <f>IF(OR(R89="",T89="",V89="",X89="",Z89=""),"",IF(R89="NO HABIL","NO HABIL",IF(T89="NO HABIL","NO HABIL",IF(V89="NO HABIL","NO HABIL",IF(X89="NO HABIL","NO HABIL",IF(Z89="NO HABIL","NO HABIL","HABIL"))))))</f>
        <v>HABIL</v>
      </c>
      <c r="AB89" s="129">
        <f>IF(ISERROR(SUM(L89/K89)),0,SUM(L89/K89))</f>
        <v>0.19832597612161151</v>
      </c>
      <c r="AC89" s="88" t="str">
        <f>IF(OR(AB89=0,N89="",P89=""),"",IF(AB89&gt;=$AC$9,"HABIL","NO HABIL"))</f>
        <v>HABIL</v>
      </c>
      <c r="AD89" s="149">
        <f>IF(ISERROR(SUM(L89/F89)),0,SUM(L89/F89))</f>
        <v>0.12149585488016114</v>
      </c>
      <c r="AE89" s="88" t="str">
        <f>IF(OR(AD89=0,N89="",P89=""),"",IF(AD89&gt;=$AE$9,"HABIL","NO HABIL"))</f>
        <v>HABIL</v>
      </c>
      <c r="AF89" s="98" t="str">
        <f t="shared" ref="AF89" si="37">IF(OR(AC89="",AE89=""),"",IF(AC89="NO HABIL","NO HABIL",IF(AE89="NO HABIL","NO HABIL",IF(AE89="NO HABIL","NO HABIL","HABIL"))))</f>
        <v>HABIL</v>
      </c>
    </row>
    <row r="90" spans="2:32" ht="18" customHeight="1" x14ac:dyDescent="0.2">
      <c r="B90" s="75">
        <f t="shared" ref="B90:B95" si="38">IF(C90="","",B89+0.1)</f>
        <v>8.1</v>
      </c>
      <c r="C90" s="76" t="s">
        <v>241</v>
      </c>
      <c r="D90" s="130">
        <v>0.5</v>
      </c>
      <c r="E90" s="125">
        <v>8002656724</v>
      </c>
      <c r="F90" s="125">
        <v>10921990027</v>
      </c>
      <c r="G90" s="125">
        <v>3231930493</v>
      </c>
      <c r="H90" s="125">
        <v>4307121802</v>
      </c>
      <c r="I90" s="125">
        <f t="shared" ref="I90:I99" si="39">IF(ISERROR(E90-G90),"",E90-G90)</f>
        <v>4770726231</v>
      </c>
      <c r="J90" s="74">
        <f t="shared" ref="J90:J99" si="40">IF(ISERROR(F90-H90),"",F90-H90)</f>
        <v>6614868225</v>
      </c>
      <c r="K90" s="125">
        <f>+J90</f>
        <v>6614868225</v>
      </c>
      <c r="L90" s="125">
        <v>856451514</v>
      </c>
      <c r="M90" s="125">
        <v>310021139</v>
      </c>
      <c r="N90" s="124"/>
      <c r="O90" s="128" t="str">
        <f>IF(ISERROR(VLOOKUP(N90,POA!$A$2:$C$16,3,0)),"",VLOOKUP(N90,POA!$A$2:$C$16,3,0))</f>
        <v/>
      </c>
      <c r="P90" s="79" t="str">
        <f>IF(ISERROR(VLOOKUP(N90,POA!$A$2:$C$16,2,0)),"",VLOOKUP(N90,POA!$A$2:$C$16,2,0))</f>
        <v/>
      </c>
      <c r="Q90" s="84"/>
      <c r="R90" s="83"/>
      <c r="S90" s="84"/>
      <c r="T90" s="83"/>
      <c r="U90" s="96"/>
      <c r="V90" s="83"/>
      <c r="W90" s="77"/>
      <c r="X90" s="83"/>
      <c r="Y90" s="84"/>
      <c r="Z90" s="83"/>
      <c r="AA90" s="83"/>
      <c r="AB90" s="105"/>
      <c r="AC90" s="83"/>
      <c r="AD90" s="105"/>
      <c r="AE90" s="83"/>
      <c r="AF90" s="101"/>
    </row>
    <row r="91" spans="2:32" ht="33.75" thickBot="1" x14ac:dyDescent="0.25">
      <c r="B91" s="75">
        <f t="shared" si="38"/>
        <v>8.1999999999999993</v>
      </c>
      <c r="C91" s="94" t="s">
        <v>242</v>
      </c>
      <c r="D91" s="130">
        <v>0.5</v>
      </c>
      <c r="E91" s="125">
        <v>6679387874</v>
      </c>
      <c r="F91" s="125">
        <v>7285542429</v>
      </c>
      <c r="G91" s="125">
        <v>522298884</v>
      </c>
      <c r="H91" s="125">
        <v>2746351240</v>
      </c>
      <c r="I91" s="125">
        <f t="shared" si="39"/>
        <v>6157088990</v>
      </c>
      <c r="J91" s="74">
        <f t="shared" si="40"/>
        <v>4539191189</v>
      </c>
      <c r="K91" s="125">
        <f t="shared" ref="K91:K99" si="41">+J91</f>
        <v>4539191189</v>
      </c>
      <c r="L91" s="125">
        <v>1355688207</v>
      </c>
      <c r="M91" s="125">
        <v>0</v>
      </c>
      <c r="N91" s="122"/>
      <c r="O91" s="122" t="str">
        <f>IF(ISERROR(VLOOKUP(N91,POA!$A$2:$C$16,3,0)),"",VLOOKUP(N91,POA!$A$2:$C$16,3,0))</f>
        <v/>
      </c>
      <c r="P91" s="79" t="str">
        <f>IF(ISERROR(VLOOKUP(N91,POA!$A$2:$C$16,2,0)),"",VLOOKUP(N91,POA!$A$2:$C$16,2,0))</f>
        <v/>
      </c>
      <c r="Q91" s="84"/>
      <c r="R91" s="83"/>
      <c r="S91" s="84"/>
      <c r="T91" s="83"/>
      <c r="U91" s="96"/>
      <c r="V91" s="83"/>
      <c r="W91" s="77"/>
      <c r="X91" s="83"/>
      <c r="Y91" s="84"/>
      <c r="Z91" s="83"/>
      <c r="AA91" s="83"/>
      <c r="AB91" s="105"/>
      <c r="AC91" s="83"/>
      <c r="AD91" s="105"/>
      <c r="AE91" s="83"/>
      <c r="AF91" s="102"/>
    </row>
    <row r="92" spans="2:32" ht="18" hidden="1" customHeight="1" x14ac:dyDescent="0.2">
      <c r="B92" s="75" t="str">
        <f t="shared" si="38"/>
        <v/>
      </c>
      <c r="C92" s="94"/>
      <c r="D92" s="130"/>
      <c r="E92" s="74"/>
      <c r="F92" s="74"/>
      <c r="G92" s="74"/>
      <c r="H92" s="74"/>
      <c r="I92" s="125">
        <f t="shared" si="39"/>
        <v>0</v>
      </c>
      <c r="J92" s="74">
        <f t="shared" si="40"/>
        <v>0</v>
      </c>
      <c r="K92" s="125">
        <f t="shared" si="41"/>
        <v>0</v>
      </c>
      <c r="L92" s="125"/>
      <c r="M92" s="125"/>
      <c r="N92" s="122"/>
      <c r="O92" s="122" t="str">
        <f>IF(ISERROR(VLOOKUP(N92,POA!$A$2:$C$16,3,0)),"",VLOOKUP(N92,POA!$A$2:$C$16,3,0))</f>
        <v/>
      </c>
      <c r="P92" s="79" t="str">
        <f>IF(ISERROR(VLOOKUP(N92,POA!$A$2:$C$16,2,0)),"",VLOOKUP(N92,POA!$A$2:$C$16,2,0))</f>
        <v/>
      </c>
      <c r="Q92" s="84"/>
      <c r="R92" s="83"/>
      <c r="S92" s="84"/>
      <c r="T92" s="83"/>
      <c r="U92" s="96"/>
      <c r="V92" s="83"/>
      <c r="W92" s="77"/>
      <c r="X92" s="83"/>
      <c r="Y92" s="84"/>
      <c r="Z92" s="83"/>
      <c r="AA92" s="83"/>
      <c r="AB92" s="105"/>
      <c r="AC92" s="83"/>
      <c r="AD92" s="105"/>
      <c r="AE92" s="83"/>
      <c r="AF92" s="102"/>
    </row>
    <row r="93" spans="2:32" ht="18" hidden="1" customHeight="1" x14ac:dyDescent="0.2">
      <c r="B93" s="75" t="str">
        <f t="shared" si="38"/>
        <v/>
      </c>
      <c r="C93" s="94"/>
      <c r="D93" s="130"/>
      <c r="E93" s="74"/>
      <c r="F93" s="74"/>
      <c r="G93" s="74"/>
      <c r="H93" s="74"/>
      <c r="I93" s="125">
        <f t="shared" si="39"/>
        <v>0</v>
      </c>
      <c r="J93" s="74">
        <f t="shared" si="40"/>
        <v>0</v>
      </c>
      <c r="K93" s="125">
        <f t="shared" si="41"/>
        <v>0</v>
      </c>
      <c r="L93" s="125"/>
      <c r="M93" s="125"/>
      <c r="N93" s="122"/>
      <c r="O93" s="122" t="str">
        <f>IF(ISERROR(VLOOKUP(N93,POA!$A$2:$C$16,3,0)),"",VLOOKUP(N93,POA!$A$2:$C$16,3,0))</f>
        <v/>
      </c>
      <c r="P93" s="79" t="str">
        <f>IF(ISERROR(VLOOKUP(N93,POA!$A$2:$C$16,2,0)),"",VLOOKUP(N93,POA!$A$2:$C$16,2,0))</f>
        <v/>
      </c>
      <c r="Q93" s="84"/>
      <c r="R93" s="83"/>
      <c r="S93" s="84"/>
      <c r="T93" s="83"/>
      <c r="U93" s="96"/>
      <c r="V93" s="83"/>
      <c r="W93" s="77"/>
      <c r="X93" s="83"/>
      <c r="Y93" s="84"/>
      <c r="Z93" s="83"/>
      <c r="AA93" s="83"/>
      <c r="AB93" s="105"/>
      <c r="AC93" s="83"/>
      <c r="AD93" s="105"/>
      <c r="AE93" s="83"/>
      <c r="AF93" s="102"/>
    </row>
    <row r="94" spans="2:32" ht="18" hidden="1" customHeight="1" x14ac:dyDescent="0.2">
      <c r="B94" s="75" t="str">
        <f t="shared" si="38"/>
        <v/>
      </c>
      <c r="C94" s="94"/>
      <c r="D94" s="130"/>
      <c r="E94" s="74"/>
      <c r="F94" s="74"/>
      <c r="G94" s="74"/>
      <c r="H94" s="74"/>
      <c r="I94" s="125">
        <f t="shared" si="39"/>
        <v>0</v>
      </c>
      <c r="J94" s="74">
        <f t="shared" si="40"/>
        <v>0</v>
      </c>
      <c r="K94" s="125">
        <f t="shared" si="41"/>
        <v>0</v>
      </c>
      <c r="L94" s="125"/>
      <c r="M94" s="125"/>
      <c r="N94" s="122"/>
      <c r="O94" s="122" t="str">
        <f>IF(ISERROR(VLOOKUP(N94,POA!$A$2:$C$16,3,0)),"",VLOOKUP(N94,POA!$A$2:$C$16,3,0))</f>
        <v/>
      </c>
      <c r="P94" s="79" t="str">
        <f>IF(ISERROR(VLOOKUP(N94,POA!$A$2:$C$16,2,0)),"",VLOOKUP(N94,POA!$A$2:$C$16,2,0))</f>
        <v/>
      </c>
      <c r="Q94" s="84"/>
      <c r="R94" s="83"/>
      <c r="S94" s="84"/>
      <c r="T94" s="83"/>
      <c r="U94" s="96"/>
      <c r="V94" s="83"/>
      <c r="W94" s="77"/>
      <c r="X94" s="83"/>
      <c r="Y94" s="84"/>
      <c r="Z94" s="83"/>
      <c r="AA94" s="83"/>
      <c r="AB94" s="105"/>
      <c r="AC94" s="83"/>
      <c r="AD94" s="105"/>
      <c r="AE94" s="83"/>
      <c r="AF94" s="99"/>
    </row>
    <row r="95" spans="2:32" ht="18" hidden="1" customHeight="1" x14ac:dyDescent="0.2">
      <c r="B95" s="75" t="str">
        <f t="shared" si="38"/>
        <v/>
      </c>
      <c r="C95" s="94"/>
      <c r="D95" s="130"/>
      <c r="E95" s="74"/>
      <c r="F95" s="74"/>
      <c r="G95" s="74"/>
      <c r="H95" s="74"/>
      <c r="I95" s="125">
        <f t="shared" si="39"/>
        <v>0</v>
      </c>
      <c r="J95" s="74">
        <f t="shared" si="40"/>
        <v>0</v>
      </c>
      <c r="K95" s="125">
        <f t="shared" si="41"/>
        <v>0</v>
      </c>
      <c r="L95" s="125"/>
      <c r="M95" s="125"/>
      <c r="N95" s="122"/>
      <c r="O95" s="122" t="str">
        <f>IF(ISERROR(VLOOKUP(N95,POA!$A$2:$C$16,3,0)),"",VLOOKUP(N95,POA!$A$2:$C$16,3,0))</f>
        <v/>
      </c>
      <c r="P95" s="79" t="str">
        <f>IF(ISERROR(VLOOKUP(N95,POA!$A$2:$C$16,2,0)),"",VLOOKUP(N95,POA!$A$2:$C$16,2,0))</f>
        <v/>
      </c>
      <c r="Q95" s="84"/>
      <c r="R95" s="83"/>
      <c r="S95" s="84"/>
      <c r="T95" s="83"/>
      <c r="U95" s="96"/>
      <c r="V95" s="83"/>
      <c r="W95" s="77"/>
      <c r="X95" s="83"/>
      <c r="Y95" s="84"/>
      <c r="Z95" s="83"/>
      <c r="AA95" s="83"/>
      <c r="AB95" s="105"/>
      <c r="AC95" s="83"/>
      <c r="AD95" s="105"/>
      <c r="AE95" s="83"/>
      <c r="AF95" s="102"/>
    </row>
    <row r="96" spans="2:32" ht="18" hidden="1" customHeight="1" x14ac:dyDescent="0.2">
      <c r="B96" s="75" t="str">
        <f>IF(C96="","",B95+0.1)</f>
        <v/>
      </c>
      <c r="C96" s="94"/>
      <c r="D96" s="130"/>
      <c r="E96" s="74"/>
      <c r="F96" s="74"/>
      <c r="G96" s="74"/>
      <c r="H96" s="74"/>
      <c r="I96" s="125">
        <f t="shared" si="39"/>
        <v>0</v>
      </c>
      <c r="J96" s="74">
        <f t="shared" si="40"/>
        <v>0</v>
      </c>
      <c r="K96" s="125">
        <f t="shared" si="41"/>
        <v>0</v>
      </c>
      <c r="L96" s="125"/>
      <c r="M96" s="125"/>
      <c r="N96" s="122"/>
      <c r="O96" s="122" t="str">
        <f>IF(ISERROR(VLOOKUP(N96,POA!$A$2:$C$16,3,0)),"",VLOOKUP(N96,POA!$A$2:$C$16,3,0))</f>
        <v/>
      </c>
      <c r="P96" s="79" t="str">
        <f>IF(ISERROR(VLOOKUP(N96,POA!$A$2:$C$16,2,0)),"",VLOOKUP(N96,POA!$A$2:$C$16,2,0))</f>
        <v/>
      </c>
      <c r="Q96" s="84"/>
      <c r="R96" s="83"/>
      <c r="S96" s="84"/>
      <c r="T96" s="83"/>
      <c r="U96" s="96"/>
      <c r="V96" s="83"/>
      <c r="W96" s="77"/>
      <c r="X96" s="83"/>
      <c r="Y96" s="84"/>
      <c r="Z96" s="83"/>
      <c r="AA96" s="83"/>
      <c r="AB96" s="105"/>
      <c r="AC96" s="83"/>
      <c r="AD96" s="105"/>
      <c r="AE96" s="83"/>
      <c r="AF96" s="102"/>
    </row>
    <row r="97" spans="2:32" ht="18" hidden="1" customHeight="1" x14ac:dyDescent="0.2">
      <c r="B97" s="75" t="str">
        <f>IF(C97="","",B96+0.1)</f>
        <v/>
      </c>
      <c r="C97" s="94"/>
      <c r="D97" s="130"/>
      <c r="E97" s="74"/>
      <c r="F97" s="74"/>
      <c r="G97" s="74"/>
      <c r="H97" s="74"/>
      <c r="I97" s="125">
        <f t="shared" si="39"/>
        <v>0</v>
      </c>
      <c r="J97" s="74">
        <f t="shared" si="40"/>
        <v>0</v>
      </c>
      <c r="K97" s="125">
        <f t="shared" si="41"/>
        <v>0</v>
      </c>
      <c r="L97" s="125"/>
      <c r="M97" s="125"/>
      <c r="N97" s="122"/>
      <c r="O97" s="122" t="str">
        <f>IF(ISERROR(VLOOKUP(N97,POA!$A$2:$C$16,3,0)),"",VLOOKUP(N97,POA!$A$2:$C$16,3,0))</f>
        <v/>
      </c>
      <c r="P97" s="79" t="str">
        <f>IF(ISERROR(VLOOKUP(N97,POA!$A$2:$C$16,2,0)),"",VLOOKUP(N97,POA!$A$2:$C$16,2,0))</f>
        <v/>
      </c>
      <c r="Q97" s="84"/>
      <c r="R97" s="83"/>
      <c r="S97" s="84"/>
      <c r="T97" s="83"/>
      <c r="U97" s="96"/>
      <c r="V97" s="83"/>
      <c r="W97" s="77"/>
      <c r="X97" s="83"/>
      <c r="Y97" s="84"/>
      <c r="Z97" s="83"/>
      <c r="AA97" s="83"/>
      <c r="AB97" s="105"/>
      <c r="AC97" s="83"/>
      <c r="AD97" s="105"/>
      <c r="AE97" s="83"/>
      <c r="AF97" s="99"/>
    </row>
    <row r="98" spans="2:32" ht="18" hidden="1" customHeight="1" x14ac:dyDescent="0.2">
      <c r="B98" s="75" t="str">
        <f>IF(C98="","",B97+0.1)</f>
        <v/>
      </c>
      <c r="C98" s="94"/>
      <c r="D98" s="130"/>
      <c r="E98" s="74"/>
      <c r="F98" s="74"/>
      <c r="G98" s="74"/>
      <c r="H98" s="74"/>
      <c r="I98" s="125">
        <f t="shared" si="39"/>
        <v>0</v>
      </c>
      <c r="J98" s="74">
        <f t="shared" si="40"/>
        <v>0</v>
      </c>
      <c r="K98" s="125">
        <f t="shared" si="41"/>
        <v>0</v>
      </c>
      <c r="L98" s="125"/>
      <c r="M98" s="125"/>
      <c r="N98" s="122"/>
      <c r="O98" s="122" t="str">
        <f>IF(ISERROR(VLOOKUP(N98,POA!$A$2:$C$16,3,0)),"",VLOOKUP(N98,POA!$A$2:$C$16,3,0))</f>
        <v/>
      </c>
      <c r="P98" s="79" t="str">
        <f>IF(ISERROR(VLOOKUP(N98,POA!$A$2:$C$16,2,0)),"",VLOOKUP(N98,POA!$A$2:$C$16,2,0))</f>
        <v/>
      </c>
      <c r="Q98" s="84"/>
      <c r="R98" s="83"/>
      <c r="S98" s="84"/>
      <c r="T98" s="83"/>
      <c r="U98" s="96"/>
      <c r="V98" s="83"/>
      <c r="W98" s="77"/>
      <c r="X98" s="83"/>
      <c r="Y98" s="84"/>
      <c r="Z98" s="83"/>
      <c r="AA98" s="83"/>
      <c r="AB98" s="105"/>
      <c r="AC98" s="83"/>
      <c r="AD98" s="105"/>
      <c r="AE98" s="83"/>
      <c r="AF98" s="99"/>
    </row>
    <row r="99" spans="2:32" ht="18" hidden="1" customHeight="1" thickBot="1" x14ac:dyDescent="0.25">
      <c r="B99" s="92" t="str">
        <f>IF(C99="","",B98+0.1)</f>
        <v/>
      </c>
      <c r="C99" s="95"/>
      <c r="D99" s="95"/>
      <c r="E99" s="78"/>
      <c r="F99" s="78"/>
      <c r="G99" s="78"/>
      <c r="H99" s="78"/>
      <c r="I99" s="78">
        <f t="shared" si="39"/>
        <v>0</v>
      </c>
      <c r="J99" s="78">
        <f t="shared" si="40"/>
        <v>0</v>
      </c>
      <c r="K99" s="78">
        <f t="shared" si="41"/>
        <v>0</v>
      </c>
      <c r="L99" s="78"/>
      <c r="M99" s="78"/>
      <c r="N99" s="123"/>
      <c r="O99" s="123" t="str">
        <f>IF(ISERROR(VLOOKUP(N99,POA!$A$2:$C$16,3,0)),"",VLOOKUP(N99,POA!$A$2:$C$16,3,0))</f>
        <v/>
      </c>
      <c r="P99" s="82" t="str">
        <f>IF(ISERROR(VLOOKUP(N99,POA!$A$2:$C$16,2,0)),"",VLOOKUP(N99,POA!$A$2:$C$16,2,0))</f>
        <v/>
      </c>
      <c r="Q99" s="91"/>
      <c r="R99" s="90"/>
      <c r="S99" s="91"/>
      <c r="T99" s="90"/>
      <c r="U99" s="97"/>
      <c r="V99" s="90"/>
      <c r="W99" s="89"/>
      <c r="X99" s="90"/>
      <c r="Y99" s="91"/>
      <c r="Z99" s="90"/>
      <c r="AA99" s="90"/>
      <c r="AB99" s="106"/>
      <c r="AC99" s="90"/>
      <c r="AD99" s="106"/>
      <c r="AE99" s="90"/>
      <c r="AF99" s="100"/>
    </row>
    <row r="100" spans="2:32" ht="18" customHeight="1" x14ac:dyDescent="0.2">
      <c r="B100" s="85">
        <v>9</v>
      </c>
      <c r="C100" s="86" t="s">
        <v>208</v>
      </c>
      <c r="D100" s="93">
        <f>IF(SUM(D101:D110)=0,"",SUM(D101:D110))</f>
        <v>1</v>
      </c>
      <c r="E100" s="87">
        <f>IFERROR((E101*$D101+E102*$D102+E103*$D103+E104*$D104+E105*$D105+E106*$D106+E107*$D107+E108*$D108+E109*$D109+E110*$D110),"")</f>
        <v>4945111896.2799997</v>
      </c>
      <c r="F100" s="87">
        <f>IFERROR((F101*$D101+F102*$D102+F103*$D103+F104*$D104+F105*$D105+F106*$D106+F107*$D107+F108*$D108+F109*$D109+F110*$D110),"")</f>
        <v>5375791142.6000004</v>
      </c>
      <c r="G100" s="87">
        <f>IFERROR((G101*$D101+G102*$D102+G103*$D103+G104*$D104+G105*$D105+G106*$D106+G107*$D107+G108*$D108+G109*$D109+G110*$D110),"")</f>
        <v>736341115.25</v>
      </c>
      <c r="H100" s="87">
        <f>IFERROR((H101*$D101+H102*$D102+H103*$D103+H104*$D104+H105*$D105+H106*$D106+H107*$D107+H108*$D108+H109*$D109+H110*$D110),"")</f>
        <v>863019154.37</v>
      </c>
      <c r="I100" s="87">
        <f>IF(ISERROR(SUM(I101:I110)),"",SUM(I101:I110))</f>
        <v>8536286475</v>
      </c>
      <c r="J100" s="87">
        <f>IF(ISERROR(SUM(J101:J110)),"",SUM(J101:J110))</f>
        <v>9162921629</v>
      </c>
      <c r="K100" s="87">
        <f>IFERROR((K101*$D101+K102*$D102+K103*$D103+K104*$D104+K105*$D105+K106*$D106+K107*$D107+K108*$D108+K109*$D109+K110*$D110),"")</f>
        <v>4512771988.2299995</v>
      </c>
      <c r="L100" s="87">
        <f>IFERROR((L101*$D101+L102*$D102+L103*$D103+L104*$D104+L105*$D105+L106*$D106+L107*$D107+L108*$D108+L109*$D109+L110*$D110),"")</f>
        <v>1283489388.99</v>
      </c>
      <c r="M100" s="87">
        <f>IFERROR((M101*$D101+M102*$D102+M103*$D103+M104*$D104+M105*$D105+M106*$D106+M107*$D107+M108*$D108+M109*$D109+M110*$D110),"")</f>
        <v>5370597.6600000001</v>
      </c>
      <c r="N100" s="80">
        <v>1</v>
      </c>
      <c r="O100" s="127">
        <f>IF(ISERROR(VLOOKUP(N100,POA!$A$2:$C$16,3,0)),"",VLOOKUP(N100,POA!$A$2:$C$16,3,0))</f>
        <v>6</v>
      </c>
      <c r="P100" s="81">
        <f>IF(ISERROR(VLOOKUP(N100,POA!$A$2:$C$16,2,0)),"",VLOOKUP(N100,POA!$A$2:$C$16,2,0))</f>
        <v>784601462</v>
      </c>
      <c r="Q100" s="126">
        <f>SUM(I100)</f>
        <v>8536286475</v>
      </c>
      <c r="R100" s="88" t="str">
        <f>IF(OR(Q100=0,N100="",P100=""),"",IF(Q100&gt;=$R$9,"HABIL","NO HABIL"))</f>
        <v>HABIL</v>
      </c>
      <c r="S100" s="87">
        <f>IF(AND(E100&gt;=1,G100=0),"INDETERMINADO",IF(ISERROR(SUM(E100/G100)),0,SUM(E100/G100)))</f>
        <v>6.7157894539150549</v>
      </c>
      <c r="T100" s="88" t="str">
        <f>IF(OR(S100=0,N100="",P100=""),"",IF(S100&gt;=$T$9,"HABIL","NO HABIL"))</f>
        <v>HABIL</v>
      </c>
      <c r="U100" s="149">
        <f>IF(ISERROR(SUM(H100/F100)),0,SUM(H100/F100))</f>
        <v>0.16053807364856088</v>
      </c>
      <c r="V100" s="88" t="str">
        <f>IF(OR(U100=0,N100="",P100=""),"",IF(U100&lt;=$V$9,"HABIL","NO HABIL"))</f>
        <v>HABIL</v>
      </c>
      <c r="W100" s="129">
        <f>IF(AND(L100&gt;=1,M100=0),"INDETERMINADO",IF(ISERROR(SUM(L100/M100)),0,SUM(L100/M100)))</f>
        <v>238.98446136626066</v>
      </c>
      <c r="X100" s="88" t="str">
        <f>IF(OR(W100=0,N100="",P100=""),"",IF(W100&gt;=$X$9,"HABIL","NO HABIL"))</f>
        <v>HABIL</v>
      </c>
      <c r="Y100" s="126">
        <f>+SUM(J100)</f>
        <v>9162921629</v>
      </c>
      <c r="Z100" s="88" t="str">
        <f>IF(OR(Y100=0,N100="",P100=""),"",IF(Y100&gt;=$Z$9,"HABIL","NO HABIL"))</f>
        <v>HABIL</v>
      </c>
      <c r="AA100" s="88" t="str">
        <f>IF(OR(R100="",T100="",V100="",X100="",Z100=""),"",IF(R100="NO HABIL","NO HABIL",IF(T100="NO HABIL","NO HABIL",IF(V100="NO HABIL","NO HABIL",IF(X100="NO HABIL","NO HABIL",IF(Z100="NO HABIL","NO HABIL","HABIL"))))))</f>
        <v>HABIL</v>
      </c>
      <c r="AB100" s="129">
        <f>IF(ISERROR(SUM(L100/K100)),0,SUM(L100/K100))</f>
        <v>0.28441263869247924</v>
      </c>
      <c r="AC100" s="88" t="str">
        <f>IF(OR(AB100=0,N100="",P100=""),"",IF(AB100&gt;=$AC$9,"HABIL","NO HABIL"))</f>
        <v>HABIL</v>
      </c>
      <c r="AD100" s="149">
        <f>IF(ISERROR(SUM(L100/F100)),0,SUM(L100/F100))</f>
        <v>0.23875358155548443</v>
      </c>
      <c r="AE100" s="88" t="str">
        <f>IF(OR(AD100=0,N100="",P100=""),"",IF(AD100&gt;=$AE$9,"HABIL","NO HABIL"))</f>
        <v>HABIL</v>
      </c>
      <c r="AF100" s="98" t="str">
        <f t="shared" ref="AF100" si="42">IF(OR(AC100="",AE100=""),"",IF(AC100="NO HABIL","NO HABIL",IF(AE100="NO HABIL","NO HABIL",IF(AE100="NO HABIL","NO HABIL","HABIL"))))</f>
        <v>HABIL</v>
      </c>
    </row>
    <row r="101" spans="2:32" ht="33" x14ac:dyDescent="0.2">
      <c r="B101" s="75">
        <f t="shared" ref="B101:B106" si="43">IF(C101="","",B100+0.1)</f>
        <v>9.1</v>
      </c>
      <c r="C101" s="76" t="s">
        <v>243</v>
      </c>
      <c r="D101" s="130">
        <v>0.49</v>
      </c>
      <c r="E101" s="125">
        <v>8504477362</v>
      </c>
      <c r="F101" s="125">
        <v>9283613429</v>
      </c>
      <c r="G101" s="125">
        <v>1267711301</v>
      </c>
      <c r="H101" s="125">
        <v>1267711301</v>
      </c>
      <c r="I101" s="125">
        <f t="shared" ref="I101:I110" si="44">IF(ISERROR(E101-G101),"",E101-G101)</f>
        <v>7236766061</v>
      </c>
      <c r="J101" s="74">
        <f t="shared" ref="J101:J110" si="45">IF(ISERROR(F101-H101),"",F101-H101)</f>
        <v>8015902128</v>
      </c>
      <c r="K101" s="125">
        <f>+J101</f>
        <v>8015902128</v>
      </c>
      <c r="L101" s="125">
        <v>2076374226</v>
      </c>
      <c r="M101" s="125">
        <v>7916076</v>
      </c>
      <c r="N101" s="124"/>
      <c r="O101" s="128" t="str">
        <f>IF(ISERROR(VLOOKUP(N101,POA!$A$2:$C$16,3,0)),"",VLOOKUP(N101,POA!$A$2:$C$16,3,0))</f>
        <v/>
      </c>
      <c r="P101" s="79" t="str">
        <f>IF(ISERROR(VLOOKUP(N101,POA!$A$2:$C$16,2,0)),"",VLOOKUP(N101,POA!$A$2:$C$16,2,0))</f>
        <v/>
      </c>
      <c r="Q101" s="84"/>
      <c r="R101" s="83"/>
      <c r="S101" s="84"/>
      <c r="T101" s="83"/>
      <c r="U101" s="96"/>
      <c r="V101" s="83"/>
      <c r="W101" s="77"/>
      <c r="X101" s="83"/>
      <c r="Y101" s="84"/>
      <c r="Z101" s="83"/>
      <c r="AA101" s="83"/>
      <c r="AB101" s="105"/>
      <c r="AC101" s="83"/>
      <c r="AD101" s="105"/>
      <c r="AE101" s="83"/>
      <c r="AF101" s="101"/>
    </row>
    <row r="102" spans="2:32" ht="33.75" thickBot="1" x14ac:dyDescent="0.25">
      <c r="B102" s="75">
        <f t="shared" si="43"/>
        <v>9.1999999999999993</v>
      </c>
      <c r="C102" s="94" t="s">
        <v>244</v>
      </c>
      <c r="D102" s="130">
        <v>0.51</v>
      </c>
      <c r="E102" s="125">
        <v>1525329390</v>
      </c>
      <c r="F102" s="125">
        <v>1621216789</v>
      </c>
      <c r="G102" s="125">
        <v>225808976</v>
      </c>
      <c r="H102" s="125">
        <v>474197288</v>
      </c>
      <c r="I102" s="125">
        <f t="shared" si="44"/>
        <v>1299520414</v>
      </c>
      <c r="J102" s="74">
        <f t="shared" si="45"/>
        <v>1147019501</v>
      </c>
      <c r="K102" s="125">
        <f t="shared" ref="K102:K110" si="46">+J102</f>
        <v>1147019501</v>
      </c>
      <c r="L102" s="125">
        <v>521698075</v>
      </c>
      <c r="M102" s="125">
        <v>2924942</v>
      </c>
      <c r="N102" s="122"/>
      <c r="O102" s="122" t="str">
        <f>IF(ISERROR(VLOOKUP(N102,POA!$A$2:$C$16,3,0)),"",VLOOKUP(N102,POA!$A$2:$C$16,3,0))</f>
        <v/>
      </c>
      <c r="P102" s="79" t="str">
        <f>IF(ISERROR(VLOOKUP(N102,POA!$A$2:$C$16,2,0)),"",VLOOKUP(N102,POA!$A$2:$C$16,2,0))</f>
        <v/>
      </c>
      <c r="Q102" s="84"/>
      <c r="R102" s="83"/>
      <c r="S102" s="84"/>
      <c r="T102" s="83"/>
      <c r="U102" s="96"/>
      <c r="V102" s="83"/>
      <c r="W102" s="77"/>
      <c r="X102" s="83"/>
      <c r="Y102" s="84"/>
      <c r="Z102" s="83"/>
      <c r="AA102" s="83"/>
      <c r="AB102" s="105"/>
      <c r="AC102" s="83"/>
      <c r="AD102" s="105"/>
      <c r="AE102" s="83"/>
      <c r="AF102" s="102"/>
    </row>
    <row r="103" spans="2:32" ht="18" hidden="1" customHeight="1" x14ac:dyDescent="0.2">
      <c r="B103" s="75" t="str">
        <f t="shared" si="43"/>
        <v/>
      </c>
      <c r="C103" s="94"/>
      <c r="D103" s="130"/>
      <c r="E103" s="74"/>
      <c r="F103" s="74"/>
      <c r="G103" s="74"/>
      <c r="H103" s="74"/>
      <c r="I103" s="125">
        <f t="shared" si="44"/>
        <v>0</v>
      </c>
      <c r="J103" s="74">
        <f t="shared" si="45"/>
        <v>0</v>
      </c>
      <c r="K103" s="125">
        <f t="shared" si="46"/>
        <v>0</v>
      </c>
      <c r="L103" s="125"/>
      <c r="M103" s="125"/>
      <c r="N103" s="122"/>
      <c r="O103" s="122" t="str">
        <f>IF(ISERROR(VLOOKUP(N103,POA!$A$2:$C$16,3,0)),"",VLOOKUP(N103,POA!$A$2:$C$16,3,0))</f>
        <v/>
      </c>
      <c r="P103" s="79" t="str">
        <f>IF(ISERROR(VLOOKUP(N103,POA!$A$2:$C$16,2,0)),"",VLOOKUP(N103,POA!$A$2:$C$16,2,0))</f>
        <v/>
      </c>
      <c r="Q103" s="84"/>
      <c r="R103" s="83"/>
      <c r="S103" s="84"/>
      <c r="T103" s="83"/>
      <c r="U103" s="96"/>
      <c r="V103" s="83"/>
      <c r="W103" s="77"/>
      <c r="X103" s="83"/>
      <c r="Y103" s="84"/>
      <c r="Z103" s="83"/>
      <c r="AA103" s="83"/>
      <c r="AB103" s="105"/>
      <c r="AC103" s="83"/>
      <c r="AD103" s="105"/>
      <c r="AE103" s="83"/>
      <c r="AF103" s="102"/>
    </row>
    <row r="104" spans="2:32" ht="18" hidden="1" customHeight="1" x14ac:dyDescent="0.2">
      <c r="B104" s="75" t="str">
        <f t="shared" si="43"/>
        <v/>
      </c>
      <c r="C104" s="94"/>
      <c r="D104" s="130"/>
      <c r="E104" s="74"/>
      <c r="F104" s="74"/>
      <c r="G104" s="74"/>
      <c r="H104" s="74"/>
      <c r="I104" s="125">
        <f t="shared" si="44"/>
        <v>0</v>
      </c>
      <c r="J104" s="74">
        <f t="shared" si="45"/>
        <v>0</v>
      </c>
      <c r="K104" s="125">
        <f t="shared" si="46"/>
        <v>0</v>
      </c>
      <c r="L104" s="125"/>
      <c r="M104" s="125"/>
      <c r="N104" s="122"/>
      <c r="O104" s="122" t="str">
        <f>IF(ISERROR(VLOOKUP(N104,POA!$A$2:$C$16,3,0)),"",VLOOKUP(N104,POA!$A$2:$C$16,3,0))</f>
        <v/>
      </c>
      <c r="P104" s="79" t="str">
        <f>IF(ISERROR(VLOOKUP(N104,POA!$A$2:$C$16,2,0)),"",VLOOKUP(N104,POA!$A$2:$C$16,2,0))</f>
        <v/>
      </c>
      <c r="Q104" s="84"/>
      <c r="R104" s="83"/>
      <c r="S104" s="84"/>
      <c r="T104" s="83"/>
      <c r="U104" s="96"/>
      <c r="V104" s="83"/>
      <c r="W104" s="77"/>
      <c r="X104" s="83"/>
      <c r="Y104" s="84"/>
      <c r="Z104" s="83"/>
      <c r="AA104" s="83"/>
      <c r="AB104" s="105"/>
      <c r="AC104" s="83"/>
      <c r="AD104" s="105"/>
      <c r="AE104" s="83"/>
      <c r="AF104" s="102"/>
    </row>
    <row r="105" spans="2:32" ht="18" hidden="1" customHeight="1" x14ac:dyDescent="0.2">
      <c r="B105" s="75" t="str">
        <f t="shared" si="43"/>
        <v/>
      </c>
      <c r="C105" s="94"/>
      <c r="D105" s="130"/>
      <c r="E105" s="74"/>
      <c r="F105" s="74"/>
      <c r="G105" s="74"/>
      <c r="H105" s="74"/>
      <c r="I105" s="125">
        <f t="shared" si="44"/>
        <v>0</v>
      </c>
      <c r="J105" s="74">
        <f t="shared" si="45"/>
        <v>0</v>
      </c>
      <c r="K105" s="125">
        <f t="shared" si="46"/>
        <v>0</v>
      </c>
      <c r="L105" s="125"/>
      <c r="M105" s="125"/>
      <c r="N105" s="122"/>
      <c r="O105" s="122" t="str">
        <f>IF(ISERROR(VLOOKUP(N105,POA!$A$2:$C$16,3,0)),"",VLOOKUP(N105,POA!$A$2:$C$16,3,0))</f>
        <v/>
      </c>
      <c r="P105" s="79" t="str">
        <f>IF(ISERROR(VLOOKUP(N105,POA!$A$2:$C$16,2,0)),"",VLOOKUP(N105,POA!$A$2:$C$16,2,0))</f>
        <v/>
      </c>
      <c r="Q105" s="84"/>
      <c r="R105" s="83"/>
      <c r="S105" s="84"/>
      <c r="T105" s="83"/>
      <c r="U105" s="96"/>
      <c r="V105" s="83"/>
      <c r="W105" s="77"/>
      <c r="X105" s="83"/>
      <c r="Y105" s="84"/>
      <c r="Z105" s="83"/>
      <c r="AA105" s="83"/>
      <c r="AB105" s="105"/>
      <c r="AC105" s="83"/>
      <c r="AD105" s="105"/>
      <c r="AE105" s="83"/>
      <c r="AF105" s="99"/>
    </row>
    <row r="106" spans="2:32" ht="18" hidden="1" customHeight="1" x14ac:dyDescent="0.2">
      <c r="B106" s="75" t="str">
        <f t="shared" si="43"/>
        <v/>
      </c>
      <c r="C106" s="94"/>
      <c r="D106" s="130"/>
      <c r="E106" s="74"/>
      <c r="F106" s="74"/>
      <c r="G106" s="74"/>
      <c r="H106" s="74"/>
      <c r="I106" s="125">
        <f t="shared" si="44"/>
        <v>0</v>
      </c>
      <c r="J106" s="74">
        <f t="shared" si="45"/>
        <v>0</v>
      </c>
      <c r="K106" s="125">
        <f t="shared" si="46"/>
        <v>0</v>
      </c>
      <c r="L106" s="125"/>
      <c r="M106" s="125"/>
      <c r="N106" s="122"/>
      <c r="O106" s="122" t="str">
        <f>IF(ISERROR(VLOOKUP(N106,POA!$A$2:$C$16,3,0)),"",VLOOKUP(N106,POA!$A$2:$C$16,3,0))</f>
        <v/>
      </c>
      <c r="P106" s="79" t="str">
        <f>IF(ISERROR(VLOOKUP(N106,POA!$A$2:$C$16,2,0)),"",VLOOKUP(N106,POA!$A$2:$C$16,2,0))</f>
        <v/>
      </c>
      <c r="Q106" s="84"/>
      <c r="R106" s="83"/>
      <c r="S106" s="84"/>
      <c r="T106" s="83"/>
      <c r="U106" s="96"/>
      <c r="V106" s="83"/>
      <c r="W106" s="77"/>
      <c r="X106" s="83"/>
      <c r="Y106" s="84"/>
      <c r="Z106" s="83"/>
      <c r="AA106" s="83"/>
      <c r="AB106" s="105"/>
      <c r="AC106" s="83"/>
      <c r="AD106" s="105"/>
      <c r="AE106" s="83"/>
      <c r="AF106" s="102"/>
    </row>
    <row r="107" spans="2:32" ht="18" hidden="1" customHeight="1" x14ac:dyDescent="0.2">
      <c r="B107" s="75" t="str">
        <f>IF(C107="","",B106+0.1)</f>
        <v/>
      </c>
      <c r="C107" s="94"/>
      <c r="D107" s="130"/>
      <c r="E107" s="74"/>
      <c r="F107" s="74"/>
      <c r="G107" s="74"/>
      <c r="H107" s="74"/>
      <c r="I107" s="125">
        <f t="shared" si="44"/>
        <v>0</v>
      </c>
      <c r="J107" s="74">
        <f t="shared" si="45"/>
        <v>0</v>
      </c>
      <c r="K107" s="125">
        <f t="shared" si="46"/>
        <v>0</v>
      </c>
      <c r="L107" s="125"/>
      <c r="M107" s="125"/>
      <c r="N107" s="122"/>
      <c r="O107" s="122" t="str">
        <f>IF(ISERROR(VLOOKUP(N107,POA!$A$2:$C$16,3,0)),"",VLOOKUP(N107,POA!$A$2:$C$16,3,0))</f>
        <v/>
      </c>
      <c r="P107" s="79" t="str">
        <f>IF(ISERROR(VLOOKUP(N107,POA!$A$2:$C$16,2,0)),"",VLOOKUP(N107,POA!$A$2:$C$16,2,0))</f>
        <v/>
      </c>
      <c r="Q107" s="84"/>
      <c r="R107" s="83"/>
      <c r="S107" s="84"/>
      <c r="T107" s="83"/>
      <c r="U107" s="96"/>
      <c r="V107" s="83"/>
      <c r="W107" s="77"/>
      <c r="X107" s="83"/>
      <c r="Y107" s="84"/>
      <c r="Z107" s="83"/>
      <c r="AA107" s="83"/>
      <c r="AB107" s="105"/>
      <c r="AC107" s="83"/>
      <c r="AD107" s="105"/>
      <c r="AE107" s="83"/>
      <c r="AF107" s="102"/>
    </row>
    <row r="108" spans="2:32" ht="18" hidden="1" customHeight="1" x14ac:dyDescent="0.2">
      <c r="B108" s="75" t="str">
        <f>IF(C108="","",B107+0.1)</f>
        <v/>
      </c>
      <c r="C108" s="94"/>
      <c r="D108" s="130"/>
      <c r="E108" s="74"/>
      <c r="F108" s="74"/>
      <c r="G108" s="74"/>
      <c r="H108" s="74"/>
      <c r="I108" s="125">
        <f t="shared" si="44"/>
        <v>0</v>
      </c>
      <c r="J108" s="74">
        <f t="shared" si="45"/>
        <v>0</v>
      </c>
      <c r="K108" s="125">
        <f t="shared" si="46"/>
        <v>0</v>
      </c>
      <c r="L108" s="125"/>
      <c r="M108" s="125"/>
      <c r="N108" s="122"/>
      <c r="O108" s="122" t="str">
        <f>IF(ISERROR(VLOOKUP(N108,POA!$A$2:$C$16,3,0)),"",VLOOKUP(N108,POA!$A$2:$C$16,3,0))</f>
        <v/>
      </c>
      <c r="P108" s="79" t="str">
        <f>IF(ISERROR(VLOOKUP(N108,POA!$A$2:$C$16,2,0)),"",VLOOKUP(N108,POA!$A$2:$C$16,2,0))</f>
        <v/>
      </c>
      <c r="Q108" s="84"/>
      <c r="R108" s="83"/>
      <c r="S108" s="84"/>
      <c r="T108" s="83"/>
      <c r="U108" s="96"/>
      <c r="V108" s="83"/>
      <c r="W108" s="77"/>
      <c r="X108" s="83"/>
      <c r="Y108" s="84"/>
      <c r="Z108" s="83"/>
      <c r="AA108" s="83"/>
      <c r="AB108" s="105"/>
      <c r="AC108" s="83"/>
      <c r="AD108" s="105"/>
      <c r="AE108" s="83"/>
      <c r="AF108" s="99"/>
    </row>
    <row r="109" spans="2:32" ht="18" hidden="1" customHeight="1" x14ac:dyDescent="0.2">
      <c r="B109" s="75" t="str">
        <f>IF(C109="","",B108+0.1)</f>
        <v/>
      </c>
      <c r="C109" s="94"/>
      <c r="D109" s="130"/>
      <c r="E109" s="74"/>
      <c r="F109" s="74"/>
      <c r="G109" s="74"/>
      <c r="H109" s="74"/>
      <c r="I109" s="125">
        <f t="shared" si="44"/>
        <v>0</v>
      </c>
      <c r="J109" s="74">
        <f t="shared" si="45"/>
        <v>0</v>
      </c>
      <c r="K109" s="125">
        <f t="shared" si="46"/>
        <v>0</v>
      </c>
      <c r="L109" s="125"/>
      <c r="M109" s="125"/>
      <c r="N109" s="122"/>
      <c r="O109" s="122" t="str">
        <f>IF(ISERROR(VLOOKUP(N109,POA!$A$2:$C$16,3,0)),"",VLOOKUP(N109,POA!$A$2:$C$16,3,0))</f>
        <v/>
      </c>
      <c r="P109" s="79" t="str">
        <f>IF(ISERROR(VLOOKUP(N109,POA!$A$2:$C$16,2,0)),"",VLOOKUP(N109,POA!$A$2:$C$16,2,0))</f>
        <v/>
      </c>
      <c r="Q109" s="84"/>
      <c r="R109" s="83"/>
      <c r="S109" s="84"/>
      <c r="T109" s="83"/>
      <c r="U109" s="96"/>
      <c r="V109" s="83"/>
      <c r="W109" s="77"/>
      <c r="X109" s="83"/>
      <c r="Y109" s="84"/>
      <c r="Z109" s="83"/>
      <c r="AA109" s="83"/>
      <c r="AB109" s="105"/>
      <c r="AC109" s="83"/>
      <c r="AD109" s="105"/>
      <c r="AE109" s="83"/>
      <c r="AF109" s="99"/>
    </row>
    <row r="110" spans="2:32" ht="18" hidden="1" customHeight="1" thickBot="1" x14ac:dyDescent="0.25">
      <c r="B110" s="92" t="str">
        <f>IF(C110="","",B109+0.1)</f>
        <v/>
      </c>
      <c r="C110" s="95"/>
      <c r="D110" s="95"/>
      <c r="E110" s="78"/>
      <c r="F110" s="78"/>
      <c r="G110" s="78"/>
      <c r="H110" s="78"/>
      <c r="I110" s="78">
        <f t="shared" si="44"/>
        <v>0</v>
      </c>
      <c r="J110" s="78">
        <f t="shared" si="45"/>
        <v>0</v>
      </c>
      <c r="K110" s="78">
        <f t="shared" si="46"/>
        <v>0</v>
      </c>
      <c r="L110" s="78"/>
      <c r="M110" s="78"/>
      <c r="N110" s="123"/>
      <c r="O110" s="123" t="str">
        <f>IF(ISERROR(VLOOKUP(N110,POA!$A$2:$C$16,3,0)),"",VLOOKUP(N110,POA!$A$2:$C$16,3,0))</f>
        <v/>
      </c>
      <c r="P110" s="82" t="str">
        <f>IF(ISERROR(VLOOKUP(N110,POA!$A$2:$C$16,2,0)),"",VLOOKUP(N110,POA!$A$2:$C$16,2,0))</f>
        <v/>
      </c>
      <c r="Q110" s="91"/>
      <c r="R110" s="90"/>
      <c r="S110" s="91"/>
      <c r="T110" s="90"/>
      <c r="U110" s="97"/>
      <c r="V110" s="90"/>
      <c r="W110" s="89"/>
      <c r="X110" s="90"/>
      <c r="Y110" s="91"/>
      <c r="Z110" s="90"/>
      <c r="AA110" s="90"/>
      <c r="AB110" s="106"/>
      <c r="AC110" s="90"/>
      <c r="AD110" s="106"/>
      <c r="AE110" s="90"/>
      <c r="AF110" s="100"/>
    </row>
    <row r="111" spans="2:32" ht="18" customHeight="1" x14ac:dyDescent="0.2">
      <c r="B111" s="85">
        <v>10</v>
      </c>
      <c r="C111" s="86" t="s">
        <v>209</v>
      </c>
      <c r="D111" s="93">
        <f>IF(SUM(D112:D121)=0,"",SUM(D112:D121))</f>
        <v>1</v>
      </c>
      <c r="E111" s="87">
        <f>IFERROR((E112*$D112+E113*$D113+E114*$D114+E115*$D115+E116*$D116+E117*$D117+E118*$D118+E119*$D119+E120*$D120+E121*$D121),"")</f>
        <v>3355075176</v>
      </c>
      <c r="F111" s="87">
        <f>IFERROR((F112*$D112+F113*$D113+F114*$D114+F115*$D115+F116*$D116+F117*$D117+F118*$D118+F119*$D119+F120*$D120+F121*$D121),"")</f>
        <v>3908274964</v>
      </c>
      <c r="G111" s="87">
        <f>IFERROR((G112*$D112+G113*$D113+G114*$D114+G115*$D115+G116*$D116+G117*$D117+G118*$D118+G119*$D119+G120*$D120+G121*$D121),"")</f>
        <v>979449387</v>
      </c>
      <c r="H111" s="87">
        <f>IFERROR((H112*$D112+H113*$D113+H114*$D114+H115*$D115+H116*$D116+H117*$D117+H118*$D118+H119*$D119+H120*$D120+H121*$D121),"")</f>
        <v>1060642346</v>
      </c>
      <c r="I111" s="87">
        <f>IF(ISERROR(SUM(I112:I121)),"",SUM(I112:I121))</f>
        <v>4751251578</v>
      </c>
      <c r="J111" s="87">
        <f>IF(ISERROR(SUM(J112:J121)),"",SUM(J112:J121))</f>
        <v>5695265236</v>
      </c>
      <c r="K111" s="87">
        <f>IFERROR((K112*$D112+K113*$D113+K114*$D114+K115*$D115+K116*$D116+K117*$D117+K118*$D118+K119*$D119+K120*$D120+K121*$D121),"")</f>
        <v>2847632618</v>
      </c>
      <c r="L111" s="87">
        <f>IFERROR((L112*$D112+L113*$D113+L114*$D114+L115*$D115+L116*$D116+L117*$D117+L118*$D118+L119*$D119+L120*$D120+L121*$D121),"")</f>
        <v>1015263507.5</v>
      </c>
      <c r="M111" s="87">
        <f>IFERROR((M112*$D112+M113*$D113+M114*$D114+M115*$D115+M116*$D116+M117*$D117+M118*$D118+M119*$D119+M120*$D120+M121*$D121),"")</f>
        <v>185567.5</v>
      </c>
      <c r="N111" s="80">
        <v>1</v>
      </c>
      <c r="O111" s="127">
        <f>IF(ISERROR(VLOOKUP(N111,POA!$A$2:$C$16,3,0)),"",VLOOKUP(N111,POA!$A$2:$C$16,3,0))</f>
        <v>6</v>
      </c>
      <c r="P111" s="81">
        <f>IF(ISERROR(VLOOKUP(N111,POA!$A$2:$C$16,2,0)),"",VLOOKUP(N111,POA!$A$2:$C$16,2,0))</f>
        <v>784601462</v>
      </c>
      <c r="Q111" s="126">
        <f>SUM(I111)</f>
        <v>4751251578</v>
      </c>
      <c r="R111" s="88" t="str">
        <f>IF(OR(Q111=0,N111="",P111=""),"",IF(Q111&gt;=$R$9,"HABIL","NO HABIL"))</f>
        <v>HABIL</v>
      </c>
      <c r="S111" s="87">
        <f>IF(AND(E111&gt;=1,G111=0),"INDETERMINADO",IF(ISERROR(SUM(E111/G111)),0,SUM(E111/G111)))</f>
        <v>3.4254706986712322</v>
      </c>
      <c r="T111" s="88" t="str">
        <f>IF(OR(S111=0,N111="",P111=""),"",IF(S111&gt;=$T$9,"HABIL","NO HABIL"))</f>
        <v>HABIL</v>
      </c>
      <c r="U111" s="149">
        <f>IF(ISERROR(SUM(H111/F111)),0,SUM(H111/F111))</f>
        <v>0.2713837577370618</v>
      </c>
      <c r="V111" s="88" t="str">
        <f>IF(OR(U111=0,N111="",P111=""),"",IF(U111&lt;=$V$9,"HABIL","NO HABIL"))</f>
        <v>HABIL</v>
      </c>
      <c r="W111" s="129">
        <f>IF(AND(L111&gt;=1,M111=0),"INDETERMINADO",IF(ISERROR(SUM(L111/M111)),0,SUM(L111/M111)))</f>
        <v>5471.1277971627578</v>
      </c>
      <c r="X111" s="88" t="str">
        <f>IF(OR(W111=0,N111="",P111=""),"",IF(W111&gt;=$X$9,"HABIL","NO HABIL"))</f>
        <v>HABIL</v>
      </c>
      <c r="Y111" s="126">
        <f>+SUM(J111)</f>
        <v>5695265236</v>
      </c>
      <c r="Z111" s="88" t="str">
        <f>IF(OR(Y111=0,N111="",P111=""),"",IF(Y111&gt;=$Z$9,"HABIL","NO HABIL"))</f>
        <v>HABIL</v>
      </c>
      <c r="AA111" s="88" t="str">
        <f>IF(OR(R111="",T111="",V111="",X111="",Z111=""),"",IF(R111="NO HABIL","NO HABIL",IF(T111="NO HABIL","NO HABIL",IF(V111="NO HABIL","NO HABIL",IF(X111="NO HABIL","NO HABIL",IF(Z111="NO HABIL","NO HABIL","HABIL"))))))</f>
        <v>HABIL</v>
      </c>
      <c r="AB111" s="129">
        <f>IF(ISERROR(SUM(L111/K111)),0,SUM(L111/K111))</f>
        <v>0.35652896412355956</v>
      </c>
      <c r="AC111" s="88" t="str">
        <f>IF(OR(AB111=0,N111="",P111=""),"",IF(AB111&gt;=$AC$9,"HABIL","NO HABIL"))</f>
        <v>HABIL</v>
      </c>
      <c r="AD111" s="149">
        <f>IF(ISERROR(SUM(L111/F111)),0,SUM(L111/F111))</f>
        <v>0.2597727940976059</v>
      </c>
      <c r="AE111" s="88" t="str">
        <f>IF(OR(AD111=0,N111="",P111=""),"",IF(AD111&gt;=$AE$9,"HABIL","NO HABIL"))</f>
        <v>HABIL</v>
      </c>
      <c r="AF111" s="98" t="str">
        <f t="shared" ref="AF111" si="47">IF(OR(AC111="",AE111=""),"",IF(AC111="NO HABIL","NO HABIL",IF(AE111="NO HABIL","NO HABIL",IF(AE111="NO HABIL","NO HABIL","HABIL"))))</f>
        <v>HABIL</v>
      </c>
    </row>
    <row r="112" spans="2:32" ht="45.75" customHeight="1" x14ac:dyDescent="0.2">
      <c r="B112" s="75">
        <f t="shared" ref="B112:B117" si="48">IF(C112="","",B111+0.1)</f>
        <v>10.1</v>
      </c>
      <c r="C112" s="76" t="s">
        <v>245</v>
      </c>
      <c r="D112" s="130">
        <v>0.5</v>
      </c>
      <c r="E112" s="125">
        <v>971712508</v>
      </c>
      <c r="F112" s="125">
        <v>971712508</v>
      </c>
      <c r="G112" s="125">
        <v>46450933</v>
      </c>
      <c r="H112" s="125">
        <v>46450933</v>
      </c>
      <c r="I112" s="125">
        <f t="shared" ref="I112:I121" si="49">IF(ISERROR(E112-G112),"",E112-G112)</f>
        <v>925261575</v>
      </c>
      <c r="J112" s="74">
        <f t="shared" ref="J112:J121" si="50">IF(ISERROR(F112-H112),"",F112-H112)</f>
        <v>925261575</v>
      </c>
      <c r="K112" s="125">
        <f>+J112</f>
        <v>925261575</v>
      </c>
      <c r="L112" s="125">
        <v>37469351</v>
      </c>
      <c r="M112" s="125">
        <v>0</v>
      </c>
      <c r="N112" s="124"/>
      <c r="O112" s="128" t="str">
        <f>IF(ISERROR(VLOOKUP(N112,POA!$A$2:$C$16,3,0)),"",VLOOKUP(N112,POA!$A$2:$C$16,3,0))</f>
        <v/>
      </c>
      <c r="P112" s="79" t="str">
        <f>IF(ISERROR(VLOOKUP(N112,POA!$A$2:$C$16,2,0)),"",VLOOKUP(N112,POA!$A$2:$C$16,2,0))</f>
        <v/>
      </c>
      <c r="Q112" s="84"/>
      <c r="R112" s="83"/>
      <c r="S112" s="84"/>
      <c r="T112" s="83"/>
      <c r="U112" s="96"/>
      <c r="V112" s="83"/>
      <c r="W112" s="77"/>
      <c r="X112" s="83"/>
      <c r="Y112" s="84"/>
      <c r="Z112" s="83"/>
      <c r="AA112" s="83"/>
      <c r="AB112" s="105"/>
      <c r="AC112" s="83"/>
      <c r="AD112" s="105"/>
      <c r="AE112" s="83"/>
      <c r="AF112" s="101"/>
    </row>
    <row r="113" spans="2:32" ht="33.75" thickBot="1" x14ac:dyDescent="0.25">
      <c r="B113" s="75">
        <f t="shared" si="48"/>
        <v>10.199999999999999</v>
      </c>
      <c r="C113" s="94" t="s">
        <v>246</v>
      </c>
      <c r="D113" s="130">
        <v>0.5</v>
      </c>
      <c r="E113" s="125">
        <v>5738437844</v>
      </c>
      <c r="F113" s="125">
        <v>6844837420</v>
      </c>
      <c r="G113" s="125">
        <v>1912447841</v>
      </c>
      <c r="H113" s="125">
        <v>2074833759</v>
      </c>
      <c r="I113" s="125">
        <f t="shared" si="49"/>
        <v>3825990003</v>
      </c>
      <c r="J113" s="74">
        <f t="shared" si="50"/>
        <v>4770003661</v>
      </c>
      <c r="K113" s="125">
        <f t="shared" ref="K113:K121" si="51">+J113</f>
        <v>4770003661</v>
      </c>
      <c r="L113" s="125">
        <v>1993057664</v>
      </c>
      <c r="M113" s="125">
        <v>371135</v>
      </c>
      <c r="N113" s="122"/>
      <c r="O113" s="122" t="str">
        <f>IF(ISERROR(VLOOKUP(N113,POA!$A$2:$C$16,3,0)),"",VLOOKUP(N113,POA!$A$2:$C$16,3,0))</f>
        <v/>
      </c>
      <c r="P113" s="79" t="str">
        <f>IF(ISERROR(VLOOKUP(N113,POA!$A$2:$C$16,2,0)),"",VLOOKUP(N113,POA!$A$2:$C$16,2,0))</f>
        <v/>
      </c>
      <c r="Q113" s="84"/>
      <c r="R113" s="83"/>
      <c r="S113" s="84"/>
      <c r="T113" s="83"/>
      <c r="U113" s="96"/>
      <c r="V113" s="83"/>
      <c r="W113" s="77"/>
      <c r="X113" s="83"/>
      <c r="Y113" s="84"/>
      <c r="Z113" s="83"/>
      <c r="AA113" s="83"/>
      <c r="AB113" s="105"/>
      <c r="AC113" s="83"/>
      <c r="AD113" s="105"/>
      <c r="AE113" s="83"/>
      <c r="AF113" s="102"/>
    </row>
    <row r="114" spans="2:32" ht="18" hidden="1" customHeight="1" x14ac:dyDescent="0.2">
      <c r="B114" s="75" t="str">
        <f t="shared" si="48"/>
        <v/>
      </c>
      <c r="C114" s="94"/>
      <c r="D114" s="130"/>
      <c r="E114" s="74"/>
      <c r="F114" s="74"/>
      <c r="G114" s="74"/>
      <c r="H114" s="74"/>
      <c r="I114" s="125">
        <f t="shared" si="49"/>
        <v>0</v>
      </c>
      <c r="J114" s="74">
        <f t="shared" si="50"/>
        <v>0</v>
      </c>
      <c r="K114" s="125">
        <f t="shared" si="51"/>
        <v>0</v>
      </c>
      <c r="L114" s="125"/>
      <c r="M114" s="125"/>
      <c r="N114" s="122"/>
      <c r="O114" s="122" t="str">
        <f>IF(ISERROR(VLOOKUP(N114,POA!$A$2:$C$16,3,0)),"",VLOOKUP(N114,POA!$A$2:$C$16,3,0))</f>
        <v/>
      </c>
      <c r="P114" s="79" t="str">
        <f>IF(ISERROR(VLOOKUP(N114,POA!$A$2:$C$16,2,0)),"",VLOOKUP(N114,POA!$A$2:$C$16,2,0))</f>
        <v/>
      </c>
      <c r="Q114" s="84"/>
      <c r="R114" s="83"/>
      <c r="S114" s="84"/>
      <c r="T114" s="83"/>
      <c r="U114" s="96"/>
      <c r="V114" s="83"/>
      <c r="W114" s="77"/>
      <c r="X114" s="83"/>
      <c r="Y114" s="84"/>
      <c r="Z114" s="83"/>
      <c r="AA114" s="83"/>
      <c r="AB114" s="105"/>
      <c r="AC114" s="83"/>
      <c r="AD114" s="105"/>
      <c r="AE114" s="83"/>
      <c r="AF114" s="102"/>
    </row>
    <row r="115" spans="2:32" ht="18" hidden="1" customHeight="1" x14ac:dyDescent="0.2">
      <c r="B115" s="75" t="str">
        <f t="shared" si="48"/>
        <v/>
      </c>
      <c r="C115" s="94"/>
      <c r="D115" s="130"/>
      <c r="E115" s="74"/>
      <c r="F115" s="74"/>
      <c r="G115" s="74"/>
      <c r="H115" s="74"/>
      <c r="I115" s="125">
        <f t="shared" si="49"/>
        <v>0</v>
      </c>
      <c r="J115" s="74">
        <f t="shared" si="50"/>
        <v>0</v>
      </c>
      <c r="K115" s="125">
        <f t="shared" si="51"/>
        <v>0</v>
      </c>
      <c r="L115" s="125"/>
      <c r="M115" s="125"/>
      <c r="N115" s="122"/>
      <c r="O115" s="122" t="str">
        <f>IF(ISERROR(VLOOKUP(N115,POA!$A$2:$C$16,3,0)),"",VLOOKUP(N115,POA!$A$2:$C$16,3,0))</f>
        <v/>
      </c>
      <c r="P115" s="79" t="str">
        <f>IF(ISERROR(VLOOKUP(N115,POA!$A$2:$C$16,2,0)),"",VLOOKUP(N115,POA!$A$2:$C$16,2,0))</f>
        <v/>
      </c>
      <c r="Q115" s="84"/>
      <c r="R115" s="83"/>
      <c r="S115" s="84"/>
      <c r="T115" s="83"/>
      <c r="U115" s="96"/>
      <c r="V115" s="83"/>
      <c r="W115" s="77"/>
      <c r="X115" s="83"/>
      <c r="Y115" s="84"/>
      <c r="Z115" s="83"/>
      <c r="AA115" s="83"/>
      <c r="AB115" s="105"/>
      <c r="AC115" s="83"/>
      <c r="AD115" s="105"/>
      <c r="AE115" s="83"/>
      <c r="AF115" s="102"/>
    </row>
    <row r="116" spans="2:32" ht="18" hidden="1" customHeight="1" x14ac:dyDescent="0.2">
      <c r="B116" s="75" t="str">
        <f t="shared" si="48"/>
        <v/>
      </c>
      <c r="C116" s="94"/>
      <c r="D116" s="130"/>
      <c r="E116" s="74"/>
      <c r="F116" s="74"/>
      <c r="G116" s="74"/>
      <c r="H116" s="74"/>
      <c r="I116" s="125">
        <f t="shared" si="49"/>
        <v>0</v>
      </c>
      <c r="J116" s="74">
        <f t="shared" si="50"/>
        <v>0</v>
      </c>
      <c r="K116" s="125">
        <f t="shared" si="51"/>
        <v>0</v>
      </c>
      <c r="L116" s="125"/>
      <c r="M116" s="125"/>
      <c r="N116" s="122"/>
      <c r="O116" s="122" t="str">
        <f>IF(ISERROR(VLOOKUP(N116,POA!$A$2:$C$16,3,0)),"",VLOOKUP(N116,POA!$A$2:$C$16,3,0))</f>
        <v/>
      </c>
      <c r="P116" s="79" t="str">
        <f>IF(ISERROR(VLOOKUP(N116,POA!$A$2:$C$16,2,0)),"",VLOOKUP(N116,POA!$A$2:$C$16,2,0))</f>
        <v/>
      </c>
      <c r="Q116" s="84"/>
      <c r="R116" s="83"/>
      <c r="S116" s="84"/>
      <c r="T116" s="83"/>
      <c r="U116" s="96"/>
      <c r="V116" s="83"/>
      <c r="W116" s="77"/>
      <c r="X116" s="83"/>
      <c r="Y116" s="84"/>
      <c r="Z116" s="83"/>
      <c r="AA116" s="83"/>
      <c r="AB116" s="105"/>
      <c r="AC116" s="83"/>
      <c r="AD116" s="105"/>
      <c r="AE116" s="83"/>
      <c r="AF116" s="99"/>
    </row>
    <row r="117" spans="2:32" ht="18" hidden="1" customHeight="1" x14ac:dyDescent="0.2">
      <c r="B117" s="75" t="str">
        <f t="shared" si="48"/>
        <v/>
      </c>
      <c r="C117" s="94"/>
      <c r="D117" s="130"/>
      <c r="E117" s="74"/>
      <c r="F117" s="74"/>
      <c r="G117" s="74"/>
      <c r="H117" s="74"/>
      <c r="I117" s="125">
        <f t="shared" si="49"/>
        <v>0</v>
      </c>
      <c r="J117" s="74">
        <f t="shared" si="50"/>
        <v>0</v>
      </c>
      <c r="K117" s="125">
        <f t="shared" si="51"/>
        <v>0</v>
      </c>
      <c r="L117" s="125"/>
      <c r="M117" s="125"/>
      <c r="N117" s="122"/>
      <c r="O117" s="122" t="str">
        <f>IF(ISERROR(VLOOKUP(N117,POA!$A$2:$C$16,3,0)),"",VLOOKUP(N117,POA!$A$2:$C$16,3,0))</f>
        <v/>
      </c>
      <c r="P117" s="79" t="str">
        <f>IF(ISERROR(VLOOKUP(N117,POA!$A$2:$C$16,2,0)),"",VLOOKUP(N117,POA!$A$2:$C$16,2,0))</f>
        <v/>
      </c>
      <c r="Q117" s="84"/>
      <c r="R117" s="83"/>
      <c r="S117" s="84"/>
      <c r="T117" s="83"/>
      <c r="U117" s="96"/>
      <c r="V117" s="83"/>
      <c r="W117" s="77"/>
      <c r="X117" s="83"/>
      <c r="Y117" s="84"/>
      <c r="Z117" s="83"/>
      <c r="AA117" s="83"/>
      <c r="AB117" s="105"/>
      <c r="AC117" s="83"/>
      <c r="AD117" s="105"/>
      <c r="AE117" s="83"/>
      <c r="AF117" s="102"/>
    </row>
    <row r="118" spans="2:32" ht="18" hidden="1" customHeight="1" x14ac:dyDescent="0.2">
      <c r="B118" s="75" t="str">
        <f>IF(C118="","",B117+0.1)</f>
        <v/>
      </c>
      <c r="C118" s="94"/>
      <c r="D118" s="130"/>
      <c r="E118" s="74"/>
      <c r="F118" s="74"/>
      <c r="G118" s="74"/>
      <c r="H118" s="74"/>
      <c r="I118" s="125">
        <f t="shared" si="49"/>
        <v>0</v>
      </c>
      <c r="J118" s="74">
        <f t="shared" si="50"/>
        <v>0</v>
      </c>
      <c r="K118" s="125">
        <f t="shared" si="51"/>
        <v>0</v>
      </c>
      <c r="L118" s="125"/>
      <c r="M118" s="125"/>
      <c r="N118" s="122"/>
      <c r="O118" s="122" t="str">
        <f>IF(ISERROR(VLOOKUP(N118,POA!$A$2:$C$16,3,0)),"",VLOOKUP(N118,POA!$A$2:$C$16,3,0))</f>
        <v/>
      </c>
      <c r="P118" s="79" t="str">
        <f>IF(ISERROR(VLOOKUP(N118,POA!$A$2:$C$16,2,0)),"",VLOOKUP(N118,POA!$A$2:$C$16,2,0))</f>
        <v/>
      </c>
      <c r="Q118" s="84"/>
      <c r="R118" s="83"/>
      <c r="S118" s="84"/>
      <c r="T118" s="83"/>
      <c r="U118" s="96"/>
      <c r="V118" s="83"/>
      <c r="W118" s="77"/>
      <c r="X118" s="83"/>
      <c r="Y118" s="84"/>
      <c r="Z118" s="83"/>
      <c r="AA118" s="83"/>
      <c r="AB118" s="105"/>
      <c r="AC118" s="83"/>
      <c r="AD118" s="105"/>
      <c r="AE118" s="83"/>
      <c r="AF118" s="102"/>
    </row>
    <row r="119" spans="2:32" ht="18" hidden="1" customHeight="1" x14ac:dyDescent="0.2">
      <c r="B119" s="75" t="str">
        <f>IF(C119="","",B118+0.1)</f>
        <v/>
      </c>
      <c r="C119" s="94"/>
      <c r="D119" s="130"/>
      <c r="E119" s="74"/>
      <c r="F119" s="74"/>
      <c r="G119" s="74"/>
      <c r="H119" s="74"/>
      <c r="I119" s="125">
        <f t="shared" si="49"/>
        <v>0</v>
      </c>
      <c r="J119" s="74">
        <f t="shared" si="50"/>
        <v>0</v>
      </c>
      <c r="K119" s="125">
        <f t="shared" si="51"/>
        <v>0</v>
      </c>
      <c r="L119" s="125"/>
      <c r="M119" s="125"/>
      <c r="N119" s="122"/>
      <c r="O119" s="122" t="str">
        <f>IF(ISERROR(VLOOKUP(N119,POA!$A$2:$C$16,3,0)),"",VLOOKUP(N119,POA!$A$2:$C$16,3,0))</f>
        <v/>
      </c>
      <c r="P119" s="79" t="str">
        <f>IF(ISERROR(VLOOKUP(N119,POA!$A$2:$C$16,2,0)),"",VLOOKUP(N119,POA!$A$2:$C$16,2,0))</f>
        <v/>
      </c>
      <c r="Q119" s="84"/>
      <c r="R119" s="83"/>
      <c r="S119" s="84"/>
      <c r="T119" s="83"/>
      <c r="U119" s="96"/>
      <c r="V119" s="83"/>
      <c r="W119" s="77"/>
      <c r="X119" s="83"/>
      <c r="Y119" s="84"/>
      <c r="Z119" s="83"/>
      <c r="AA119" s="83"/>
      <c r="AB119" s="105"/>
      <c r="AC119" s="83"/>
      <c r="AD119" s="105"/>
      <c r="AE119" s="83"/>
      <c r="AF119" s="99"/>
    </row>
    <row r="120" spans="2:32" ht="18" hidden="1" customHeight="1" x14ac:dyDescent="0.2">
      <c r="B120" s="75" t="str">
        <f>IF(C120="","",B119+0.1)</f>
        <v/>
      </c>
      <c r="C120" s="94"/>
      <c r="D120" s="130"/>
      <c r="E120" s="74"/>
      <c r="F120" s="74"/>
      <c r="G120" s="74"/>
      <c r="H120" s="74"/>
      <c r="I120" s="125">
        <f t="shared" si="49"/>
        <v>0</v>
      </c>
      <c r="J120" s="74">
        <f t="shared" si="50"/>
        <v>0</v>
      </c>
      <c r="K120" s="125">
        <f t="shared" si="51"/>
        <v>0</v>
      </c>
      <c r="L120" s="125"/>
      <c r="M120" s="125"/>
      <c r="N120" s="122"/>
      <c r="O120" s="122" t="str">
        <f>IF(ISERROR(VLOOKUP(N120,POA!$A$2:$C$16,3,0)),"",VLOOKUP(N120,POA!$A$2:$C$16,3,0))</f>
        <v/>
      </c>
      <c r="P120" s="79" t="str">
        <f>IF(ISERROR(VLOOKUP(N120,POA!$A$2:$C$16,2,0)),"",VLOOKUP(N120,POA!$A$2:$C$16,2,0))</f>
        <v/>
      </c>
      <c r="Q120" s="84"/>
      <c r="R120" s="83"/>
      <c r="S120" s="84"/>
      <c r="T120" s="83"/>
      <c r="U120" s="96"/>
      <c r="V120" s="83"/>
      <c r="W120" s="77"/>
      <c r="X120" s="83"/>
      <c r="Y120" s="84"/>
      <c r="Z120" s="83"/>
      <c r="AA120" s="83"/>
      <c r="AB120" s="105"/>
      <c r="AC120" s="83"/>
      <c r="AD120" s="105"/>
      <c r="AE120" s="83"/>
      <c r="AF120" s="99"/>
    </row>
    <row r="121" spans="2:32" ht="18" hidden="1" customHeight="1" thickBot="1" x14ac:dyDescent="0.25">
      <c r="B121" s="92" t="str">
        <f>IF(C121="","",B120+0.1)</f>
        <v/>
      </c>
      <c r="C121" s="95"/>
      <c r="D121" s="95"/>
      <c r="E121" s="78"/>
      <c r="F121" s="78"/>
      <c r="G121" s="78"/>
      <c r="H121" s="78"/>
      <c r="I121" s="78">
        <f t="shared" si="49"/>
        <v>0</v>
      </c>
      <c r="J121" s="78">
        <f t="shared" si="50"/>
        <v>0</v>
      </c>
      <c r="K121" s="78">
        <f t="shared" si="51"/>
        <v>0</v>
      </c>
      <c r="L121" s="78"/>
      <c r="M121" s="78"/>
      <c r="N121" s="123"/>
      <c r="O121" s="123" t="str">
        <f>IF(ISERROR(VLOOKUP(N121,POA!$A$2:$C$16,3,0)),"",VLOOKUP(N121,POA!$A$2:$C$16,3,0))</f>
        <v/>
      </c>
      <c r="P121" s="82" t="str">
        <f>IF(ISERROR(VLOOKUP(N121,POA!$A$2:$C$16,2,0)),"",VLOOKUP(N121,POA!$A$2:$C$16,2,0))</f>
        <v/>
      </c>
      <c r="Q121" s="91"/>
      <c r="R121" s="90"/>
      <c r="S121" s="91"/>
      <c r="T121" s="90"/>
      <c r="U121" s="97"/>
      <c r="V121" s="90"/>
      <c r="W121" s="89"/>
      <c r="X121" s="90"/>
      <c r="Y121" s="91"/>
      <c r="Z121" s="90"/>
      <c r="AA121" s="90"/>
      <c r="AB121" s="106"/>
      <c r="AC121" s="90"/>
      <c r="AD121" s="106"/>
      <c r="AE121" s="90"/>
      <c r="AF121" s="100"/>
    </row>
    <row r="122" spans="2:32" ht="49.5" x14ac:dyDescent="0.2">
      <c r="B122" s="85">
        <v>11</v>
      </c>
      <c r="C122" s="86" t="s">
        <v>247</v>
      </c>
      <c r="D122" s="93">
        <f>IF(SUM(D123:D132)=0,"",SUM(D123:D132))</f>
        <v>1</v>
      </c>
      <c r="E122" s="87">
        <f>IFERROR((E123*$D123+E124*$D124+E125*$D125+E126*$D126+E127*$D127+E128*$D128+E129*$D129+E130*$D130+E131*$D131+E132*$D132),"")</f>
        <v>3309025571.5900002</v>
      </c>
      <c r="F122" s="87">
        <f>IFERROR((F123*$D123+F124*$D124+F125*$D125+F126*$D126+F127*$D127+F128*$D128+F129*$D129+F130*$D130+F131*$D131+F132*$D132),"")</f>
        <v>3503864466.79</v>
      </c>
      <c r="G122" s="87">
        <f>IFERROR((G123*$D123+G124*$D124+G125*$D125+G126*$D126+G127*$D127+G128*$D128+G129*$D129+G130*$D130+G131*$D131+G132*$D132),"")</f>
        <v>157353654.99000001</v>
      </c>
      <c r="H122" s="87">
        <f>IFERROR((H123*$D123+H124*$D124+H125*$D125+H126*$D126+H127*$D127+H128*$D128+H129*$D129+H130*$D130+H131*$D131+H132*$D132),"")</f>
        <v>1568381335.49</v>
      </c>
      <c r="I122" s="87">
        <f>IF(ISERROR(SUM(I123:I132)),"",SUM(I123:I132))</f>
        <v>3151671916.6000004</v>
      </c>
      <c r="J122" s="87">
        <f>IF(ISERROR(SUM(J123:J132)),"",SUM(J123:J132))</f>
        <v>1935483131.3</v>
      </c>
      <c r="K122" s="87">
        <f>IFERROR((K123*$D123+K124*$D124+K125*$D125+K126*$D126+K127*$D127+K128*$D128+K129*$D129+K130*$D130+K131*$D131+K132*$D132),"")</f>
        <v>1935483131.3</v>
      </c>
      <c r="L122" s="87">
        <f>IFERROR((L123*$D123+L124*$D124+L125*$D125+L126*$D126+L127*$D127+L128*$D128+L129*$D129+L130*$D130+L131*$D131+L132*$D132),"")</f>
        <v>462662217.93000001</v>
      </c>
      <c r="M122" s="87">
        <f>IFERROR((M123*$D123+M124*$D124+M125*$D125+M126*$D126+M127*$D127+M128*$D128+M129*$D129+M130*$D130+M131*$D131+M132*$D132),"")</f>
        <v>45722140.969999999</v>
      </c>
      <c r="N122" s="80">
        <v>1</v>
      </c>
      <c r="O122" s="127">
        <f>IF(ISERROR(VLOOKUP(N122,POA!$A$2:$C$16,3,0)),"",VLOOKUP(N122,POA!$A$2:$C$16,3,0))</f>
        <v>6</v>
      </c>
      <c r="P122" s="81">
        <f>IF(ISERROR(VLOOKUP(N122,POA!$A$2:$C$16,2,0)),"",VLOOKUP(N122,POA!$A$2:$C$16,2,0))</f>
        <v>784601462</v>
      </c>
      <c r="Q122" s="126">
        <f>SUM(I122)</f>
        <v>3151671916.6000004</v>
      </c>
      <c r="R122" s="88" t="str">
        <f>IF(OR(Q122=0,N122="",P122=""),"",IF(Q122&gt;=$R$9,"HABIL","NO HABIL"))</f>
        <v>HABIL</v>
      </c>
      <c r="S122" s="87">
        <f>IF(AND(E122&gt;=1,G122=0),"INDETERMINADO",IF(ISERROR(SUM(E122/G122)),0,SUM(E122/G122)))</f>
        <v>21.029225992877585</v>
      </c>
      <c r="T122" s="88" t="str">
        <f>IF(OR(S122=0,N122="",P122=""),"",IF(S122&gt;=$T$9,"HABIL","NO HABIL"))</f>
        <v>HABIL</v>
      </c>
      <c r="U122" s="149">
        <f>IF(ISERROR(SUM(H122/F122)),0,SUM(H122/F122))</f>
        <v>0.44761472664119434</v>
      </c>
      <c r="V122" s="88" t="str">
        <f>IF(OR(U122=0,N122="",P122=""),"",IF(U122&lt;=$V$9,"HABIL","NO HABIL"))</f>
        <v>HABIL</v>
      </c>
      <c r="W122" s="129">
        <f>IF(AND(L122&gt;=1,M122=0),"INDETERMINADO",IF(ISERROR(SUM(L122/M122)),0,SUM(L122/M122)))</f>
        <v>10.118997232294305</v>
      </c>
      <c r="X122" s="88" t="str">
        <f>IF(OR(W122=0,N122="",P122=""),"",IF(W122&gt;=$X$9,"HABIL","NO HABIL"))</f>
        <v>HABIL</v>
      </c>
      <c r="Y122" s="126">
        <f>+SUM(J122)</f>
        <v>1935483131.3</v>
      </c>
      <c r="Z122" s="88" t="str">
        <f>IF(OR(Y122=0,N122="",P122=""),"",IF(Y122&gt;=$Z$9,"HABIL","NO HABIL"))</f>
        <v>HABIL</v>
      </c>
      <c r="AA122" s="88" t="str">
        <f>IF(OR(R122="",T122="",V122="",X122="",Z122=""),"",IF(R122="NO HABIL","NO HABIL",IF(T122="NO HABIL","NO HABIL",IF(V122="NO HABIL","NO HABIL",IF(X122="NO HABIL","NO HABIL",IF(Z122="NO HABIL","NO HABIL","HABIL"))))))</f>
        <v>HABIL</v>
      </c>
      <c r="AB122" s="129">
        <f>IF(ISERROR(SUM(L122/K122)),0,SUM(L122/K122))</f>
        <v>0.23904223728327981</v>
      </c>
      <c r="AC122" s="88" t="str">
        <f>IF(OR(AB122=0,N122="",P122=""),"",IF(AB122&gt;=$AC$9,"HABIL","NO HABIL"))</f>
        <v>HABIL</v>
      </c>
      <c r="AD122" s="149">
        <f>IF(ISERROR(SUM(L122/F122)),0,SUM(L122/F122))</f>
        <v>0.13204341158602501</v>
      </c>
      <c r="AE122" s="88" t="str">
        <f>IF(OR(AD122=0,N122="",P122=""),"",IF(AD122&gt;=$AE$9,"HABIL","NO HABIL"))</f>
        <v>HABIL</v>
      </c>
      <c r="AF122" s="98" t="str">
        <f t="shared" ref="AF122" si="52">IF(OR(AC122="",AE122=""),"",IF(AC122="NO HABIL","NO HABIL",IF(AE122="NO HABIL","NO HABIL",IF(AE122="NO HABIL","NO HABIL","HABIL"))))</f>
        <v>HABIL</v>
      </c>
    </row>
    <row r="123" spans="2:32" ht="48.75" customHeight="1" thickBot="1" x14ac:dyDescent="0.25">
      <c r="B123" s="75">
        <f t="shared" ref="B123:B128" si="53">IF(C123="","",B122+0.1)</f>
        <v>11.1</v>
      </c>
      <c r="C123" s="76" t="s">
        <v>248</v>
      </c>
      <c r="D123" s="130">
        <v>1</v>
      </c>
      <c r="E123" s="125">
        <v>3309025571.5900002</v>
      </c>
      <c r="F123" s="125">
        <v>3503864466.79</v>
      </c>
      <c r="G123" s="125">
        <v>157353654.99000001</v>
      </c>
      <c r="H123" s="125">
        <v>1568381335.49</v>
      </c>
      <c r="I123" s="125">
        <f t="shared" ref="I123:I132" si="54">IF(ISERROR(E123-G123),"",E123-G123)</f>
        <v>3151671916.6000004</v>
      </c>
      <c r="J123" s="74">
        <f t="shared" ref="J123:J132" si="55">IF(ISERROR(F123-H123),"",F123-H123)</f>
        <v>1935483131.3</v>
      </c>
      <c r="K123" s="125">
        <f>+J123</f>
        <v>1935483131.3</v>
      </c>
      <c r="L123" s="125">
        <v>462662217.93000001</v>
      </c>
      <c r="M123" s="125">
        <v>45722140.969999999</v>
      </c>
      <c r="N123" s="124"/>
      <c r="O123" s="128" t="str">
        <f>IF(ISERROR(VLOOKUP(N123,POA!$A$2:$C$16,3,0)),"",VLOOKUP(N123,POA!$A$2:$C$16,3,0))</f>
        <v/>
      </c>
      <c r="P123" s="79" t="str">
        <f>IF(ISERROR(VLOOKUP(N123,POA!$A$2:$C$16,2,0)),"",VLOOKUP(N123,POA!$A$2:$C$16,2,0))</f>
        <v/>
      </c>
      <c r="Q123" s="84"/>
      <c r="R123" s="83"/>
      <c r="S123" s="84"/>
      <c r="T123" s="83"/>
      <c r="U123" s="96"/>
      <c r="V123" s="83"/>
      <c r="W123" s="77"/>
      <c r="X123" s="83"/>
      <c r="Y123" s="84"/>
      <c r="Z123" s="83"/>
      <c r="AA123" s="83"/>
      <c r="AB123" s="105"/>
      <c r="AC123" s="83"/>
      <c r="AD123" s="105"/>
      <c r="AE123" s="83"/>
      <c r="AF123" s="101"/>
    </row>
    <row r="124" spans="2:32" ht="18" hidden="1" customHeight="1" x14ac:dyDescent="0.2">
      <c r="B124" s="75" t="str">
        <f t="shared" si="53"/>
        <v/>
      </c>
      <c r="C124" s="94"/>
      <c r="D124" s="130"/>
      <c r="E124" s="125"/>
      <c r="F124" s="125"/>
      <c r="G124" s="125"/>
      <c r="H124" s="125"/>
      <c r="I124" s="125">
        <f t="shared" si="54"/>
        <v>0</v>
      </c>
      <c r="J124" s="74">
        <f t="shared" si="55"/>
        <v>0</v>
      </c>
      <c r="K124" s="125">
        <f t="shared" ref="K124:K132" si="56">+J124</f>
        <v>0</v>
      </c>
      <c r="L124" s="125"/>
      <c r="M124" s="125"/>
      <c r="N124" s="122"/>
      <c r="O124" s="122" t="str">
        <f>IF(ISERROR(VLOOKUP(N124,POA!$A$2:$C$16,3,0)),"",VLOOKUP(N124,POA!$A$2:$C$16,3,0))</f>
        <v/>
      </c>
      <c r="P124" s="79" t="str">
        <f>IF(ISERROR(VLOOKUP(N124,POA!$A$2:$C$16,2,0)),"",VLOOKUP(N124,POA!$A$2:$C$16,2,0))</f>
        <v/>
      </c>
      <c r="Q124" s="84"/>
      <c r="R124" s="83"/>
      <c r="S124" s="84"/>
      <c r="T124" s="83"/>
      <c r="U124" s="96"/>
      <c r="V124" s="83"/>
      <c r="W124" s="77"/>
      <c r="X124" s="83"/>
      <c r="Y124" s="84"/>
      <c r="Z124" s="83"/>
      <c r="AA124" s="83"/>
      <c r="AB124" s="105"/>
      <c r="AC124" s="83"/>
      <c r="AD124" s="105"/>
      <c r="AE124" s="83"/>
      <c r="AF124" s="102"/>
    </row>
    <row r="125" spans="2:32" ht="18" hidden="1" customHeight="1" x14ac:dyDescent="0.2">
      <c r="B125" s="75" t="str">
        <f t="shared" si="53"/>
        <v/>
      </c>
      <c r="C125" s="94"/>
      <c r="D125" s="130"/>
      <c r="E125" s="74"/>
      <c r="F125" s="74"/>
      <c r="G125" s="74"/>
      <c r="H125" s="74"/>
      <c r="I125" s="125">
        <f t="shared" si="54"/>
        <v>0</v>
      </c>
      <c r="J125" s="74">
        <f t="shared" si="55"/>
        <v>0</v>
      </c>
      <c r="K125" s="125">
        <f t="shared" si="56"/>
        <v>0</v>
      </c>
      <c r="L125" s="125"/>
      <c r="M125" s="125"/>
      <c r="N125" s="122"/>
      <c r="O125" s="122" t="str">
        <f>IF(ISERROR(VLOOKUP(N125,POA!$A$2:$C$16,3,0)),"",VLOOKUP(N125,POA!$A$2:$C$16,3,0))</f>
        <v/>
      </c>
      <c r="P125" s="79" t="str">
        <f>IF(ISERROR(VLOOKUP(N125,POA!$A$2:$C$16,2,0)),"",VLOOKUP(N125,POA!$A$2:$C$16,2,0))</f>
        <v/>
      </c>
      <c r="Q125" s="84"/>
      <c r="R125" s="83"/>
      <c r="S125" s="84"/>
      <c r="T125" s="83"/>
      <c r="U125" s="96"/>
      <c r="V125" s="83"/>
      <c r="W125" s="77"/>
      <c r="X125" s="83"/>
      <c r="Y125" s="84"/>
      <c r="Z125" s="83"/>
      <c r="AA125" s="83"/>
      <c r="AB125" s="105"/>
      <c r="AC125" s="83"/>
      <c r="AD125" s="105"/>
      <c r="AE125" s="83"/>
      <c r="AF125" s="102"/>
    </row>
    <row r="126" spans="2:32" ht="18" hidden="1" customHeight="1" x14ac:dyDescent="0.2">
      <c r="B126" s="75" t="str">
        <f t="shared" si="53"/>
        <v/>
      </c>
      <c r="C126" s="94"/>
      <c r="D126" s="130"/>
      <c r="E126" s="74"/>
      <c r="F126" s="74"/>
      <c r="G126" s="74"/>
      <c r="H126" s="74"/>
      <c r="I126" s="125">
        <f t="shared" si="54"/>
        <v>0</v>
      </c>
      <c r="J126" s="74">
        <f t="shared" si="55"/>
        <v>0</v>
      </c>
      <c r="K126" s="125">
        <f t="shared" si="56"/>
        <v>0</v>
      </c>
      <c r="L126" s="125"/>
      <c r="M126" s="125"/>
      <c r="N126" s="122"/>
      <c r="O126" s="122" t="str">
        <f>IF(ISERROR(VLOOKUP(N126,POA!$A$2:$C$16,3,0)),"",VLOOKUP(N126,POA!$A$2:$C$16,3,0))</f>
        <v/>
      </c>
      <c r="P126" s="79" t="str">
        <f>IF(ISERROR(VLOOKUP(N126,POA!$A$2:$C$16,2,0)),"",VLOOKUP(N126,POA!$A$2:$C$16,2,0))</f>
        <v/>
      </c>
      <c r="Q126" s="84"/>
      <c r="R126" s="83"/>
      <c r="S126" s="84"/>
      <c r="T126" s="83"/>
      <c r="U126" s="96"/>
      <c r="V126" s="83"/>
      <c r="W126" s="77"/>
      <c r="X126" s="83"/>
      <c r="Y126" s="84"/>
      <c r="Z126" s="83"/>
      <c r="AA126" s="83"/>
      <c r="AB126" s="105"/>
      <c r="AC126" s="83"/>
      <c r="AD126" s="105"/>
      <c r="AE126" s="83"/>
      <c r="AF126" s="102"/>
    </row>
    <row r="127" spans="2:32" ht="18" hidden="1" customHeight="1" x14ac:dyDescent="0.2">
      <c r="B127" s="75" t="str">
        <f t="shared" si="53"/>
        <v/>
      </c>
      <c r="C127" s="94"/>
      <c r="D127" s="130"/>
      <c r="E127" s="74"/>
      <c r="F127" s="74"/>
      <c r="G127" s="74"/>
      <c r="H127" s="74"/>
      <c r="I127" s="125">
        <f t="shared" si="54"/>
        <v>0</v>
      </c>
      <c r="J127" s="74">
        <f t="shared" si="55"/>
        <v>0</v>
      </c>
      <c r="K127" s="125">
        <f t="shared" si="56"/>
        <v>0</v>
      </c>
      <c r="L127" s="125"/>
      <c r="M127" s="125"/>
      <c r="N127" s="122"/>
      <c r="O127" s="122" t="str">
        <f>IF(ISERROR(VLOOKUP(N127,POA!$A$2:$C$16,3,0)),"",VLOOKUP(N127,POA!$A$2:$C$16,3,0))</f>
        <v/>
      </c>
      <c r="P127" s="79" t="str">
        <f>IF(ISERROR(VLOOKUP(N127,POA!$A$2:$C$16,2,0)),"",VLOOKUP(N127,POA!$A$2:$C$16,2,0))</f>
        <v/>
      </c>
      <c r="Q127" s="84"/>
      <c r="R127" s="83"/>
      <c r="S127" s="84"/>
      <c r="T127" s="83"/>
      <c r="U127" s="96"/>
      <c r="V127" s="83"/>
      <c r="W127" s="77"/>
      <c r="X127" s="83"/>
      <c r="Y127" s="84"/>
      <c r="Z127" s="83"/>
      <c r="AA127" s="83"/>
      <c r="AB127" s="105"/>
      <c r="AC127" s="83"/>
      <c r="AD127" s="105"/>
      <c r="AE127" s="83"/>
      <c r="AF127" s="99"/>
    </row>
    <row r="128" spans="2:32" ht="18" hidden="1" customHeight="1" x14ac:dyDescent="0.2">
      <c r="B128" s="75" t="str">
        <f t="shared" si="53"/>
        <v/>
      </c>
      <c r="C128" s="94"/>
      <c r="D128" s="130"/>
      <c r="E128" s="74"/>
      <c r="F128" s="74"/>
      <c r="G128" s="74"/>
      <c r="H128" s="74"/>
      <c r="I128" s="125">
        <f t="shared" si="54"/>
        <v>0</v>
      </c>
      <c r="J128" s="74">
        <f t="shared" si="55"/>
        <v>0</v>
      </c>
      <c r="K128" s="125">
        <f t="shared" si="56"/>
        <v>0</v>
      </c>
      <c r="L128" s="125"/>
      <c r="M128" s="125"/>
      <c r="N128" s="122"/>
      <c r="O128" s="122" t="str">
        <f>IF(ISERROR(VLOOKUP(N128,POA!$A$2:$C$16,3,0)),"",VLOOKUP(N128,POA!$A$2:$C$16,3,0))</f>
        <v/>
      </c>
      <c r="P128" s="79" t="str">
        <f>IF(ISERROR(VLOOKUP(N128,POA!$A$2:$C$16,2,0)),"",VLOOKUP(N128,POA!$A$2:$C$16,2,0))</f>
        <v/>
      </c>
      <c r="Q128" s="84"/>
      <c r="R128" s="83"/>
      <c r="S128" s="84"/>
      <c r="T128" s="83"/>
      <c r="U128" s="96"/>
      <c r="V128" s="83"/>
      <c r="W128" s="77"/>
      <c r="X128" s="83"/>
      <c r="Y128" s="84"/>
      <c r="Z128" s="83"/>
      <c r="AA128" s="83"/>
      <c r="AB128" s="105"/>
      <c r="AC128" s="83"/>
      <c r="AD128" s="105"/>
      <c r="AE128" s="83"/>
      <c r="AF128" s="102"/>
    </row>
    <row r="129" spans="2:32" ht="18" hidden="1" customHeight="1" x14ac:dyDescent="0.2">
      <c r="B129" s="75" t="str">
        <f>IF(C129="","",B128+0.1)</f>
        <v/>
      </c>
      <c r="C129" s="94"/>
      <c r="D129" s="130"/>
      <c r="E129" s="74"/>
      <c r="F129" s="74"/>
      <c r="G129" s="74"/>
      <c r="H129" s="74"/>
      <c r="I129" s="125">
        <f t="shared" si="54"/>
        <v>0</v>
      </c>
      <c r="J129" s="74">
        <f t="shared" si="55"/>
        <v>0</v>
      </c>
      <c r="K129" s="125">
        <f t="shared" si="56"/>
        <v>0</v>
      </c>
      <c r="L129" s="125"/>
      <c r="M129" s="125"/>
      <c r="N129" s="122"/>
      <c r="O129" s="122" t="str">
        <f>IF(ISERROR(VLOOKUP(N129,POA!$A$2:$C$16,3,0)),"",VLOOKUP(N129,POA!$A$2:$C$16,3,0))</f>
        <v/>
      </c>
      <c r="P129" s="79" t="str">
        <f>IF(ISERROR(VLOOKUP(N129,POA!$A$2:$C$16,2,0)),"",VLOOKUP(N129,POA!$A$2:$C$16,2,0))</f>
        <v/>
      </c>
      <c r="Q129" s="84"/>
      <c r="R129" s="83"/>
      <c r="S129" s="84"/>
      <c r="T129" s="83"/>
      <c r="U129" s="96"/>
      <c r="V129" s="83"/>
      <c r="W129" s="77"/>
      <c r="X129" s="83"/>
      <c r="Y129" s="84"/>
      <c r="Z129" s="83"/>
      <c r="AA129" s="83"/>
      <c r="AB129" s="105"/>
      <c r="AC129" s="83"/>
      <c r="AD129" s="105"/>
      <c r="AE129" s="83"/>
      <c r="AF129" s="102"/>
    </row>
    <row r="130" spans="2:32" ht="18" hidden="1" customHeight="1" x14ac:dyDescent="0.2">
      <c r="B130" s="75" t="str">
        <f>IF(C130="","",B129+0.1)</f>
        <v/>
      </c>
      <c r="C130" s="94"/>
      <c r="D130" s="130"/>
      <c r="E130" s="74"/>
      <c r="F130" s="74"/>
      <c r="G130" s="74"/>
      <c r="H130" s="74"/>
      <c r="I130" s="125">
        <f t="shared" si="54"/>
        <v>0</v>
      </c>
      <c r="J130" s="74">
        <f t="shared" si="55"/>
        <v>0</v>
      </c>
      <c r="K130" s="125">
        <f t="shared" si="56"/>
        <v>0</v>
      </c>
      <c r="L130" s="125"/>
      <c r="M130" s="125"/>
      <c r="N130" s="122"/>
      <c r="O130" s="122" t="str">
        <f>IF(ISERROR(VLOOKUP(N130,POA!$A$2:$C$16,3,0)),"",VLOOKUP(N130,POA!$A$2:$C$16,3,0))</f>
        <v/>
      </c>
      <c r="P130" s="79" t="str">
        <f>IF(ISERROR(VLOOKUP(N130,POA!$A$2:$C$16,2,0)),"",VLOOKUP(N130,POA!$A$2:$C$16,2,0))</f>
        <v/>
      </c>
      <c r="Q130" s="84"/>
      <c r="R130" s="83"/>
      <c r="S130" s="84"/>
      <c r="T130" s="83"/>
      <c r="U130" s="96"/>
      <c r="V130" s="83"/>
      <c r="W130" s="77"/>
      <c r="X130" s="83"/>
      <c r="Y130" s="84"/>
      <c r="Z130" s="83"/>
      <c r="AA130" s="83"/>
      <c r="AB130" s="105"/>
      <c r="AC130" s="83"/>
      <c r="AD130" s="105"/>
      <c r="AE130" s="83"/>
      <c r="AF130" s="99"/>
    </row>
    <row r="131" spans="2:32" ht="18" hidden="1" customHeight="1" x14ac:dyDescent="0.2">
      <c r="B131" s="75" t="str">
        <f>IF(C131="","",B130+0.1)</f>
        <v/>
      </c>
      <c r="C131" s="94"/>
      <c r="D131" s="130"/>
      <c r="E131" s="74"/>
      <c r="F131" s="74"/>
      <c r="G131" s="74"/>
      <c r="H131" s="74"/>
      <c r="I131" s="125">
        <f t="shared" si="54"/>
        <v>0</v>
      </c>
      <c r="J131" s="74">
        <f t="shared" si="55"/>
        <v>0</v>
      </c>
      <c r="K131" s="125">
        <f t="shared" si="56"/>
        <v>0</v>
      </c>
      <c r="L131" s="125"/>
      <c r="M131" s="125"/>
      <c r="N131" s="122"/>
      <c r="O131" s="122" t="str">
        <f>IF(ISERROR(VLOOKUP(N131,POA!$A$2:$C$16,3,0)),"",VLOOKUP(N131,POA!$A$2:$C$16,3,0))</f>
        <v/>
      </c>
      <c r="P131" s="79" t="str">
        <f>IF(ISERROR(VLOOKUP(N131,POA!$A$2:$C$16,2,0)),"",VLOOKUP(N131,POA!$A$2:$C$16,2,0))</f>
        <v/>
      </c>
      <c r="Q131" s="84"/>
      <c r="R131" s="83"/>
      <c r="S131" s="84"/>
      <c r="T131" s="83"/>
      <c r="U131" s="96"/>
      <c r="V131" s="83"/>
      <c r="W131" s="77"/>
      <c r="X131" s="83"/>
      <c r="Y131" s="84"/>
      <c r="Z131" s="83"/>
      <c r="AA131" s="83"/>
      <c r="AB131" s="105"/>
      <c r="AC131" s="83"/>
      <c r="AD131" s="105"/>
      <c r="AE131" s="83"/>
      <c r="AF131" s="99"/>
    </row>
    <row r="132" spans="2:32" ht="18" hidden="1" customHeight="1" thickBot="1" x14ac:dyDescent="0.25">
      <c r="B132" s="92" t="str">
        <f>IF(C132="","",B131+0.1)</f>
        <v/>
      </c>
      <c r="C132" s="95"/>
      <c r="D132" s="95"/>
      <c r="E132" s="78"/>
      <c r="F132" s="78"/>
      <c r="G132" s="78"/>
      <c r="H132" s="78"/>
      <c r="I132" s="78">
        <f t="shared" si="54"/>
        <v>0</v>
      </c>
      <c r="J132" s="78">
        <f t="shared" si="55"/>
        <v>0</v>
      </c>
      <c r="K132" s="78">
        <f t="shared" si="56"/>
        <v>0</v>
      </c>
      <c r="L132" s="78"/>
      <c r="M132" s="78"/>
      <c r="N132" s="123"/>
      <c r="O132" s="123" t="str">
        <f>IF(ISERROR(VLOOKUP(N132,POA!$A$2:$C$16,3,0)),"",VLOOKUP(N132,POA!$A$2:$C$16,3,0))</f>
        <v/>
      </c>
      <c r="P132" s="82" t="str">
        <f>IF(ISERROR(VLOOKUP(N132,POA!$A$2:$C$16,2,0)),"",VLOOKUP(N132,POA!$A$2:$C$16,2,0))</f>
        <v/>
      </c>
      <c r="Q132" s="91"/>
      <c r="R132" s="90"/>
      <c r="S132" s="91"/>
      <c r="T132" s="90"/>
      <c r="U132" s="97"/>
      <c r="V132" s="90"/>
      <c r="W132" s="89"/>
      <c r="X132" s="90"/>
      <c r="Y132" s="91"/>
      <c r="Z132" s="90"/>
      <c r="AA132" s="90"/>
      <c r="AB132" s="106"/>
      <c r="AC132" s="90"/>
      <c r="AD132" s="106"/>
      <c r="AE132" s="90"/>
      <c r="AF132" s="100"/>
    </row>
    <row r="133" spans="2:32" ht="33" x14ac:dyDescent="0.2">
      <c r="B133" s="85">
        <v>12</v>
      </c>
      <c r="C133" s="86" t="s">
        <v>249</v>
      </c>
      <c r="D133" s="93">
        <f>IF(SUM(D134:D143)=0,"",SUM(D134:D143))</f>
        <v>1</v>
      </c>
      <c r="E133" s="87">
        <f>IFERROR((E134*$D134+E135*$D135+E136*$D136+E137*$D137+E138*$D138+E139*$D139+E140*$D140+E141*$D141+E142*$D142+E143*$D143),"")</f>
        <v>18378324939</v>
      </c>
      <c r="F133" s="87">
        <f>IFERROR((F134*$D134+F135*$D135+F136*$D136+F137*$D137+F138*$D138+F139*$D139+F140*$D140+F141*$D141+F142*$D142+F143*$D143),"")</f>
        <v>21541001969</v>
      </c>
      <c r="G133" s="87">
        <f>IFERROR((G134*$D134+G135*$D135+G136*$D136+G137*$D137+G138*$D138+G139*$D139+G140*$D140+G141*$D141+G142*$D142+G143*$D143),"")</f>
        <v>6117762362</v>
      </c>
      <c r="H133" s="87">
        <f>IFERROR((H134*$D134+H135*$D135+H136*$D136+H137*$D137+H138*$D138+H139*$D139+H140*$D140+H141*$D141+H142*$D142+H143*$D143),"")</f>
        <v>9147159056</v>
      </c>
      <c r="I133" s="87">
        <f>IF(ISERROR(SUM(I134:I143)),"",SUM(I134:I143))</f>
        <v>12260562577</v>
      </c>
      <c r="J133" s="87">
        <f>IF(ISERROR(SUM(J134:J143)),"",SUM(J134:J143))</f>
        <v>12393842913</v>
      </c>
      <c r="K133" s="87">
        <f>IFERROR((K134*$D134+K135*$D135+K136*$D136+K137*$D137+K138*$D138+K139*$D139+K140*$D140+K141*$D141+K142*$D142+K143*$D143),"")</f>
        <v>12393842913</v>
      </c>
      <c r="L133" s="87">
        <f>IFERROR((L134*$D134+L135*$D135+L136*$D136+L137*$D137+L138*$D138+L139*$D139+L140*$D140+L141*$D141+L142*$D142+L143*$D143),"")</f>
        <v>1213166068</v>
      </c>
      <c r="M133" s="87">
        <f>IFERROR((M134*$D134+M135*$D135+M136*$D136+M137*$D137+M138*$D138+M139*$D139+M140*$D140+M141*$D141+M142*$D142+M143*$D143),"")</f>
        <v>24547659</v>
      </c>
      <c r="N133" s="80">
        <v>1</v>
      </c>
      <c r="O133" s="127">
        <f>IF(ISERROR(VLOOKUP(N133,POA!$A$2:$C$16,3,0)),"",VLOOKUP(N133,POA!$A$2:$C$16,3,0))</f>
        <v>6</v>
      </c>
      <c r="P133" s="81">
        <f>IF(ISERROR(VLOOKUP(N133,POA!$A$2:$C$16,2,0)),"",VLOOKUP(N133,POA!$A$2:$C$16,2,0))</f>
        <v>784601462</v>
      </c>
      <c r="Q133" s="126">
        <f>SUM(I133)</f>
        <v>12260562577</v>
      </c>
      <c r="R133" s="88" t="str">
        <f>IF(OR(Q133=0,N133="",P133=""),"",IF(Q133&gt;=$R$9,"HABIL","NO HABIL"))</f>
        <v>HABIL</v>
      </c>
      <c r="S133" s="87">
        <f>IF(AND(E133&gt;=1,G133=0),"INDETERMINADO",IF(ISERROR(SUM(E133/G133)),0,SUM(E133/G133)))</f>
        <v>3.004092648834404</v>
      </c>
      <c r="T133" s="88" t="str">
        <f>IF(OR(S133=0,N133="",P133=""),"",IF(S133&gt;=$T$9,"HABIL","NO HABIL"))</f>
        <v>HABIL</v>
      </c>
      <c r="U133" s="149">
        <f>IF(ISERROR(SUM(H133/F133)),0,SUM(H133/F133))</f>
        <v>0.42463944198899489</v>
      </c>
      <c r="V133" s="88" t="str">
        <f>IF(OR(U133=0,N133="",P133=""),"",IF(U133&lt;=$V$9,"HABIL","NO HABIL"))</f>
        <v>HABIL</v>
      </c>
      <c r="W133" s="129">
        <f>IF(AND(L133&gt;=1,M133=0),"INDETERMINADO",IF(ISERROR(SUM(L133/M133)),0,SUM(L133/M133)))</f>
        <v>49.420845710786516</v>
      </c>
      <c r="X133" s="88" t="str">
        <f>IF(OR(W133=0,N133="",P133=""),"",IF(W133&gt;=$X$9,"HABIL","NO HABIL"))</f>
        <v>HABIL</v>
      </c>
      <c r="Y133" s="126">
        <f>+SUM(J133)</f>
        <v>12393842913</v>
      </c>
      <c r="Z133" s="88" t="str">
        <f>IF(OR(Y133=0,N133="",P133=""),"",IF(Y133&gt;=$Z$9,"HABIL","NO HABIL"))</f>
        <v>HABIL</v>
      </c>
      <c r="AA133" s="88" t="str">
        <f>IF(OR(R133="",T133="",V133="",X133="",Z133=""),"",IF(R133="NO HABIL","NO HABIL",IF(T133="NO HABIL","NO HABIL",IF(V133="NO HABIL","NO HABIL",IF(X133="NO HABIL","NO HABIL",IF(Z133="NO HABIL","NO HABIL","HABIL"))))))</f>
        <v>HABIL</v>
      </c>
      <c r="AB133" s="129">
        <f>IF(ISERROR(SUM(L133/K133)),0,SUM(L133/K133))</f>
        <v>9.788457676250685E-2</v>
      </c>
      <c r="AC133" s="88" t="str">
        <f>IF(OR(AB133=0,N133="",P133=""),"",IF(AB133&gt;=$AC$9,"HABIL","NO HABIL"))</f>
        <v>HABIL</v>
      </c>
      <c r="AD133" s="149">
        <f>IF(ISERROR(SUM(L133/F133)),0,SUM(L133/F133))</f>
        <v>5.6318924706747008E-2</v>
      </c>
      <c r="AE133" s="88" t="str">
        <f>IF(OR(AD133=0,N133="",P133=""),"",IF(AD133&gt;=$AE$9,"HABIL","NO HABIL"))</f>
        <v>HABIL</v>
      </c>
      <c r="AF133" s="98" t="str">
        <f t="shared" ref="AF133" si="57">IF(OR(AC133="",AE133=""),"",IF(AC133="NO HABIL","NO HABIL",IF(AE133="NO HABIL","NO HABIL",IF(AE133="NO HABIL","NO HABIL","HABIL"))))</f>
        <v>HABIL</v>
      </c>
    </row>
    <row r="134" spans="2:32" ht="33.75" thickBot="1" x14ac:dyDescent="0.25">
      <c r="B134" s="75">
        <f t="shared" ref="B134:B139" si="58">IF(C134="","",B133+0.1)</f>
        <v>12.1</v>
      </c>
      <c r="C134" s="76" t="s">
        <v>249</v>
      </c>
      <c r="D134" s="130">
        <v>1</v>
      </c>
      <c r="E134" s="125">
        <v>18378324939</v>
      </c>
      <c r="F134" s="125">
        <v>21541001969</v>
      </c>
      <c r="G134" s="125">
        <v>6117762362</v>
      </c>
      <c r="H134" s="125">
        <v>9147159056</v>
      </c>
      <c r="I134" s="125">
        <f t="shared" ref="I134:I143" si="59">IF(ISERROR(E134-G134),"",E134-G134)</f>
        <v>12260562577</v>
      </c>
      <c r="J134" s="74">
        <f t="shared" ref="J134:J143" si="60">IF(ISERROR(F134-H134),"",F134-H134)</f>
        <v>12393842913</v>
      </c>
      <c r="K134" s="125">
        <f>+J134</f>
        <v>12393842913</v>
      </c>
      <c r="L134" s="125">
        <v>1213166068</v>
      </c>
      <c r="M134" s="125">
        <v>24547659</v>
      </c>
      <c r="N134" s="124"/>
      <c r="O134" s="128" t="str">
        <f>IF(ISERROR(VLOOKUP(N134,POA!$A$2:$C$16,3,0)),"",VLOOKUP(N134,POA!$A$2:$C$16,3,0))</f>
        <v/>
      </c>
      <c r="P134" s="79" t="str">
        <f>IF(ISERROR(VLOOKUP(N134,POA!$A$2:$C$16,2,0)),"",VLOOKUP(N134,POA!$A$2:$C$16,2,0))</f>
        <v/>
      </c>
      <c r="Q134" s="84"/>
      <c r="R134" s="83"/>
      <c r="S134" s="84"/>
      <c r="T134" s="83"/>
      <c r="U134" s="96"/>
      <c r="V134" s="83"/>
      <c r="W134" s="77"/>
      <c r="X134" s="83"/>
      <c r="Y134" s="84"/>
      <c r="Z134" s="83"/>
      <c r="AA134" s="83"/>
      <c r="AB134" s="105"/>
      <c r="AC134" s="83"/>
      <c r="AD134" s="105"/>
      <c r="AE134" s="83"/>
      <c r="AF134" s="101"/>
    </row>
    <row r="135" spans="2:32" ht="18" hidden="1" customHeight="1" x14ac:dyDescent="0.2">
      <c r="B135" s="75" t="str">
        <f t="shared" si="58"/>
        <v/>
      </c>
      <c r="C135" s="94"/>
      <c r="D135" s="130"/>
      <c r="E135" s="125"/>
      <c r="F135" s="125"/>
      <c r="G135" s="125"/>
      <c r="H135" s="125"/>
      <c r="I135" s="125">
        <f t="shared" si="59"/>
        <v>0</v>
      </c>
      <c r="J135" s="74">
        <f t="shared" si="60"/>
        <v>0</v>
      </c>
      <c r="K135" s="125">
        <f t="shared" ref="K135:K143" si="61">+J135</f>
        <v>0</v>
      </c>
      <c r="L135" s="125"/>
      <c r="M135" s="125"/>
      <c r="N135" s="122"/>
      <c r="O135" s="122" t="str">
        <f>IF(ISERROR(VLOOKUP(N135,POA!$A$2:$C$16,3,0)),"",VLOOKUP(N135,POA!$A$2:$C$16,3,0))</f>
        <v/>
      </c>
      <c r="P135" s="79" t="str">
        <f>IF(ISERROR(VLOOKUP(N135,POA!$A$2:$C$16,2,0)),"",VLOOKUP(N135,POA!$A$2:$C$16,2,0))</f>
        <v/>
      </c>
      <c r="Q135" s="84"/>
      <c r="R135" s="83"/>
      <c r="S135" s="84"/>
      <c r="T135" s="83"/>
      <c r="U135" s="96"/>
      <c r="V135" s="83"/>
      <c r="W135" s="77"/>
      <c r="X135" s="83"/>
      <c r="Y135" s="84"/>
      <c r="Z135" s="83"/>
      <c r="AA135" s="83"/>
      <c r="AB135" s="105"/>
      <c r="AC135" s="83"/>
      <c r="AD135" s="105"/>
      <c r="AE135" s="83"/>
      <c r="AF135" s="102"/>
    </row>
    <row r="136" spans="2:32" ht="18" hidden="1" customHeight="1" x14ac:dyDescent="0.2">
      <c r="B136" s="75" t="str">
        <f t="shared" si="58"/>
        <v/>
      </c>
      <c r="C136" s="94"/>
      <c r="D136" s="130"/>
      <c r="E136" s="74"/>
      <c r="F136" s="74"/>
      <c r="G136" s="74"/>
      <c r="H136" s="74"/>
      <c r="I136" s="125">
        <f t="shared" si="59"/>
        <v>0</v>
      </c>
      <c r="J136" s="74">
        <f t="shared" si="60"/>
        <v>0</v>
      </c>
      <c r="K136" s="125">
        <f t="shared" si="61"/>
        <v>0</v>
      </c>
      <c r="L136" s="125"/>
      <c r="M136" s="125"/>
      <c r="N136" s="122"/>
      <c r="O136" s="122" t="str">
        <f>IF(ISERROR(VLOOKUP(N136,POA!$A$2:$C$16,3,0)),"",VLOOKUP(N136,POA!$A$2:$C$16,3,0))</f>
        <v/>
      </c>
      <c r="P136" s="79" t="str">
        <f>IF(ISERROR(VLOOKUP(N136,POA!$A$2:$C$16,2,0)),"",VLOOKUP(N136,POA!$A$2:$C$16,2,0))</f>
        <v/>
      </c>
      <c r="Q136" s="84"/>
      <c r="R136" s="83"/>
      <c r="S136" s="84"/>
      <c r="T136" s="83"/>
      <c r="U136" s="96"/>
      <c r="V136" s="83"/>
      <c r="W136" s="77"/>
      <c r="X136" s="83"/>
      <c r="Y136" s="84"/>
      <c r="Z136" s="83"/>
      <c r="AA136" s="83"/>
      <c r="AB136" s="105"/>
      <c r="AC136" s="83"/>
      <c r="AD136" s="105"/>
      <c r="AE136" s="83"/>
      <c r="AF136" s="102"/>
    </row>
    <row r="137" spans="2:32" ht="18" hidden="1" customHeight="1" x14ac:dyDescent="0.2">
      <c r="B137" s="75" t="str">
        <f t="shared" si="58"/>
        <v/>
      </c>
      <c r="C137" s="94"/>
      <c r="D137" s="130"/>
      <c r="E137" s="74"/>
      <c r="F137" s="74"/>
      <c r="G137" s="74"/>
      <c r="H137" s="74"/>
      <c r="I137" s="125">
        <f t="shared" si="59"/>
        <v>0</v>
      </c>
      <c r="J137" s="74">
        <f t="shared" si="60"/>
        <v>0</v>
      </c>
      <c r="K137" s="125">
        <f t="shared" si="61"/>
        <v>0</v>
      </c>
      <c r="L137" s="125"/>
      <c r="M137" s="125"/>
      <c r="N137" s="122"/>
      <c r="O137" s="122" t="str">
        <f>IF(ISERROR(VLOOKUP(N137,POA!$A$2:$C$16,3,0)),"",VLOOKUP(N137,POA!$A$2:$C$16,3,0))</f>
        <v/>
      </c>
      <c r="P137" s="79" t="str">
        <f>IF(ISERROR(VLOOKUP(N137,POA!$A$2:$C$16,2,0)),"",VLOOKUP(N137,POA!$A$2:$C$16,2,0))</f>
        <v/>
      </c>
      <c r="Q137" s="84"/>
      <c r="R137" s="83"/>
      <c r="S137" s="84"/>
      <c r="T137" s="83"/>
      <c r="U137" s="96"/>
      <c r="V137" s="83"/>
      <c r="W137" s="77"/>
      <c r="X137" s="83"/>
      <c r="Y137" s="84"/>
      <c r="Z137" s="83"/>
      <c r="AA137" s="83"/>
      <c r="AB137" s="105"/>
      <c r="AC137" s="83"/>
      <c r="AD137" s="105"/>
      <c r="AE137" s="83"/>
      <c r="AF137" s="102"/>
    </row>
    <row r="138" spans="2:32" ht="18" hidden="1" customHeight="1" x14ac:dyDescent="0.2">
      <c r="B138" s="75" t="str">
        <f t="shared" si="58"/>
        <v/>
      </c>
      <c r="C138" s="94"/>
      <c r="D138" s="130"/>
      <c r="E138" s="74"/>
      <c r="F138" s="74"/>
      <c r="G138" s="74"/>
      <c r="H138" s="74"/>
      <c r="I138" s="125">
        <f t="shared" si="59"/>
        <v>0</v>
      </c>
      <c r="J138" s="74">
        <f t="shared" si="60"/>
        <v>0</v>
      </c>
      <c r="K138" s="125">
        <f t="shared" si="61"/>
        <v>0</v>
      </c>
      <c r="L138" s="125"/>
      <c r="M138" s="125"/>
      <c r="N138" s="122"/>
      <c r="O138" s="122" t="str">
        <f>IF(ISERROR(VLOOKUP(N138,POA!$A$2:$C$16,3,0)),"",VLOOKUP(N138,POA!$A$2:$C$16,3,0))</f>
        <v/>
      </c>
      <c r="P138" s="79" t="str">
        <f>IF(ISERROR(VLOOKUP(N138,POA!$A$2:$C$16,2,0)),"",VLOOKUP(N138,POA!$A$2:$C$16,2,0))</f>
        <v/>
      </c>
      <c r="Q138" s="84"/>
      <c r="R138" s="83"/>
      <c r="S138" s="84"/>
      <c r="T138" s="83"/>
      <c r="U138" s="96"/>
      <c r="V138" s="83"/>
      <c r="W138" s="77"/>
      <c r="X138" s="83"/>
      <c r="Y138" s="84"/>
      <c r="Z138" s="83"/>
      <c r="AA138" s="83"/>
      <c r="AB138" s="105"/>
      <c r="AC138" s="83"/>
      <c r="AD138" s="105"/>
      <c r="AE138" s="83"/>
      <c r="AF138" s="99"/>
    </row>
    <row r="139" spans="2:32" ht="18" hidden="1" customHeight="1" x14ac:dyDescent="0.2">
      <c r="B139" s="75" t="str">
        <f t="shared" si="58"/>
        <v/>
      </c>
      <c r="C139" s="94"/>
      <c r="D139" s="130"/>
      <c r="E139" s="74"/>
      <c r="F139" s="74"/>
      <c r="G139" s="74"/>
      <c r="H139" s="74"/>
      <c r="I139" s="125">
        <f t="shared" si="59"/>
        <v>0</v>
      </c>
      <c r="J139" s="74">
        <f t="shared" si="60"/>
        <v>0</v>
      </c>
      <c r="K139" s="125">
        <f t="shared" si="61"/>
        <v>0</v>
      </c>
      <c r="L139" s="125"/>
      <c r="M139" s="125"/>
      <c r="N139" s="122"/>
      <c r="O139" s="122" t="str">
        <f>IF(ISERROR(VLOOKUP(N139,POA!$A$2:$C$16,3,0)),"",VLOOKUP(N139,POA!$A$2:$C$16,3,0))</f>
        <v/>
      </c>
      <c r="P139" s="79" t="str">
        <f>IF(ISERROR(VLOOKUP(N139,POA!$A$2:$C$16,2,0)),"",VLOOKUP(N139,POA!$A$2:$C$16,2,0))</f>
        <v/>
      </c>
      <c r="Q139" s="84"/>
      <c r="R139" s="83"/>
      <c r="S139" s="84"/>
      <c r="T139" s="83"/>
      <c r="U139" s="96"/>
      <c r="V139" s="83"/>
      <c r="W139" s="77"/>
      <c r="X139" s="83"/>
      <c r="Y139" s="84"/>
      <c r="Z139" s="83"/>
      <c r="AA139" s="83"/>
      <c r="AB139" s="105"/>
      <c r="AC139" s="83"/>
      <c r="AD139" s="105"/>
      <c r="AE139" s="83"/>
      <c r="AF139" s="102"/>
    </row>
    <row r="140" spans="2:32" ht="18" hidden="1" customHeight="1" x14ac:dyDescent="0.2">
      <c r="B140" s="75" t="str">
        <f>IF(C140="","",B139+0.1)</f>
        <v/>
      </c>
      <c r="C140" s="94"/>
      <c r="D140" s="130"/>
      <c r="E140" s="74"/>
      <c r="F140" s="74"/>
      <c r="G140" s="74"/>
      <c r="H140" s="74"/>
      <c r="I140" s="125">
        <f t="shared" si="59"/>
        <v>0</v>
      </c>
      <c r="J140" s="74">
        <f t="shared" si="60"/>
        <v>0</v>
      </c>
      <c r="K140" s="125">
        <f t="shared" si="61"/>
        <v>0</v>
      </c>
      <c r="L140" s="125"/>
      <c r="M140" s="125"/>
      <c r="N140" s="122"/>
      <c r="O140" s="122" t="str">
        <f>IF(ISERROR(VLOOKUP(N140,POA!$A$2:$C$16,3,0)),"",VLOOKUP(N140,POA!$A$2:$C$16,3,0))</f>
        <v/>
      </c>
      <c r="P140" s="79" t="str">
        <f>IF(ISERROR(VLOOKUP(N140,POA!$A$2:$C$16,2,0)),"",VLOOKUP(N140,POA!$A$2:$C$16,2,0))</f>
        <v/>
      </c>
      <c r="Q140" s="84"/>
      <c r="R140" s="83"/>
      <c r="S140" s="84"/>
      <c r="T140" s="83"/>
      <c r="U140" s="96"/>
      <c r="V140" s="83"/>
      <c r="W140" s="77"/>
      <c r="X140" s="83"/>
      <c r="Y140" s="84"/>
      <c r="Z140" s="83"/>
      <c r="AA140" s="83"/>
      <c r="AB140" s="105"/>
      <c r="AC140" s="83"/>
      <c r="AD140" s="105"/>
      <c r="AE140" s="83"/>
      <c r="AF140" s="102"/>
    </row>
    <row r="141" spans="2:32" ht="18" hidden="1" customHeight="1" x14ac:dyDescent="0.2">
      <c r="B141" s="75" t="str">
        <f>IF(C141="","",B140+0.1)</f>
        <v/>
      </c>
      <c r="C141" s="94"/>
      <c r="D141" s="130"/>
      <c r="E141" s="74"/>
      <c r="F141" s="74"/>
      <c r="G141" s="74"/>
      <c r="H141" s="74"/>
      <c r="I141" s="125">
        <f t="shared" si="59"/>
        <v>0</v>
      </c>
      <c r="J141" s="74">
        <f t="shared" si="60"/>
        <v>0</v>
      </c>
      <c r="K141" s="125">
        <f t="shared" si="61"/>
        <v>0</v>
      </c>
      <c r="L141" s="125"/>
      <c r="M141" s="125"/>
      <c r="N141" s="122"/>
      <c r="O141" s="122" t="str">
        <f>IF(ISERROR(VLOOKUP(N141,POA!$A$2:$C$16,3,0)),"",VLOOKUP(N141,POA!$A$2:$C$16,3,0))</f>
        <v/>
      </c>
      <c r="P141" s="79" t="str">
        <f>IF(ISERROR(VLOOKUP(N141,POA!$A$2:$C$16,2,0)),"",VLOOKUP(N141,POA!$A$2:$C$16,2,0))</f>
        <v/>
      </c>
      <c r="Q141" s="84"/>
      <c r="R141" s="83"/>
      <c r="S141" s="84"/>
      <c r="T141" s="83"/>
      <c r="U141" s="96"/>
      <c r="V141" s="83"/>
      <c r="W141" s="77"/>
      <c r="X141" s="83"/>
      <c r="Y141" s="84"/>
      <c r="Z141" s="83"/>
      <c r="AA141" s="83"/>
      <c r="AB141" s="105"/>
      <c r="AC141" s="83"/>
      <c r="AD141" s="105"/>
      <c r="AE141" s="83"/>
      <c r="AF141" s="99"/>
    </row>
    <row r="142" spans="2:32" ht="18" hidden="1" customHeight="1" x14ac:dyDescent="0.2">
      <c r="B142" s="75" t="str">
        <f>IF(C142="","",B141+0.1)</f>
        <v/>
      </c>
      <c r="C142" s="94"/>
      <c r="D142" s="130"/>
      <c r="E142" s="74"/>
      <c r="F142" s="74"/>
      <c r="G142" s="74"/>
      <c r="H142" s="74"/>
      <c r="I142" s="125">
        <f t="shared" si="59"/>
        <v>0</v>
      </c>
      <c r="J142" s="74">
        <f t="shared" si="60"/>
        <v>0</v>
      </c>
      <c r="K142" s="125">
        <f t="shared" si="61"/>
        <v>0</v>
      </c>
      <c r="L142" s="125"/>
      <c r="M142" s="125"/>
      <c r="N142" s="122"/>
      <c r="O142" s="122" t="str">
        <f>IF(ISERROR(VLOOKUP(N142,POA!$A$2:$C$16,3,0)),"",VLOOKUP(N142,POA!$A$2:$C$16,3,0))</f>
        <v/>
      </c>
      <c r="P142" s="79" t="str">
        <f>IF(ISERROR(VLOOKUP(N142,POA!$A$2:$C$16,2,0)),"",VLOOKUP(N142,POA!$A$2:$C$16,2,0))</f>
        <v/>
      </c>
      <c r="Q142" s="84"/>
      <c r="R142" s="83"/>
      <c r="S142" s="84"/>
      <c r="T142" s="83"/>
      <c r="U142" s="96"/>
      <c r="V142" s="83"/>
      <c r="W142" s="77"/>
      <c r="X142" s="83"/>
      <c r="Y142" s="84"/>
      <c r="Z142" s="83"/>
      <c r="AA142" s="83"/>
      <c r="AB142" s="105"/>
      <c r="AC142" s="83"/>
      <c r="AD142" s="105"/>
      <c r="AE142" s="83"/>
      <c r="AF142" s="99"/>
    </row>
    <row r="143" spans="2:32" ht="18" hidden="1" customHeight="1" thickBot="1" x14ac:dyDescent="0.25">
      <c r="B143" s="92" t="str">
        <f>IF(C143="","",B142+0.1)</f>
        <v/>
      </c>
      <c r="C143" s="95"/>
      <c r="D143" s="95"/>
      <c r="E143" s="78"/>
      <c r="F143" s="78"/>
      <c r="G143" s="78"/>
      <c r="H143" s="78"/>
      <c r="I143" s="78">
        <f t="shared" si="59"/>
        <v>0</v>
      </c>
      <c r="J143" s="78">
        <f t="shared" si="60"/>
        <v>0</v>
      </c>
      <c r="K143" s="78">
        <f t="shared" si="61"/>
        <v>0</v>
      </c>
      <c r="L143" s="78"/>
      <c r="M143" s="78"/>
      <c r="N143" s="123"/>
      <c r="O143" s="123" t="str">
        <f>IF(ISERROR(VLOOKUP(N143,POA!$A$2:$C$16,3,0)),"",VLOOKUP(N143,POA!$A$2:$C$16,3,0))</f>
        <v/>
      </c>
      <c r="P143" s="82" t="str">
        <f>IF(ISERROR(VLOOKUP(N143,POA!$A$2:$C$16,2,0)),"",VLOOKUP(N143,POA!$A$2:$C$16,2,0))</f>
        <v/>
      </c>
      <c r="Q143" s="91"/>
      <c r="R143" s="90"/>
      <c r="S143" s="91"/>
      <c r="T143" s="90"/>
      <c r="U143" s="97"/>
      <c r="V143" s="90"/>
      <c r="W143" s="89"/>
      <c r="X143" s="90"/>
      <c r="Y143" s="91"/>
      <c r="Z143" s="90"/>
      <c r="AA143" s="90"/>
      <c r="AB143" s="106"/>
      <c r="AC143" s="90"/>
      <c r="AD143" s="106"/>
      <c r="AE143" s="90"/>
      <c r="AF143" s="100"/>
    </row>
    <row r="144" spans="2:32" ht="16.5" x14ac:dyDescent="0.2">
      <c r="B144" s="85">
        <v>13</v>
      </c>
      <c r="C144" s="86" t="s">
        <v>250</v>
      </c>
      <c r="D144" s="93">
        <f>IF(SUM(D145:D154)=0,"",SUM(D145:D154))</f>
        <v>1</v>
      </c>
      <c r="E144" s="87">
        <f>IFERROR((E145*$D145+E146*$D146+E147*$D147+E148*$D148+E149*$D149+E150*$D150+E151*$D151+E152*$D152+E153*$D153+E154*$D154),"")</f>
        <v>4612962781</v>
      </c>
      <c r="F144" s="87">
        <f>IFERROR((F145*$D145+F146*$D146+F147*$D147+F148*$D148+F149*$D149+F150*$D150+F151*$D151+F152*$D152+F153*$D153+F154*$D154),"")</f>
        <v>5939314602.5</v>
      </c>
      <c r="G144" s="87">
        <f>IFERROR((G145*$D145+G146*$D146+G147*$D147+G148*$D148+G149*$D149+G150*$D150+G151*$D151+G152*$D152+G153*$D153+G154*$D154),"")</f>
        <v>731306664.5</v>
      </c>
      <c r="H144" s="87">
        <f>IFERROR((H145*$D145+H146*$D146+H147*$D147+H148*$D148+H149*$D149+H150*$D150+H151*$D151+H152*$D152+H153*$D153+H154*$D154),"")</f>
        <v>2604254258</v>
      </c>
      <c r="I144" s="87">
        <f>IF(ISERROR(SUM(I145:I154)),"",SUM(I145:I154))</f>
        <v>7763312233</v>
      </c>
      <c r="J144" s="87">
        <f>IF(ISERROR(SUM(J145:J154)),"",SUM(J145:J154))</f>
        <v>6670120689</v>
      </c>
      <c r="K144" s="87">
        <f>IFERROR((K145*$D145+K146*$D146+K147*$D147+K148*$D148+K149*$D149+K150*$D150+K151*$D151+K152*$D152+K153*$D153+K154*$D154),"")</f>
        <v>3335060344.5</v>
      </c>
      <c r="L144" s="87">
        <f>IFERROR((L145*$D145+L146*$D146+L147*$D147+L148*$D148+L149*$D149+L150*$D150+L151*$D151+L152*$D152+L153*$D153+L154*$D154),"")</f>
        <v>706442835.5</v>
      </c>
      <c r="M144" s="87">
        <f>IFERROR((M145*$D145+M146*$D146+M147*$D147+M148*$D148+M149*$D149+M150*$D150+M151*$D151+M152*$D152+M153*$D153+M154*$D154),"")</f>
        <v>93077848</v>
      </c>
      <c r="N144" s="80">
        <v>1</v>
      </c>
      <c r="O144" s="127">
        <f>IF(ISERROR(VLOOKUP(N144,POA!$A$2:$C$16,3,0)),"",VLOOKUP(N144,POA!$A$2:$C$16,3,0))</f>
        <v>6</v>
      </c>
      <c r="P144" s="81">
        <f>IF(ISERROR(VLOOKUP(N144,POA!$A$2:$C$16,2,0)),"",VLOOKUP(N144,POA!$A$2:$C$16,2,0))</f>
        <v>784601462</v>
      </c>
      <c r="Q144" s="126">
        <f>SUM(I144)</f>
        <v>7763312233</v>
      </c>
      <c r="R144" s="88" t="str">
        <f>IF(OR(Q144=0,N144="",P144=""),"",IF(Q144&gt;=$R$9,"HABIL","NO HABIL"))</f>
        <v>HABIL</v>
      </c>
      <c r="S144" s="87">
        <f>IF(AND(E144&gt;=1,G144=0),"INDETERMINADO",IF(ISERROR(SUM(E144/G144)),0,SUM(E144/G144)))</f>
        <v>6.3078363768965762</v>
      </c>
      <c r="T144" s="88" t="str">
        <f>IF(OR(S144=0,N144="",P144=""),"",IF(S144&gt;=$T$9,"HABIL","NO HABIL"))</f>
        <v>HABIL</v>
      </c>
      <c r="U144" s="149">
        <f>IF(ISERROR(SUM(H144/F144)),0,SUM(H144/F144))</f>
        <v>0.43847723723942944</v>
      </c>
      <c r="V144" s="88" t="str">
        <f>IF(OR(U144=0,N144="",P144=""),"",IF(U144&lt;=$V$9,"HABIL","NO HABIL"))</f>
        <v>HABIL</v>
      </c>
      <c r="W144" s="129">
        <f>IF(AND(L144&gt;=1,M144=0),"INDETERMINADO",IF(ISERROR(SUM(L144/M144)),0,SUM(L144/M144)))</f>
        <v>7.5898062823712902</v>
      </c>
      <c r="X144" s="88" t="str">
        <f>IF(OR(W144=0,N144="",P144=""),"",IF(W144&gt;=$X$9,"HABIL","NO HABIL"))</f>
        <v>HABIL</v>
      </c>
      <c r="Y144" s="126">
        <f>+SUM(J144)</f>
        <v>6670120689</v>
      </c>
      <c r="Z144" s="88" t="str">
        <f>IF(OR(Y144=0,N144="",P144=""),"",IF(Y144&gt;=$Z$9,"HABIL","NO HABIL"))</f>
        <v>HABIL</v>
      </c>
      <c r="AA144" s="88" t="str">
        <f>IF(OR(R144="",T144="",V144="",X144="",Z144=""),"",IF(R144="NO HABIL","NO HABIL",IF(T144="NO HABIL","NO HABIL",IF(V144="NO HABIL","NO HABIL",IF(X144="NO HABIL","NO HABIL",IF(Z144="NO HABIL","NO HABIL","HABIL"))))))</f>
        <v>HABIL</v>
      </c>
      <c r="AB144" s="129">
        <f>IF(ISERROR(SUM(L144/K144)),0,SUM(L144/K144))</f>
        <v>0.21182310439000815</v>
      </c>
      <c r="AC144" s="88" t="str">
        <f>IF(OR(AB144=0,N144="",P144=""),"",IF(AB144&gt;=$AC$9,"HABIL","NO HABIL"))</f>
        <v>HABIL</v>
      </c>
      <c r="AD144" s="149">
        <f>IF(ISERROR(SUM(L144/F144)),0,SUM(L144/F144))</f>
        <v>0.11894349479359811</v>
      </c>
      <c r="AE144" s="88" t="str">
        <f>IF(OR(AD144=0,N144="",P144=""),"",IF(AD144&gt;=$AE$9,"HABIL","NO HABIL"))</f>
        <v>HABIL</v>
      </c>
      <c r="AF144" s="98" t="str">
        <f t="shared" ref="AF144" si="62">IF(OR(AC144="",AE144=""),"",IF(AC144="NO HABIL","NO HABIL",IF(AE144="NO HABIL","NO HABIL",IF(AE144="NO HABIL","NO HABIL","HABIL"))))</f>
        <v>HABIL</v>
      </c>
    </row>
    <row r="145" spans="2:32" ht="18" customHeight="1" x14ac:dyDescent="0.2">
      <c r="B145" s="75">
        <f t="shared" ref="B145:B150" si="63">IF(C145="","",B144+0.1)</f>
        <v>13.1</v>
      </c>
      <c r="C145" s="76" t="s">
        <v>251</v>
      </c>
      <c r="D145" s="130">
        <v>0.5</v>
      </c>
      <c r="E145" s="125">
        <v>1044837337</v>
      </c>
      <c r="F145" s="125">
        <v>1647564931</v>
      </c>
      <c r="G145" s="125">
        <v>394778286</v>
      </c>
      <c r="H145" s="125">
        <v>394778286</v>
      </c>
      <c r="I145" s="125">
        <f t="shared" ref="I145:I154" si="64">IF(ISERROR(E145-G145),"",E145-G145)</f>
        <v>650059051</v>
      </c>
      <c r="J145" s="74">
        <f t="shared" ref="J145:J154" si="65">IF(ISERROR(F145-H145),"",F145-H145)</f>
        <v>1252786645</v>
      </c>
      <c r="K145" s="125">
        <f>+J145</f>
        <v>1252786645</v>
      </c>
      <c r="L145" s="125">
        <v>217710202</v>
      </c>
      <c r="M145" s="125">
        <v>3491640</v>
      </c>
      <c r="N145" s="124"/>
      <c r="O145" s="128" t="str">
        <f>IF(ISERROR(VLOOKUP(N145,POA!$A$2:$C$16,3,0)),"",VLOOKUP(N145,POA!$A$2:$C$16,3,0))</f>
        <v/>
      </c>
      <c r="P145" s="79" t="str">
        <f>IF(ISERROR(VLOOKUP(N145,POA!$A$2:$C$16,2,0)),"",VLOOKUP(N145,POA!$A$2:$C$16,2,0))</f>
        <v/>
      </c>
      <c r="Q145" s="84"/>
      <c r="R145" s="83"/>
      <c r="S145" s="84"/>
      <c r="T145" s="83"/>
      <c r="U145" s="96"/>
      <c r="V145" s="83"/>
      <c r="W145" s="77"/>
      <c r="X145" s="83"/>
      <c r="Y145" s="84"/>
      <c r="Z145" s="83"/>
      <c r="AA145" s="83"/>
      <c r="AB145" s="105"/>
      <c r="AC145" s="83"/>
      <c r="AD145" s="105"/>
      <c r="AE145" s="83"/>
      <c r="AF145" s="101"/>
    </row>
    <row r="146" spans="2:32" ht="18" customHeight="1" thickBot="1" x14ac:dyDescent="0.25">
      <c r="B146" s="75">
        <f t="shared" si="63"/>
        <v>13.2</v>
      </c>
      <c r="C146" s="94" t="s">
        <v>252</v>
      </c>
      <c r="D146" s="130">
        <v>0.5</v>
      </c>
      <c r="E146" s="125">
        <v>8181088225</v>
      </c>
      <c r="F146" s="125">
        <v>10231064274</v>
      </c>
      <c r="G146" s="125">
        <v>1067835043</v>
      </c>
      <c r="H146" s="125">
        <v>4813730230</v>
      </c>
      <c r="I146" s="125">
        <f t="shared" si="64"/>
        <v>7113253182</v>
      </c>
      <c r="J146" s="74">
        <f t="shared" si="65"/>
        <v>5417334044</v>
      </c>
      <c r="K146" s="125">
        <f t="shared" ref="K146:K154" si="66">+J146</f>
        <v>5417334044</v>
      </c>
      <c r="L146" s="125">
        <v>1195175469</v>
      </c>
      <c r="M146" s="125">
        <v>182664056</v>
      </c>
      <c r="N146" s="122"/>
      <c r="O146" s="122" t="str">
        <f>IF(ISERROR(VLOOKUP(N146,POA!$A$2:$C$16,3,0)),"",VLOOKUP(N146,POA!$A$2:$C$16,3,0))</f>
        <v/>
      </c>
      <c r="P146" s="79" t="str">
        <f>IF(ISERROR(VLOOKUP(N146,POA!$A$2:$C$16,2,0)),"",VLOOKUP(N146,POA!$A$2:$C$16,2,0))</f>
        <v/>
      </c>
      <c r="Q146" s="84"/>
      <c r="R146" s="83"/>
      <c r="S146" s="84"/>
      <c r="T146" s="83"/>
      <c r="U146" s="96"/>
      <c r="V146" s="83"/>
      <c r="W146" s="77"/>
      <c r="X146" s="83"/>
      <c r="Y146" s="84"/>
      <c r="Z146" s="83"/>
      <c r="AA146" s="83"/>
      <c r="AB146" s="105"/>
      <c r="AC146" s="83"/>
      <c r="AD146" s="105"/>
      <c r="AE146" s="83"/>
      <c r="AF146" s="102"/>
    </row>
    <row r="147" spans="2:32" ht="18" hidden="1" customHeight="1" x14ac:dyDescent="0.2">
      <c r="B147" s="75" t="str">
        <f t="shared" si="63"/>
        <v/>
      </c>
      <c r="C147" s="94"/>
      <c r="D147" s="130"/>
      <c r="E147" s="74"/>
      <c r="F147" s="74"/>
      <c r="G147" s="74"/>
      <c r="H147" s="74"/>
      <c r="I147" s="125">
        <f t="shared" si="64"/>
        <v>0</v>
      </c>
      <c r="J147" s="74">
        <f t="shared" si="65"/>
        <v>0</v>
      </c>
      <c r="K147" s="125">
        <f t="shared" si="66"/>
        <v>0</v>
      </c>
      <c r="L147" s="125"/>
      <c r="M147" s="125"/>
      <c r="N147" s="122"/>
      <c r="O147" s="122" t="str">
        <f>IF(ISERROR(VLOOKUP(N147,POA!$A$2:$C$16,3,0)),"",VLOOKUP(N147,POA!$A$2:$C$16,3,0))</f>
        <v/>
      </c>
      <c r="P147" s="79" t="str">
        <f>IF(ISERROR(VLOOKUP(N147,POA!$A$2:$C$16,2,0)),"",VLOOKUP(N147,POA!$A$2:$C$16,2,0))</f>
        <v/>
      </c>
      <c r="Q147" s="84"/>
      <c r="R147" s="83"/>
      <c r="S147" s="84"/>
      <c r="T147" s="83"/>
      <c r="U147" s="96"/>
      <c r="V147" s="83"/>
      <c r="W147" s="77"/>
      <c r="X147" s="83"/>
      <c r="Y147" s="84"/>
      <c r="Z147" s="83"/>
      <c r="AA147" s="83"/>
      <c r="AB147" s="105"/>
      <c r="AC147" s="83"/>
      <c r="AD147" s="105"/>
      <c r="AE147" s="83"/>
      <c r="AF147" s="102"/>
    </row>
    <row r="148" spans="2:32" ht="18" hidden="1" customHeight="1" x14ac:dyDescent="0.2">
      <c r="B148" s="75" t="str">
        <f t="shared" si="63"/>
        <v/>
      </c>
      <c r="C148" s="94"/>
      <c r="D148" s="130"/>
      <c r="E148" s="74"/>
      <c r="F148" s="74"/>
      <c r="G148" s="74"/>
      <c r="H148" s="74"/>
      <c r="I148" s="125">
        <f t="shared" si="64"/>
        <v>0</v>
      </c>
      <c r="J148" s="74">
        <f t="shared" si="65"/>
        <v>0</v>
      </c>
      <c r="K148" s="125">
        <f t="shared" si="66"/>
        <v>0</v>
      </c>
      <c r="L148" s="125"/>
      <c r="M148" s="125"/>
      <c r="N148" s="122"/>
      <c r="O148" s="122" t="str">
        <f>IF(ISERROR(VLOOKUP(N148,POA!$A$2:$C$16,3,0)),"",VLOOKUP(N148,POA!$A$2:$C$16,3,0))</f>
        <v/>
      </c>
      <c r="P148" s="79" t="str">
        <f>IF(ISERROR(VLOOKUP(N148,POA!$A$2:$C$16,2,0)),"",VLOOKUP(N148,POA!$A$2:$C$16,2,0))</f>
        <v/>
      </c>
      <c r="Q148" s="84"/>
      <c r="R148" s="83"/>
      <c r="S148" s="84"/>
      <c r="T148" s="83"/>
      <c r="U148" s="96"/>
      <c r="V148" s="83"/>
      <c r="W148" s="77"/>
      <c r="X148" s="83"/>
      <c r="Y148" s="84"/>
      <c r="Z148" s="83"/>
      <c r="AA148" s="83"/>
      <c r="AB148" s="105"/>
      <c r="AC148" s="83"/>
      <c r="AD148" s="105"/>
      <c r="AE148" s="83"/>
      <c r="AF148" s="102"/>
    </row>
    <row r="149" spans="2:32" ht="18" hidden="1" customHeight="1" x14ac:dyDescent="0.2">
      <c r="B149" s="75" t="str">
        <f t="shared" si="63"/>
        <v/>
      </c>
      <c r="C149" s="94"/>
      <c r="D149" s="130"/>
      <c r="E149" s="74"/>
      <c r="F149" s="74"/>
      <c r="G149" s="74"/>
      <c r="H149" s="74"/>
      <c r="I149" s="125">
        <f t="shared" si="64"/>
        <v>0</v>
      </c>
      <c r="J149" s="74">
        <f t="shared" si="65"/>
        <v>0</v>
      </c>
      <c r="K149" s="125">
        <f t="shared" si="66"/>
        <v>0</v>
      </c>
      <c r="L149" s="125"/>
      <c r="M149" s="125"/>
      <c r="N149" s="122"/>
      <c r="O149" s="122" t="str">
        <f>IF(ISERROR(VLOOKUP(N149,POA!$A$2:$C$16,3,0)),"",VLOOKUP(N149,POA!$A$2:$C$16,3,0))</f>
        <v/>
      </c>
      <c r="P149" s="79" t="str">
        <f>IF(ISERROR(VLOOKUP(N149,POA!$A$2:$C$16,2,0)),"",VLOOKUP(N149,POA!$A$2:$C$16,2,0))</f>
        <v/>
      </c>
      <c r="Q149" s="84"/>
      <c r="R149" s="83"/>
      <c r="S149" s="84"/>
      <c r="T149" s="83"/>
      <c r="U149" s="96"/>
      <c r="V149" s="83"/>
      <c r="W149" s="77"/>
      <c r="X149" s="83"/>
      <c r="Y149" s="84"/>
      <c r="Z149" s="83"/>
      <c r="AA149" s="83"/>
      <c r="AB149" s="105"/>
      <c r="AC149" s="83"/>
      <c r="AD149" s="105"/>
      <c r="AE149" s="83"/>
      <c r="AF149" s="99"/>
    </row>
    <row r="150" spans="2:32" ht="18" hidden="1" customHeight="1" x14ac:dyDescent="0.2">
      <c r="B150" s="75" t="str">
        <f t="shared" si="63"/>
        <v/>
      </c>
      <c r="C150" s="94"/>
      <c r="D150" s="130"/>
      <c r="E150" s="74"/>
      <c r="F150" s="74"/>
      <c r="G150" s="74"/>
      <c r="H150" s="74"/>
      <c r="I150" s="125">
        <f t="shared" si="64"/>
        <v>0</v>
      </c>
      <c r="J150" s="74">
        <f t="shared" si="65"/>
        <v>0</v>
      </c>
      <c r="K150" s="125">
        <f t="shared" si="66"/>
        <v>0</v>
      </c>
      <c r="L150" s="125"/>
      <c r="M150" s="125"/>
      <c r="N150" s="122"/>
      <c r="O150" s="122" t="str">
        <f>IF(ISERROR(VLOOKUP(N150,POA!$A$2:$C$16,3,0)),"",VLOOKUP(N150,POA!$A$2:$C$16,3,0))</f>
        <v/>
      </c>
      <c r="P150" s="79" t="str">
        <f>IF(ISERROR(VLOOKUP(N150,POA!$A$2:$C$16,2,0)),"",VLOOKUP(N150,POA!$A$2:$C$16,2,0))</f>
        <v/>
      </c>
      <c r="Q150" s="84"/>
      <c r="R150" s="83"/>
      <c r="S150" s="84"/>
      <c r="T150" s="83"/>
      <c r="U150" s="96"/>
      <c r="V150" s="83"/>
      <c r="W150" s="77"/>
      <c r="X150" s="83"/>
      <c r="Y150" s="84"/>
      <c r="Z150" s="83"/>
      <c r="AA150" s="83"/>
      <c r="AB150" s="105"/>
      <c r="AC150" s="83"/>
      <c r="AD150" s="105"/>
      <c r="AE150" s="83"/>
      <c r="AF150" s="102"/>
    </row>
    <row r="151" spans="2:32" ht="18" hidden="1" customHeight="1" x14ac:dyDescent="0.2">
      <c r="B151" s="75" t="str">
        <f>IF(C151="","",B150+0.1)</f>
        <v/>
      </c>
      <c r="C151" s="94"/>
      <c r="D151" s="130"/>
      <c r="E151" s="74"/>
      <c r="F151" s="74"/>
      <c r="G151" s="74"/>
      <c r="H151" s="74"/>
      <c r="I151" s="125">
        <f t="shared" si="64"/>
        <v>0</v>
      </c>
      <c r="J151" s="74">
        <f t="shared" si="65"/>
        <v>0</v>
      </c>
      <c r="K151" s="125">
        <f t="shared" si="66"/>
        <v>0</v>
      </c>
      <c r="L151" s="125"/>
      <c r="M151" s="125"/>
      <c r="N151" s="122"/>
      <c r="O151" s="122" t="str">
        <f>IF(ISERROR(VLOOKUP(N151,POA!$A$2:$C$16,3,0)),"",VLOOKUP(N151,POA!$A$2:$C$16,3,0))</f>
        <v/>
      </c>
      <c r="P151" s="79" t="str">
        <f>IF(ISERROR(VLOOKUP(N151,POA!$A$2:$C$16,2,0)),"",VLOOKUP(N151,POA!$A$2:$C$16,2,0))</f>
        <v/>
      </c>
      <c r="Q151" s="84"/>
      <c r="R151" s="83"/>
      <c r="S151" s="84"/>
      <c r="T151" s="83"/>
      <c r="U151" s="96"/>
      <c r="V151" s="83"/>
      <c r="W151" s="77"/>
      <c r="X151" s="83"/>
      <c r="Y151" s="84"/>
      <c r="Z151" s="83"/>
      <c r="AA151" s="83"/>
      <c r="AB151" s="105"/>
      <c r="AC151" s="83"/>
      <c r="AD151" s="105"/>
      <c r="AE151" s="83"/>
      <c r="AF151" s="102"/>
    </row>
    <row r="152" spans="2:32" ht="18" hidden="1" customHeight="1" x14ac:dyDescent="0.2">
      <c r="B152" s="75" t="str">
        <f>IF(C152="","",B151+0.1)</f>
        <v/>
      </c>
      <c r="C152" s="94"/>
      <c r="D152" s="130"/>
      <c r="E152" s="74"/>
      <c r="F152" s="74"/>
      <c r="G152" s="74"/>
      <c r="H152" s="74"/>
      <c r="I152" s="125">
        <f t="shared" si="64"/>
        <v>0</v>
      </c>
      <c r="J152" s="74">
        <f t="shared" si="65"/>
        <v>0</v>
      </c>
      <c r="K152" s="125">
        <f t="shared" si="66"/>
        <v>0</v>
      </c>
      <c r="L152" s="125"/>
      <c r="M152" s="125"/>
      <c r="N152" s="122"/>
      <c r="O152" s="122" t="str">
        <f>IF(ISERROR(VLOOKUP(N152,POA!$A$2:$C$16,3,0)),"",VLOOKUP(N152,POA!$A$2:$C$16,3,0))</f>
        <v/>
      </c>
      <c r="P152" s="79" t="str">
        <f>IF(ISERROR(VLOOKUP(N152,POA!$A$2:$C$16,2,0)),"",VLOOKUP(N152,POA!$A$2:$C$16,2,0))</f>
        <v/>
      </c>
      <c r="Q152" s="84"/>
      <c r="R152" s="83"/>
      <c r="S152" s="84"/>
      <c r="T152" s="83"/>
      <c r="U152" s="96"/>
      <c r="V152" s="83"/>
      <c r="W152" s="77"/>
      <c r="X152" s="83"/>
      <c r="Y152" s="84"/>
      <c r="Z152" s="83"/>
      <c r="AA152" s="83"/>
      <c r="AB152" s="105"/>
      <c r="AC152" s="83"/>
      <c r="AD152" s="105"/>
      <c r="AE152" s="83"/>
      <c r="AF152" s="99"/>
    </row>
    <row r="153" spans="2:32" ht="18" hidden="1" customHeight="1" x14ac:dyDescent="0.2">
      <c r="B153" s="75" t="str">
        <f>IF(C153="","",B152+0.1)</f>
        <v/>
      </c>
      <c r="C153" s="94"/>
      <c r="D153" s="130"/>
      <c r="E153" s="74"/>
      <c r="F153" s="74"/>
      <c r="G153" s="74"/>
      <c r="H153" s="74"/>
      <c r="I153" s="125">
        <f t="shared" si="64"/>
        <v>0</v>
      </c>
      <c r="J153" s="74">
        <f t="shared" si="65"/>
        <v>0</v>
      </c>
      <c r="K153" s="125">
        <f t="shared" si="66"/>
        <v>0</v>
      </c>
      <c r="L153" s="125"/>
      <c r="M153" s="125"/>
      <c r="N153" s="122"/>
      <c r="O153" s="122" t="str">
        <f>IF(ISERROR(VLOOKUP(N153,POA!$A$2:$C$16,3,0)),"",VLOOKUP(N153,POA!$A$2:$C$16,3,0))</f>
        <v/>
      </c>
      <c r="P153" s="79" t="str">
        <f>IF(ISERROR(VLOOKUP(N153,POA!$A$2:$C$16,2,0)),"",VLOOKUP(N153,POA!$A$2:$C$16,2,0))</f>
        <v/>
      </c>
      <c r="Q153" s="84"/>
      <c r="R153" s="83"/>
      <c r="S153" s="84"/>
      <c r="T153" s="83"/>
      <c r="U153" s="96"/>
      <c r="V153" s="83"/>
      <c r="W153" s="77"/>
      <c r="X153" s="83"/>
      <c r="Y153" s="84"/>
      <c r="Z153" s="83"/>
      <c r="AA153" s="83"/>
      <c r="AB153" s="105"/>
      <c r="AC153" s="83"/>
      <c r="AD153" s="105"/>
      <c r="AE153" s="83"/>
      <c r="AF153" s="99"/>
    </row>
    <row r="154" spans="2:32" ht="18" hidden="1" customHeight="1" thickBot="1" x14ac:dyDescent="0.25">
      <c r="B154" s="92" t="str">
        <f>IF(C154="","",B153+0.1)</f>
        <v/>
      </c>
      <c r="C154" s="95"/>
      <c r="D154" s="95"/>
      <c r="E154" s="78"/>
      <c r="F154" s="78"/>
      <c r="G154" s="78"/>
      <c r="H154" s="78"/>
      <c r="I154" s="78">
        <f t="shared" si="64"/>
        <v>0</v>
      </c>
      <c r="J154" s="78">
        <f t="shared" si="65"/>
        <v>0</v>
      </c>
      <c r="K154" s="78">
        <f t="shared" si="66"/>
        <v>0</v>
      </c>
      <c r="L154" s="78"/>
      <c r="M154" s="78"/>
      <c r="N154" s="123"/>
      <c r="O154" s="123" t="str">
        <f>IF(ISERROR(VLOOKUP(N154,POA!$A$2:$C$16,3,0)),"",VLOOKUP(N154,POA!$A$2:$C$16,3,0))</f>
        <v/>
      </c>
      <c r="P154" s="82" t="str">
        <f>IF(ISERROR(VLOOKUP(N154,POA!$A$2:$C$16,2,0)),"",VLOOKUP(N154,POA!$A$2:$C$16,2,0))</f>
        <v/>
      </c>
      <c r="Q154" s="91"/>
      <c r="R154" s="90"/>
      <c r="S154" s="91"/>
      <c r="T154" s="90"/>
      <c r="U154" s="97"/>
      <c r="V154" s="90"/>
      <c r="W154" s="89"/>
      <c r="X154" s="90"/>
      <c r="Y154" s="91"/>
      <c r="Z154" s="90"/>
      <c r="AA154" s="90"/>
      <c r="AB154" s="106"/>
      <c r="AC154" s="90"/>
      <c r="AD154" s="106"/>
      <c r="AE154" s="90"/>
      <c r="AF154" s="100"/>
    </row>
    <row r="155" spans="2:32" ht="18" customHeight="1" x14ac:dyDescent="0.2">
      <c r="B155" s="85">
        <v>14</v>
      </c>
      <c r="C155" s="86" t="s">
        <v>210</v>
      </c>
      <c r="D155" s="93">
        <f>IF(SUM(D156:D165)=0,"",SUM(D156:D165))</f>
        <v>1</v>
      </c>
      <c r="E155" s="87">
        <f>IFERROR((E156*$D156+E157*$D157+E158*$D158+E159*$D159+E160*$D160+E161*$D161+E162*$D162+E163*$D163+E164*$D164+E165*$D165),"")</f>
        <v>1381024141</v>
      </c>
      <c r="F155" s="87">
        <f>IFERROR((F156*$D156+F157*$D157+F158*$D158+F159*$D159+F160*$D160+F161*$D161+F162*$D162+F163*$D163+F164*$D164+F165*$D165),"")</f>
        <v>1735454182.5</v>
      </c>
      <c r="G155" s="87">
        <f>IFERROR((G156*$D156+G157*$D157+G158*$D158+G159*$D159+G160*$D160+G161*$D161+G162*$D162+G163*$D163+G164*$D164+G165*$D165),"")</f>
        <v>560983440.5</v>
      </c>
      <c r="H155" s="87">
        <f>IFERROR((H156*$D156+H157*$D157+H158*$D158+H159*$D159+H160*$D160+H161*$D161+H162*$D162+H163*$D163+H164*$D164+H165*$D165),"")</f>
        <v>670825219</v>
      </c>
      <c r="I155" s="87">
        <f>IF(ISERROR(SUM(I156:I165)),"",SUM(I156:I165))</f>
        <v>1640081401</v>
      </c>
      <c r="J155" s="87">
        <f>IF(ISERROR(SUM(J156:J165)),"",SUM(J156:J165))</f>
        <v>2129257927</v>
      </c>
      <c r="K155" s="87">
        <f>IFERROR((K156*$D156+K157*$D157+K158*$D158+K159*$D159+K160*$D160+K161*$D161+K162*$D162+K163*$D163+K164*$D164+K165*$D165),"")</f>
        <v>1064628963.5</v>
      </c>
      <c r="L155" s="87">
        <f>IFERROR((L156*$D156+L157*$D157+L158*$D158+L159*$D159+L160*$D160+L161*$D161+L162*$D162+L163*$D163+L164*$D164+L165*$D165),"")</f>
        <v>114115710</v>
      </c>
      <c r="M155" s="87">
        <f>IFERROR((M156*$D156+M157*$D157+M158*$D158+M159*$D159+M160*$D160+M161*$D161+M162*$D162+M163*$D163+M164*$D164+M165*$D165),"")</f>
        <v>22904602.5</v>
      </c>
      <c r="N155" s="80">
        <v>1</v>
      </c>
      <c r="O155" s="127">
        <f>IF(ISERROR(VLOOKUP(N155,POA!$A$2:$C$16,3,0)),"",VLOOKUP(N155,POA!$A$2:$C$16,3,0))</f>
        <v>6</v>
      </c>
      <c r="P155" s="81">
        <f>IF(ISERROR(VLOOKUP(N155,POA!$A$2:$C$16,2,0)),"",VLOOKUP(N155,POA!$A$2:$C$16,2,0))</f>
        <v>784601462</v>
      </c>
      <c r="Q155" s="126">
        <f>SUM(I155)</f>
        <v>1640081401</v>
      </c>
      <c r="R155" s="88" t="str">
        <f>IF(OR(Q155=0,N155="",P155=""),"",IF(Q155&gt;=$R$9,"HABIL","NO HABIL"))</f>
        <v>HABIL</v>
      </c>
      <c r="S155" s="87">
        <f>IF(AND(E155&gt;=1,G155=0),"INDETERMINADO",IF(ISERROR(SUM(E155/G155)),0,SUM(E155/G155)))</f>
        <v>2.4617912781331022</v>
      </c>
      <c r="T155" s="88" t="str">
        <f>IF(OR(S155=0,N155="",P155=""),"",IF(S155&gt;=$T$9,"HABIL","NO HABIL"))</f>
        <v>HABIL</v>
      </c>
      <c r="U155" s="149">
        <f>IF(ISERROR(SUM(H155/F155)),0,SUM(H155/F155))</f>
        <v>0.38654158995638022</v>
      </c>
      <c r="V155" s="88" t="str">
        <f>IF(OR(U155=0,N155="",P155=""),"",IF(U155&lt;=$V$9,"HABIL","NO HABIL"))</f>
        <v>HABIL</v>
      </c>
      <c r="W155" s="129">
        <f>IF(AND(L155&gt;=1,M155=0),"INDETERMINADO",IF(ISERROR(SUM(L155/M155)),0,SUM(L155/M155)))</f>
        <v>4.9822174386130476</v>
      </c>
      <c r="X155" s="88" t="str">
        <f>IF(OR(W155=0,N155="",P155=""),"",IF(W155&gt;=$X$9,"HABIL","NO HABIL"))</f>
        <v>HABIL</v>
      </c>
      <c r="Y155" s="126">
        <f>+SUM(J155)</f>
        <v>2129257927</v>
      </c>
      <c r="Z155" s="88" t="str">
        <f>IF(OR(Y155=0,N155="",P155=""),"",IF(Y155&gt;=$Z$9,"HABIL","NO HABIL"))</f>
        <v>HABIL</v>
      </c>
      <c r="AA155" s="88" t="str">
        <f>IF(OR(R155="",T155="",V155="",X155="",Z155=""),"",IF(R155="NO HABIL","NO HABIL",IF(T155="NO HABIL","NO HABIL",IF(V155="NO HABIL","NO HABIL",IF(X155="NO HABIL","NO HABIL",IF(Z155="NO HABIL","NO HABIL","HABIL"))))))</f>
        <v>HABIL</v>
      </c>
      <c r="AB155" s="129">
        <f>IF(ISERROR(SUM(L155/K155)),0,SUM(L155/K155))</f>
        <v>0.10718824483681258</v>
      </c>
      <c r="AC155" s="88" t="str">
        <f>IF(OR(AB155=0,N155="",P155=""),"",IF(AB155&gt;=$AC$9,"HABIL","NO HABIL"))</f>
        <v>HABIL</v>
      </c>
      <c r="AD155" s="149">
        <f>IF(ISERROR(SUM(L155/F155)),0,SUM(L155/F155))</f>
        <v>6.5755530252957287E-2</v>
      </c>
      <c r="AE155" s="88" t="str">
        <f>IF(OR(AD155=0,N155="",P155=""),"",IF(AD155&gt;=$AE$9,"HABIL","NO HABIL"))</f>
        <v>HABIL</v>
      </c>
      <c r="AF155" s="98" t="str">
        <f t="shared" ref="AF155" si="67">IF(OR(AC155="",AE155=""),"",IF(AC155="NO HABIL","NO HABIL",IF(AE155="NO HABIL","NO HABIL",IF(AE155="NO HABIL","NO HABIL","HABIL"))))</f>
        <v>HABIL</v>
      </c>
    </row>
    <row r="156" spans="2:32" ht="18" customHeight="1" x14ac:dyDescent="0.2">
      <c r="B156" s="75">
        <f t="shared" ref="B156:B161" si="68">IF(C156="","",B155+0.1)</f>
        <v>14.1</v>
      </c>
      <c r="C156" s="76" t="s">
        <v>253</v>
      </c>
      <c r="D156" s="130">
        <v>0.5</v>
      </c>
      <c r="E156" s="125">
        <v>2462048282</v>
      </c>
      <c r="F156" s="125">
        <v>3170908365</v>
      </c>
      <c r="G156" s="125">
        <v>1121966881</v>
      </c>
      <c r="H156" s="125">
        <v>1341650438</v>
      </c>
      <c r="I156" s="125">
        <f t="shared" ref="I156:I165" si="69">IF(ISERROR(E156-G156),"",E156-G156)</f>
        <v>1340081401</v>
      </c>
      <c r="J156" s="74">
        <f t="shared" ref="J156:J165" si="70">IF(ISERROR(F156-H156),"",F156-H156)</f>
        <v>1829257927</v>
      </c>
      <c r="K156" s="125">
        <f>+J156</f>
        <v>1829257927</v>
      </c>
      <c r="L156" s="125">
        <v>228231420</v>
      </c>
      <c r="M156" s="125">
        <v>45809205</v>
      </c>
      <c r="N156" s="124"/>
      <c r="O156" s="128" t="str">
        <f>IF(ISERROR(VLOOKUP(N156,POA!$A$2:$C$16,3,0)),"",VLOOKUP(N156,POA!$A$2:$C$16,3,0))</f>
        <v/>
      </c>
      <c r="P156" s="79" t="str">
        <f>IF(ISERROR(VLOOKUP(N156,POA!$A$2:$C$16,2,0)),"",VLOOKUP(N156,POA!$A$2:$C$16,2,0))</f>
        <v/>
      </c>
      <c r="Q156" s="84"/>
      <c r="R156" s="83"/>
      <c r="S156" s="84"/>
      <c r="T156" s="83"/>
      <c r="U156" s="96"/>
      <c r="V156" s="83"/>
      <c r="W156" s="77"/>
      <c r="X156" s="83"/>
      <c r="Y156" s="84"/>
      <c r="Z156" s="83"/>
      <c r="AA156" s="83"/>
      <c r="AB156" s="105"/>
      <c r="AC156" s="83"/>
      <c r="AD156" s="105"/>
      <c r="AE156" s="83"/>
      <c r="AF156" s="101"/>
    </row>
    <row r="157" spans="2:32" ht="18" customHeight="1" thickBot="1" x14ac:dyDescent="0.25">
      <c r="B157" s="75">
        <f t="shared" si="68"/>
        <v>14.2</v>
      </c>
      <c r="C157" s="94" t="s">
        <v>254</v>
      </c>
      <c r="D157" s="130">
        <v>0.5</v>
      </c>
      <c r="E157" s="125">
        <v>300000000</v>
      </c>
      <c r="F157" s="125">
        <v>300000000</v>
      </c>
      <c r="G157" s="125">
        <v>0</v>
      </c>
      <c r="H157" s="125">
        <v>0</v>
      </c>
      <c r="I157" s="125">
        <f t="shared" si="69"/>
        <v>300000000</v>
      </c>
      <c r="J157" s="74">
        <f t="shared" si="70"/>
        <v>300000000</v>
      </c>
      <c r="K157" s="125">
        <f t="shared" ref="K157:K165" si="71">+J157</f>
        <v>300000000</v>
      </c>
      <c r="L157" s="125">
        <v>0</v>
      </c>
      <c r="M157" s="125">
        <v>0</v>
      </c>
      <c r="N157" s="122"/>
      <c r="O157" s="122" t="str">
        <f>IF(ISERROR(VLOOKUP(N157,POA!$A$2:$C$16,3,0)),"",VLOOKUP(N157,POA!$A$2:$C$16,3,0))</f>
        <v/>
      </c>
      <c r="P157" s="79" t="str">
        <f>IF(ISERROR(VLOOKUP(N157,POA!$A$2:$C$16,2,0)),"",VLOOKUP(N157,POA!$A$2:$C$16,2,0))</f>
        <v/>
      </c>
      <c r="Q157" s="84"/>
      <c r="R157" s="83"/>
      <c r="S157" s="84"/>
      <c r="T157" s="83"/>
      <c r="U157" s="96"/>
      <c r="V157" s="83"/>
      <c r="W157" s="77"/>
      <c r="X157" s="83"/>
      <c r="Y157" s="84"/>
      <c r="Z157" s="83"/>
      <c r="AA157" s="83"/>
      <c r="AB157" s="105"/>
      <c r="AC157" s="83"/>
      <c r="AD157" s="105"/>
      <c r="AE157" s="83"/>
      <c r="AF157" s="102"/>
    </row>
    <row r="158" spans="2:32" ht="18" hidden="1" customHeight="1" x14ac:dyDescent="0.2">
      <c r="B158" s="75" t="str">
        <f t="shared" si="68"/>
        <v/>
      </c>
      <c r="C158" s="94"/>
      <c r="D158" s="130"/>
      <c r="E158" s="74"/>
      <c r="F158" s="74"/>
      <c r="G158" s="74"/>
      <c r="H158" s="74"/>
      <c r="I158" s="125">
        <f t="shared" si="69"/>
        <v>0</v>
      </c>
      <c r="J158" s="74">
        <f t="shared" si="70"/>
        <v>0</v>
      </c>
      <c r="K158" s="125">
        <f t="shared" si="71"/>
        <v>0</v>
      </c>
      <c r="L158" s="125"/>
      <c r="M158" s="125"/>
      <c r="N158" s="122"/>
      <c r="O158" s="122" t="str">
        <f>IF(ISERROR(VLOOKUP(N158,POA!$A$2:$C$16,3,0)),"",VLOOKUP(N158,POA!$A$2:$C$16,3,0))</f>
        <v/>
      </c>
      <c r="P158" s="79" t="str">
        <f>IF(ISERROR(VLOOKUP(N158,POA!$A$2:$C$16,2,0)),"",VLOOKUP(N158,POA!$A$2:$C$16,2,0))</f>
        <v/>
      </c>
      <c r="Q158" s="84"/>
      <c r="R158" s="83"/>
      <c r="S158" s="84"/>
      <c r="T158" s="83"/>
      <c r="U158" s="96"/>
      <c r="V158" s="83"/>
      <c r="W158" s="77"/>
      <c r="X158" s="83"/>
      <c r="Y158" s="84"/>
      <c r="Z158" s="83"/>
      <c r="AA158" s="83"/>
      <c r="AB158" s="105"/>
      <c r="AC158" s="83"/>
      <c r="AD158" s="105"/>
      <c r="AE158" s="83"/>
      <c r="AF158" s="102"/>
    </row>
    <row r="159" spans="2:32" ht="18" hidden="1" customHeight="1" x14ac:dyDescent="0.2">
      <c r="B159" s="75" t="str">
        <f t="shared" si="68"/>
        <v/>
      </c>
      <c r="C159" s="94"/>
      <c r="D159" s="130"/>
      <c r="E159" s="74"/>
      <c r="F159" s="74"/>
      <c r="G159" s="74"/>
      <c r="H159" s="74"/>
      <c r="I159" s="125">
        <f t="shared" si="69"/>
        <v>0</v>
      </c>
      <c r="J159" s="74">
        <f t="shared" si="70"/>
        <v>0</v>
      </c>
      <c r="K159" s="125">
        <f t="shared" si="71"/>
        <v>0</v>
      </c>
      <c r="L159" s="125"/>
      <c r="M159" s="125"/>
      <c r="N159" s="122"/>
      <c r="O159" s="122" t="str">
        <f>IF(ISERROR(VLOOKUP(N159,POA!$A$2:$C$16,3,0)),"",VLOOKUP(N159,POA!$A$2:$C$16,3,0))</f>
        <v/>
      </c>
      <c r="P159" s="79" t="str">
        <f>IF(ISERROR(VLOOKUP(N159,POA!$A$2:$C$16,2,0)),"",VLOOKUP(N159,POA!$A$2:$C$16,2,0))</f>
        <v/>
      </c>
      <c r="Q159" s="84"/>
      <c r="R159" s="83"/>
      <c r="S159" s="84"/>
      <c r="T159" s="83"/>
      <c r="U159" s="96"/>
      <c r="V159" s="83"/>
      <c r="W159" s="77"/>
      <c r="X159" s="83"/>
      <c r="Y159" s="84"/>
      <c r="Z159" s="83"/>
      <c r="AA159" s="83"/>
      <c r="AB159" s="105"/>
      <c r="AC159" s="83"/>
      <c r="AD159" s="105"/>
      <c r="AE159" s="83"/>
      <c r="AF159" s="102"/>
    </row>
    <row r="160" spans="2:32" ht="18" hidden="1" customHeight="1" x14ac:dyDescent="0.2">
      <c r="B160" s="75" t="str">
        <f t="shared" si="68"/>
        <v/>
      </c>
      <c r="C160" s="94"/>
      <c r="D160" s="130"/>
      <c r="E160" s="74"/>
      <c r="F160" s="74"/>
      <c r="G160" s="74"/>
      <c r="H160" s="74"/>
      <c r="I160" s="125">
        <f t="shared" si="69"/>
        <v>0</v>
      </c>
      <c r="J160" s="74">
        <f t="shared" si="70"/>
        <v>0</v>
      </c>
      <c r="K160" s="125">
        <f t="shared" si="71"/>
        <v>0</v>
      </c>
      <c r="L160" s="125"/>
      <c r="M160" s="125"/>
      <c r="N160" s="122"/>
      <c r="O160" s="122" t="str">
        <f>IF(ISERROR(VLOOKUP(N160,POA!$A$2:$C$16,3,0)),"",VLOOKUP(N160,POA!$A$2:$C$16,3,0))</f>
        <v/>
      </c>
      <c r="P160" s="79" t="str">
        <f>IF(ISERROR(VLOOKUP(N160,POA!$A$2:$C$16,2,0)),"",VLOOKUP(N160,POA!$A$2:$C$16,2,0))</f>
        <v/>
      </c>
      <c r="Q160" s="84"/>
      <c r="R160" s="83"/>
      <c r="S160" s="84"/>
      <c r="T160" s="83"/>
      <c r="U160" s="96"/>
      <c r="V160" s="83"/>
      <c r="W160" s="77"/>
      <c r="X160" s="83"/>
      <c r="Y160" s="84"/>
      <c r="Z160" s="83"/>
      <c r="AA160" s="83"/>
      <c r="AB160" s="105"/>
      <c r="AC160" s="83"/>
      <c r="AD160" s="105"/>
      <c r="AE160" s="83"/>
      <c r="AF160" s="99"/>
    </row>
    <row r="161" spans="2:32" ht="18" hidden="1" customHeight="1" x14ac:dyDescent="0.2">
      <c r="B161" s="75" t="str">
        <f t="shared" si="68"/>
        <v/>
      </c>
      <c r="C161" s="94"/>
      <c r="D161" s="130"/>
      <c r="E161" s="74"/>
      <c r="F161" s="74"/>
      <c r="G161" s="74"/>
      <c r="H161" s="74"/>
      <c r="I161" s="125">
        <f t="shared" si="69"/>
        <v>0</v>
      </c>
      <c r="J161" s="74">
        <f t="shared" si="70"/>
        <v>0</v>
      </c>
      <c r="K161" s="125">
        <f t="shared" si="71"/>
        <v>0</v>
      </c>
      <c r="L161" s="125"/>
      <c r="M161" s="125"/>
      <c r="N161" s="122"/>
      <c r="O161" s="122" t="str">
        <f>IF(ISERROR(VLOOKUP(N161,POA!$A$2:$C$16,3,0)),"",VLOOKUP(N161,POA!$A$2:$C$16,3,0))</f>
        <v/>
      </c>
      <c r="P161" s="79" t="str">
        <f>IF(ISERROR(VLOOKUP(N161,POA!$A$2:$C$16,2,0)),"",VLOOKUP(N161,POA!$A$2:$C$16,2,0))</f>
        <v/>
      </c>
      <c r="Q161" s="84"/>
      <c r="R161" s="83"/>
      <c r="S161" s="84"/>
      <c r="T161" s="83"/>
      <c r="U161" s="96"/>
      <c r="V161" s="83"/>
      <c r="W161" s="77"/>
      <c r="X161" s="83"/>
      <c r="Y161" s="84"/>
      <c r="Z161" s="83"/>
      <c r="AA161" s="83"/>
      <c r="AB161" s="105"/>
      <c r="AC161" s="83"/>
      <c r="AD161" s="105"/>
      <c r="AE161" s="83"/>
      <c r="AF161" s="102"/>
    </row>
    <row r="162" spans="2:32" ht="18" hidden="1" customHeight="1" x14ac:dyDescent="0.2">
      <c r="B162" s="75" t="str">
        <f>IF(C162="","",B161+0.1)</f>
        <v/>
      </c>
      <c r="C162" s="94"/>
      <c r="D162" s="130"/>
      <c r="E162" s="74"/>
      <c r="F162" s="74"/>
      <c r="G162" s="74"/>
      <c r="H162" s="74"/>
      <c r="I162" s="125">
        <f t="shared" si="69"/>
        <v>0</v>
      </c>
      <c r="J162" s="74">
        <f t="shared" si="70"/>
        <v>0</v>
      </c>
      <c r="K162" s="125">
        <f t="shared" si="71"/>
        <v>0</v>
      </c>
      <c r="L162" s="125"/>
      <c r="M162" s="125"/>
      <c r="N162" s="122"/>
      <c r="O162" s="122" t="str">
        <f>IF(ISERROR(VLOOKUP(N162,POA!$A$2:$C$16,3,0)),"",VLOOKUP(N162,POA!$A$2:$C$16,3,0))</f>
        <v/>
      </c>
      <c r="P162" s="79" t="str">
        <f>IF(ISERROR(VLOOKUP(N162,POA!$A$2:$C$16,2,0)),"",VLOOKUP(N162,POA!$A$2:$C$16,2,0))</f>
        <v/>
      </c>
      <c r="Q162" s="84"/>
      <c r="R162" s="83"/>
      <c r="S162" s="84"/>
      <c r="T162" s="83"/>
      <c r="U162" s="96"/>
      <c r="V162" s="83"/>
      <c r="W162" s="77"/>
      <c r="X162" s="83"/>
      <c r="Y162" s="84"/>
      <c r="Z162" s="83"/>
      <c r="AA162" s="83"/>
      <c r="AB162" s="105"/>
      <c r="AC162" s="83"/>
      <c r="AD162" s="105"/>
      <c r="AE162" s="83"/>
      <c r="AF162" s="102"/>
    </row>
    <row r="163" spans="2:32" ht="18" hidden="1" customHeight="1" x14ac:dyDescent="0.2">
      <c r="B163" s="75" t="str">
        <f>IF(C163="","",B162+0.1)</f>
        <v/>
      </c>
      <c r="C163" s="94"/>
      <c r="D163" s="130"/>
      <c r="E163" s="74"/>
      <c r="F163" s="74"/>
      <c r="G163" s="74"/>
      <c r="H163" s="74"/>
      <c r="I163" s="125">
        <f t="shared" si="69"/>
        <v>0</v>
      </c>
      <c r="J163" s="74">
        <f t="shared" si="70"/>
        <v>0</v>
      </c>
      <c r="K163" s="125">
        <f t="shared" si="71"/>
        <v>0</v>
      </c>
      <c r="L163" s="125"/>
      <c r="M163" s="125"/>
      <c r="N163" s="122"/>
      <c r="O163" s="122" t="str">
        <f>IF(ISERROR(VLOOKUP(N163,POA!$A$2:$C$16,3,0)),"",VLOOKUP(N163,POA!$A$2:$C$16,3,0))</f>
        <v/>
      </c>
      <c r="P163" s="79" t="str">
        <f>IF(ISERROR(VLOOKUP(N163,POA!$A$2:$C$16,2,0)),"",VLOOKUP(N163,POA!$A$2:$C$16,2,0))</f>
        <v/>
      </c>
      <c r="Q163" s="84"/>
      <c r="R163" s="83"/>
      <c r="S163" s="84"/>
      <c r="T163" s="83"/>
      <c r="U163" s="96"/>
      <c r="V163" s="83"/>
      <c r="W163" s="77"/>
      <c r="X163" s="83"/>
      <c r="Y163" s="84"/>
      <c r="Z163" s="83"/>
      <c r="AA163" s="83"/>
      <c r="AB163" s="105"/>
      <c r="AC163" s="83"/>
      <c r="AD163" s="105"/>
      <c r="AE163" s="83"/>
      <c r="AF163" s="99"/>
    </row>
    <row r="164" spans="2:32" ht="18" hidden="1" customHeight="1" x14ac:dyDescent="0.2">
      <c r="B164" s="75" t="str">
        <f>IF(C164="","",B163+0.1)</f>
        <v/>
      </c>
      <c r="C164" s="94"/>
      <c r="D164" s="130"/>
      <c r="E164" s="74"/>
      <c r="F164" s="74"/>
      <c r="G164" s="74"/>
      <c r="H164" s="74"/>
      <c r="I164" s="125">
        <f t="shared" si="69"/>
        <v>0</v>
      </c>
      <c r="J164" s="74">
        <f t="shared" si="70"/>
        <v>0</v>
      </c>
      <c r="K164" s="125">
        <f t="shared" si="71"/>
        <v>0</v>
      </c>
      <c r="L164" s="125"/>
      <c r="M164" s="125"/>
      <c r="N164" s="122"/>
      <c r="O164" s="122" t="str">
        <f>IF(ISERROR(VLOOKUP(N164,POA!$A$2:$C$16,3,0)),"",VLOOKUP(N164,POA!$A$2:$C$16,3,0))</f>
        <v/>
      </c>
      <c r="P164" s="79" t="str">
        <f>IF(ISERROR(VLOOKUP(N164,POA!$A$2:$C$16,2,0)),"",VLOOKUP(N164,POA!$A$2:$C$16,2,0))</f>
        <v/>
      </c>
      <c r="Q164" s="84"/>
      <c r="R164" s="83"/>
      <c r="S164" s="84"/>
      <c r="T164" s="83"/>
      <c r="U164" s="96"/>
      <c r="V164" s="83"/>
      <c r="W164" s="77"/>
      <c r="X164" s="83"/>
      <c r="Y164" s="84"/>
      <c r="Z164" s="83"/>
      <c r="AA164" s="83"/>
      <c r="AB164" s="105"/>
      <c r="AC164" s="83"/>
      <c r="AD164" s="105"/>
      <c r="AE164" s="83"/>
      <c r="AF164" s="99"/>
    </row>
    <row r="165" spans="2:32" ht="18" hidden="1" customHeight="1" thickBot="1" x14ac:dyDescent="0.25">
      <c r="B165" s="92" t="str">
        <f>IF(C165="","",B164+0.1)</f>
        <v/>
      </c>
      <c r="C165" s="95"/>
      <c r="D165" s="95"/>
      <c r="E165" s="78"/>
      <c r="F165" s="78"/>
      <c r="G165" s="78"/>
      <c r="H165" s="78"/>
      <c r="I165" s="78">
        <f t="shared" si="69"/>
        <v>0</v>
      </c>
      <c r="J165" s="78">
        <f t="shared" si="70"/>
        <v>0</v>
      </c>
      <c r="K165" s="78">
        <f t="shared" si="71"/>
        <v>0</v>
      </c>
      <c r="L165" s="78"/>
      <c r="M165" s="78"/>
      <c r="N165" s="123"/>
      <c r="O165" s="123" t="str">
        <f>IF(ISERROR(VLOOKUP(N165,POA!$A$2:$C$16,3,0)),"",VLOOKUP(N165,POA!$A$2:$C$16,3,0))</f>
        <v/>
      </c>
      <c r="P165" s="82" t="str">
        <f>IF(ISERROR(VLOOKUP(N165,POA!$A$2:$C$16,2,0)),"",VLOOKUP(N165,POA!$A$2:$C$16,2,0))</f>
        <v/>
      </c>
      <c r="Q165" s="91"/>
      <c r="R165" s="90"/>
      <c r="S165" s="91"/>
      <c r="T165" s="90"/>
      <c r="U165" s="97"/>
      <c r="V165" s="90"/>
      <c r="W165" s="89"/>
      <c r="X165" s="90"/>
      <c r="Y165" s="91"/>
      <c r="Z165" s="90"/>
      <c r="AA165" s="90"/>
      <c r="AB165" s="106"/>
      <c r="AC165" s="90"/>
      <c r="AD165" s="106"/>
      <c r="AE165" s="90"/>
      <c r="AF165" s="100"/>
    </row>
    <row r="166" spans="2:32" ht="18" customHeight="1" x14ac:dyDescent="0.2">
      <c r="B166" s="85">
        <v>15</v>
      </c>
      <c r="C166" s="86" t="s">
        <v>211</v>
      </c>
      <c r="D166" s="93">
        <f>IF(SUM(D167:D176)=0,"",SUM(D167:D176))</f>
        <v>1</v>
      </c>
      <c r="E166" s="87">
        <f>IFERROR((E167*$D167+E168*$D168+E169*$D169+E170*$D170+E171*$D171+E172*$D172+E173*$D173+E174*$D174+E175*$D175+E176*$D176),"")</f>
        <v>2860990129</v>
      </c>
      <c r="F166" s="87">
        <f>IFERROR((F167*$D167+F168*$D168+F169*$D169+F170*$D170+F171*$D171+F172*$D172+F173*$D173+F174*$D174+F175*$D175+F176*$D176),"")</f>
        <v>3480524037</v>
      </c>
      <c r="G166" s="87">
        <f>IFERROR((G167*$D167+G168*$D168+G169*$D169+G170*$D170+G171*$D171+G172*$D172+G173*$D173+G174*$D174+G175*$D175+G176*$D176),"")</f>
        <v>286309331</v>
      </c>
      <c r="H166" s="87">
        <f>IFERROR((H167*$D167+H168*$D168+H169*$D169+H170*$D170+H171*$D171+H172*$D172+H173*$D173+H174*$D174+H175*$D175+H176*$D176),"")</f>
        <v>1138565077</v>
      </c>
      <c r="I166" s="87">
        <f>IF(ISERROR(SUM(I167:I176)),"",SUM(I167:I176))</f>
        <v>5149361596</v>
      </c>
      <c r="J166" s="87">
        <f>IF(ISERROR(SUM(J167:J176)),"",SUM(J167:J176))</f>
        <v>4683917920</v>
      </c>
      <c r="K166" s="87">
        <f>IFERROR((K167*$D167+K168*$D168+K169*$D169+K170*$D170+K171*$D171+K172*$D172+K173*$D173+K174*$D174+K175*$D175+K176*$D176),"")</f>
        <v>2341958960</v>
      </c>
      <c r="L166" s="87">
        <f>IFERROR((L167*$D167+L168*$D168+L169*$D169+L170*$D170+L171*$D171+L172*$D172+L173*$D173+L174*$D174+L175*$D175+L176*$D176),"")</f>
        <v>495145778</v>
      </c>
      <c r="M166" s="87">
        <f>IFERROR((M167*$D167+M168*$D168+M169*$D169+M170*$D170+M171*$D171+M172*$D172+M173*$D173+M174*$D174+M175*$D175+M176*$D176),"")</f>
        <v>59112598</v>
      </c>
      <c r="N166" s="80">
        <v>1</v>
      </c>
      <c r="O166" s="127">
        <f>IF(ISERROR(VLOOKUP(N166,POA!$A$2:$C$16,3,0)),"",VLOOKUP(N166,POA!$A$2:$C$16,3,0))</f>
        <v>6</v>
      </c>
      <c r="P166" s="81">
        <f>IF(ISERROR(VLOOKUP(N166,POA!$A$2:$C$16,2,0)),"",VLOOKUP(N166,POA!$A$2:$C$16,2,0))</f>
        <v>784601462</v>
      </c>
      <c r="Q166" s="126">
        <f>SUM(I166)</f>
        <v>5149361596</v>
      </c>
      <c r="R166" s="88" t="str">
        <f>IF(OR(Q166=0,N166="",P166=""),"",IF(Q166&gt;=$R$9,"HABIL","NO HABIL"))</f>
        <v>HABIL</v>
      </c>
      <c r="S166" s="87">
        <f>IF(AND(E166&gt;=1,G166=0),"INDETERMINADO",IF(ISERROR(SUM(E166/G166)),0,SUM(E166/G166)))</f>
        <v>9.992654165364943</v>
      </c>
      <c r="T166" s="88" t="str">
        <f>IF(OR(S166=0,N166="",P166=""),"",IF(S166&gt;=$T$9,"HABIL","NO HABIL"))</f>
        <v>HABIL</v>
      </c>
      <c r="U166" s="149">
        <f>IF(ISERROR(SUM(H166/F166)),0,SUM(H166/F166))</f>
        <v>0.32712461252857022</v>
      </c>
      <c r="V166" s="88" t="str">
        <f>IF(OR(U166=0,N166="",P166=""),"",IF(U166&lt;=$V$9,"HABIL","NO HABIL"))</f>
        <v>HABIL</v>
      </c>
      <c r="W166" s="129">
        <f>IF(AND(L166&gt;=1,M166=0),"INDETERMINADO",IF(ISERROR(SUM(L166/M166)),0,SUM(L166/M166)))</f>
        <v>8.3763156205721163</v>
      </c>
      <c r="X166" s="88" t="str">
        <f>IF(OR(W166=0,N166="",P166=""),"",IF(W166&gt;=$X$9,"HABIL","NO HABIL"))</f>
        <v>HABIL</v>
      </c>
      <c r="Y166" s="126">
        <f>+SUM(J166)</f>
        <v>4683917920</v>
      </c>
      <c r="Z166" s="88" t="str">
        <f>IF(OR(Y166=0,N166="",P166=""),"",IF(Y166&gt;=$Z$9,"HABIL","NO HABIL"))</f>
        <v>HABIL</v>
      </c>
      <c r="AA166" s="88" t="str">
        <f>IF(OR(R166="",T166="",V166="",X166="",Z166=""),"",IF(R166="NO HABIL","NO HABIL",IF(T166="NO HABIL","NO HABIL",IF(V166="NO HABIL","NO HABIL",IF(X166="NO HABIL","NO HABIL",IF(Z166="NO HABIL","NO HABIL","HABIL"))))))</f>
        <v>HABIL</v>
      </c>
      <c r="AB166" s="129">
        <f>IF(ISERROR(SUM(L166/K166)),0,SUM(L166/K166))</f>
        <v>0.21142376380498146</v>
      </c>
      <c r="AC166" s="88" t="str">
        <f>IF(OR(AB166=0,N166="",P166=""),"",IF(AB166&gt;=$AC$9,"HABIL","NO HABIL"))</f>
        <v>HABIL</v>
      </c>
      <c r="AD166" s="149">
        <f>IF(ISERROR(SUM(L166/F166)),0,SUM(L166/F166))</f>
        <v>0.14226184699094493</v>
      </c>
      <c r="AE166" s="88" t="str">
        <f>IF(OR(AD166=0,N166="",P166=""),"",IF(AD166&gt;=$AE$9,"HABIL","NO HABIL"))</f>
        <v>HABIL</v>
      </c>
      <c r="AF166" s="98" t="str">
        <f t="shared" ref="AF166" si="72">IF(OR(AC166="",AE166=""),"",IF(AC166="NO HABIL","NO HABIL",IF(AE166="NO HABIL","NO HABIL",IF(AE166="NO HABIL","NO HABIL","HABIL"))))</f>
        <v>HABIL</v>
      </c>
    </row>
    <row r="167" spans="2:32" ht="49.5" x14ac:dyDescent="0.2">
      <c r="B167" s="75">
        <f t="shared" ref="B167:B172" si="73">IF(C167="","",B166+0.1)</f>
        <v>15.1</v>
      </c>
      <c r="C167" s="76" t="s">
        <v>255</v>
      </c>
      <c r="D167" s="130">
        <v>0.5</v>
      </c>
      <c r="E167" s="125">
        <v>3008914641</v>
      </c>
      <c r="F167" s="125">
        <v>3495563250</v>
      </c>
      <c r="G167" s="125">
        <v>41035754</v>
      </c>
      <c r="H167" s="125">
        <v>1356892284</v>
      </c>
      <c r="I167" s="125">
        <f t="shared" ref="I167:I176" si="74">IF(ISERROR(E167-G167),"",E167-G167)</f>
        <v>2967878887</v>
      </c>
      <c r="J167" s="74">
        <f t="shared" ref="J167:J176" si="75">IF(ISERROR(F167-H167),"",F167-H167)</f>
        <v>2138670966</v>
      </c>
      <c r="K167" s="125">
        <f>+J167</f>
        <v>2138670966</v>
      </c>
      <c r="L167" s="125">
        <v>519807533</v>
      </c>
      <c r="M167" s="125">
        <v>86634521</v>
      </c>
      <c r="N167" s="124"/>
      <c r="O167" s="128" t="str">
        <f>IF(ISERROR(VLOOKUP(N167,POA!$A$2:$C$16,3,0)),"",VLOOKUP(N167,POA!$A$2:$C$16,3,0))</f>
        <v/>
      </c>
      <c r="P167" s="79" t="str">
        <f>IF(ISERROR(VLOOKUP(N167,POA!$A$2:$C$16,2,0)),"",VLOOKUP(N167,POA!$A$2:$C$16,2,0))</f>
        <v/>
      </c>
      <c r="Q167" s="84"/>
      <c r="R167" s="83"/>
      <c r="S167" s="84"/>
      <c r="T167" s="83"/>
      <c r="U167" s="96"/>
      <c r="V167" s="83"/>
      <c r="W167" s="77"/>
      <c r="X167" s="83"/>
      <c r="Y167" s="84"/>
      <c r="Z167" s="83"/>
      <c r="AA167" s="83"/>
      <c r="AB167" s="105"/>
      <c r="AC167" s="83"/>
      <c r="AD167" s="105"/>
      <c r="AE167" s="83"/>
      <c r="AF167" s="101"/>
    </row>
    <row r="168" spans="2:32" ht="18" customHeight="1" thickBot="1" x14ac:dyDescent="0.25">
      <c r="B168" s="75">
        <f t="shared" si="73"/>
        <v>15.2</v>
      </c>
      <c r="C168" s="94" t="s">
        <v>256</v>
      </c>
      <c r="D168" s="130">
        <v>0.5</v>
      </c>
      <c r="E168" s="125">
        <v>2713065617</v>
      </c>
      <c r="F168" s="125">
        <v>3465484824</v>
      </c>
      <c r="G168" s="125">
        <v>531582908</v>
      </c>
      <c r="H168" s="125">
        <v>920237870</v>
      </c>
      <c r="I168" s="125">
        <f t="shared" si="74"/>
        <v>2181482709</v>
      </c>
      <c r="J168" s="74">
        <f t="shared" si="75"/>
        <v>2545246954</v>
      </c>
      <c r="K168" s="125">
        <f t="shared" ref="K168:K176" si="76">+J168</f>
        <v>2545246954</v>
      </c>
      <c r="L168" s="125">
        <v>470484023</v>
      </c>
      <c r="M168" s="125">
        <v>31590675</v>
      </c>
      <c r="N168" s="122"/>
      <c r="O168" s="122" t="str">
        <f>IF(ISERROR(VLOOKUP(N168,POA!$A$2:$C$16,3,0)),"",VLOOKUP(N168,POA!$A$2:$C$16,3,0))</f>
        <v/>
      </c>
      <c r="P168" s="79" t="str">
        <f>IF(ISERROR(VLOOKUP(N168,POA!$A$2:$C$16,2,0)),"",VLOOKUP(N168,POA!$A$2:$C$16,2,0))</f>
        <v/>
      </c>
      <c r="Q168" s="84"/>
      <c r="R168" s="83"/>
      <c r="S168" s="84"/>
      <c r="T168" s="83"/>
      <c r="U168" s="96"/>
      <c r="V168" s="83"/>
      <c r="W168" s="77"/>
      <c r="X168" s="83"/>
      <c r="Y168" s="84"/>
      <c r="Z168" s="83"/>
      <c r="AA168" s="83"/>
      <c r="AB168" s="105"/>
      <c r="AC168" s="83"/>
      <c r="AD168" s="105"/>
      <c r="AE168" s="83"/>
      <c r="AF168" s="102"/>
    </row>
    <row r="169" spans="2:32" ht="18" hidden="1" customHeight="1" x14ac:dyDescent="0.2">
      <c r="B169" s="75" t="str">
        <f t="shared" si="73"/>
        <v/>
      </c>
      <c r="C169" s="94"/>
      <c r="D169" s="130"/>
      <c r="E169" s="74"/>
      <c r="F169" s="74"/>
      <c r="G169" s="74"/>
      <c r="H169" s="74"/>
      <c r="I169" s="125">
        <f t="shared" si="74"/>
        <v>0</v>
      </c>
      <c r="J169" s="74">
        <f t="shared" si="75"/>
        <v>0</v>
      </c>
      <c r="K169" s="125">
        <f t="shared" si="76"/>
        <v>0</v>
      </c>
      <c r="L169" s="125"/>
      <c r="M169" s="125"/>
      <c r="N169" s="122"/>
      <c r="O169" s="122" t="str">
        <f>IF(ISERROR(VLOOKUP(N169,POA!$A$2:$C$16,3,0)),"",VLOOKUP(N169,POA!$A$2:$C$16,3,0))</f>
        <v/>
      </c>
      <c r="P169" s="79" t="str">
        <f>IF(ISERROR(VLOOKUP(N169,POA!$A$2:$C$16,2,0)),"",VLOOKUP(N169,POA!$A$2:$C$16,2,0))</f>
        <v/>
      </c>
      <c r="Q169" s="84"/>
      <c r="R169" s="83"/>
      <c r="S169" s="84"/>
      <c r="T169" s="83"/>
      <c r="U169" s="96"/>
      <c r="V169" s="83"/>
      <c r="W169" s="77"/>
      <c r="X169" s="83"/>
      <c r="Y169" s="84"/>
      <c r="Z169" s="83"/>
      <c r="AA169" s="83"/>
      <c r="AB169" s="105"/>
      <c r="AC169" s="83"/>
      <c r="AD169" s="105"/>
      <c r="AE169" s="83"/>
      <c r="AF169" s="102"/>
    </row>
    <row r="170" spans="2:32" ht="18" hidden="1" customHeight="1" x14ac:dyDescent="0.2">
      <c r="B170" s="75" t="str">
        <f t="shared" si="73"/>
        <v/>
      </c>
      <c r="C170" s="94"/>
      <c r="D170" s="130"/>
      <c r="E170" s="74"/>
      <c r="F170" s="74"/>
      <c r="G170" s="74"/>
      <c r="H170" s="74"/>
      <c r="I170" s="125">
        <f t="shared" si="74"/>
        <v>0</v>
      </c>
      <c r="J170" s="74">
        <f t="shared" si="75"/>
        <v>0</v>
      </c>
      <c r="K170" s="125">
        <f t="shared" si="76"/>
        <v>0</v>
      </c>
      <c r="L170" s="125"/>
      <c r="M170" s="125"/>
      <c r="N170" s="122"/>
      <c r="O170" s="122" t="str">
        <f>IF(ISERROR(VLOOKUP(N170,POA!$A$2:$C$16,3,0)),"",VLOOKUP(N170,POA!$A$2:$C$16,3,0))</f>
        <v/>
      </c>
      <c r="P170" s="79" t="str">
        <f>IF(ISERROR(VLOOKUP(N170,POA!$A$2:$C$16,2,0)),"",VLOOKUP(N170,POA!$A$2:$C$16,2,0))</f>
        <v/>
      </c>
      <c r="Q170" s="84"/>
      <c r="R170" s="83"/>
      <c r="S170" s="84"/>
      <c r="T170" s="83"/>
      <c r="U170" s="96"/>
      <c r="V170" s="83"/>
      <c r="W170" s="77"/>
      <c r="X170" s="83"/>
      <c r="Y170" s="84"/>
      <c r="Z170" s="83"/>
      <c r="AA170" s="83"/>
      <c r="AB170" s="105"/>
      <c r="AC170" s="83"/>
      <c r="AD170" s="105"/>
      <c r="AE170" s="83"/>
      <c r="AF170" s="102"/>
    </row>
    <row r="171" spans="2:32" ht="18" hidden="1" customHeight="1" x14ac:dyDescent="0.2">
      <c r="B171" s="75" t="str">
        <f t="shared" si="73"/>
        <v/>
      </c>
      <c r="C171" s="94"/>
      <c r="D171" s="130"/>
      <c r="E171" s="74"/>
      <c r="F171" s="74"/>
      <c r="G171" s="74"/>
      <c r="H171" s="74"/>
      <c r="I171" s="125">
        <f t="shared" si="74"/>
        <v>0</v>
      </c>
      <c r="J171" s="74">
        <f t="shared" si="75"/>
        <v>0</v>
      </c>
      <c r="K171" s="125">
        <f t="shared" si="76"/>
        <v>0</v>
      </c>
      <c r="L171" s="125"/>
      <c r="M171" s="125"/>
      <c r="N171" s="122"/>
      <c r="O171" s="122" t="str">
        <f>IF(ISERROR(VLOOKUP(N171,POA!$A$2:$C$16,3,0)),"",VLOOKUP(N171,POA!$A$2:$C$16,3,0))</f>
        <v/>
      </c>
      <c r="P171" s="79" t="str">
        <f>IF(ISERROR(VLOOKUP(N171,POA!$A$2:$C$16,2,0)),"",VLOOKUP(N171,POA!$A$2:$C$16,2,0))</f>
        <v/>
      </c>
      <c r="Q171" s="84"/>
      <c r="R171" s="83"/>
      <c r="S171" s="84"/>
      <c r="T171" s="83"/>
      <c r="U171" s="96"/>
      <c r="V171" s="83"/>
      <c r="W171" s="77"/>
      <c r="X171" s="83"/>
      <c r="Y171" s="84"/>
      <c r="Z171" s="83"/>
      <c r="AA171" s="83"/>
      <c r="AB171" s="105"/>
      <c r="AC171" s="83"/>
      <c r="AD171" s="105"/>
      <c r="AE171" s="83"/>
      <c r="AF171" s="99"/>
    </row>
    <row r="172" spans="2:32" ht="18" hidden="1" customHeight="1" x14ac:dyDescent="0.2">
      <c r="B172" s="75" t="str">
        <f t="shared" si="73"/>
        <v/>
      </c>
      <c r="C172" s="94"/>
      <c r="D172" s="130"/>
      <c r="E172" s="74"/>
      <c r="F172" s="74"/>
      <c r="G172" s="74"/>
      <c r="H172" s="74"/>
      <c r="I172" s="125">
        <f t="shared" si="74"/>
        <v>0</v>
      </c>
      <c r="J172" s="74">
        <f t="shared" si="75"/>
        <v>0</v>
      </c>
      <c r="K172" s="125">
        <f t="shared" si="76"/>
        <v>0</v>
      </c>
      <c r="L172" s="125"/>
      <c r="M172" s="125"/>
      <c r="N172" s="122"/>
      <c r="O172" s="122" t="str">
        <f>IF(ISERROR(VLOOKUP(N172,POA!$A$2:$C$16,3,0)),"",VLOOKUP(N172,POA!$A$2:$C$16,3,0))</f>
        <v/>
      </c>
      <c r="P172" s="79" t="str">
        <f>IF(ISERROR(VLOOKUP(N172,POA!$A$2:$C$16,2,0)),"",VLOOKUP(N172,POA!$A$2:$C$16,2,0))</f>
        <v/>
      </c>
      <c r="Q172" s="84"/>
      <c r="R172" s="83"/>
      <c r="S172" s="84"/>
      <c r="T172" s="83"/>
      <c r="U172" s="96"/>
      <c r="V172" s="83"/>
      <c r="W172" s="77"/>
      <c r="X172" s="83"/>
      <c r="Y172" s="84"/>
      <c r="Z172" s="83"/>
      <c r="AA172" s="83"/>
      <c r="AB172" s="105"/>
      <c r="AC172" s="83"/>
      <c r="AD172" s="105"/>
      <c r="AE172" s="83"/>
      <c r="AF172" s="102"/>
    </row>
    <row r="173" spans="2:32" ht="18" hidden="1" customHeight="1" x14ac:dyDescent="0.2">
      <c r="B173" s="75" t="str">
        <f>IF(C173="","",B172+0.1)</f>
        <v/>
      </c>
      <c r="C173" s="94"/>
      <c r="D173" s="130"/>
      <c r="E173" s="74"/>
      <c r="F173" s="74"/>
      <c r="G173" s="74"/>
      <c r="H173" s="74"/>
      <c r="I173" s="125">
        <f t="shared" si="74"/>
        <v>0</v>
      </c>
      <c r="J173" s="74">
        <f t="shared" si="75"/>
        <v>0</v>
      </c>
      <c r="K173" s="125">
        <f t="shared" si="76"/>
        <v>0</v>
      </c>
      <c r="L173" s="125"/>
      <c r="M173" s="125"/>
      <c r="N173" s="122"/>
      <c r="O173" s="122" t="str">
        <f>IF(ISERROR(VLOOKUP(N173,POA!$A$2:$C$16,3,0)),"",VLOOKUP(N173,POA!$A$2:$C$16,3,0))</f>
        <v/>
      </c>
      <c r="P173" s="79" t="str">
        <f>IF(ISERROR(VLOOKUP(N173,POA!$A$2:$C$16,2,0)),"",VLOOKUP(N173,POA!$A$2:$C$16,2,0))</f>
        <v/>
      </c>
      <c r="Q173" s="84"/>
      <c r="R173" s="83"/>
      <c r="S173" s="84"/>
      <c r="T173" s="83"/>
      <c r="U173" s="96"/>
      <c r="V173" s="83"/>
      <c r="W173" s="77"/>
      <c r="X173" s="83"/>
      <c r="Y173" s="84"/>
      <c r="Z173" s="83"/>
      <c r="AA173" s="83"/>
      <c r="AB173" s="105"/>
      <c r="AC173" s="83"/>
      <c r="AD173" s="105"/>
      <c r="AE173" s="83"/>
      <c r="AF173" s="102"/>
    </row>
    <row r="174" spans="2:32" ht="18" hidden="1" customHeight="1" x14ac:dyDescent="0.2">
      <c r="B174" s="75" t="str">
        <f>IF(C174="","",B173+0.1)</f>
        <v/>
      </c>
      <c r="C174" s="94"/>
      <c r="D174" s="130"/>
      <c r="E174" s="74"/>
      <c r="F174" s="74"/>
      <c r="G174" s="74"/>
      <c r="H174" s="74"/>
      <c r="I174" s="125">
        <f t="shared" si="74"/>
        <v>0</v>
      </c>
      <c r="J174" s="74">
        <f t="shared" si="75"/>
        <v>0</v>
      </c>
      <c r="K174" s="125">
        <f t="shared" si="76"/>
        <v>0</v>
      </c>
      <c r="L174" s="125"/>
      <c r="M174" s="125"/>
      <c r="N174" s="122"/>
      <c r="O174" s="122" t="str">
        <f>IF(ISERROR(VLOOKUP(N174,POA!$A$2:$C$16,3,0)),"",VLOOKUP(N174,POA!$A$2:$C$16,3,0))</f>
        <v/>
      </c>
      <c r="P174" s="79" t="str">
        <f>IF(ISERROR(VLOOKUP(N174,POA!$A$2:$C$16,2,0)),"",VLOOKUP(N174,POA!$A$2:$C$16,2,0))</f>
        <v/>
      </c>
      <c r="Q174" s="84"/>
      <c r="R174" s="83"/>
      <c r="S174" s="84"/>
      <c r="T174" s="83"/>
      <c r="U174" s="96"/>
      <c r="V174" s="83"/>
      <c r="W174" s="77"/>
      <c r="X174" s="83"/>
      <c r="Y174" s="84"/>
      <c r="Z174" s="83"/>
      <c r="AA174" s="83"/>
      <c r="AB174" s="105"/>
      <c r="AC174" s="83"/>
      <c r="AD174" s="105"/>
      <c r="AE174" s="83"/>
      <c r="AF174" s="99"/>
    </row>
    <row r="175" spans="2:32" ht="18" hidden="1" customHeight="1" x14ac:dyDescent="0.2">
      <c r="B175" s="75" t="str">
        <f>IF(C175="","",B174+0.1)</f>
        <v/>
      </c>
      <c r="C175" s="94"/>
      <c r="D175" s="130"/>
      <c r="E175" s="74"/>
      <c r="F175" s="74"/>
      <c r="G175" s="74"/>
      <c r="H175" s="74"/>
      <c r="I175" s="125">
        <f t="shared" si="74"/>
        <v>0</v>
      </c>
      <c r="J175" s="74">
        <f t="shared" si="75"/>
        <v>0</v>
      </c>
      <c r="K175" s="125">
        <f t="shared" si="76"/>
        <v>0</v>
      </c>
      <c r="L175" s="125"/>
      <c r="M175" s="125"/>
      <c r="N175" s="122"/>
      <c r="O175" s="122" t="str">
        <f>IF(ISERROR(VLOOKUP(N175,POA!$A$2:$C$16,3,0)),"",VLOOKUP(N175,POA!$A$2:$C$16,3,0))</f>
        <v/>
      </c>
      <c r="P175" s="79" t="str">
        <f>IF(ISERROR(VLOOKUP(N175,POA!$A$2:$C$16,2,0)),"",VLOOKUP(N175,POA!$A$2:$C$16,2,0))</f>
        <v/>
      </c>
      <c r="Q175" s="84"/>
      <c r="R175" s="83"/>
      <c r="S175" s="84"/>
      <c r="T175" s="83"/>
      <c r="U175" s="96"/>
      <c r="V175" s="83"/>
      <c r="W175" s="77"/>
      <c r="X175" s="83"/>
      <c r="Y175" s="84"/>
      <c r="Z175" s="83"/>
      <c r="AA175" s="83"/>
      <c r="AB175" s="105"/>
      <c r="AC175" s="83"/>
      <c r="AD175" s="105"/>
      <c r="AE175" s="83"/>
      <c r="AF175" s="99"/>
    </row>
    <row r="176" spans="2:32" ht="18" hidden="1" customHeight="1" thickBot="1" x14ac:dyDescent="0.25">
      <c r="B176" s="92" t="str">
        <f>IF(C176="","",B175+0.1)</f>
        <v/>
      </c>
      <c r="C176" s="95"/>
      <c r="D176" s="95"/>
      <c r="E176" s="78"/>
      <c r="F176" s="78"/>
      <c r="G176" s="78"/>
      <c r="H176" s="78"/>
      <c r="I176" s="78">
        <f t="shared" si="74"/>
        <v>0</v>
      </c>
      <c r="J176" s="78">
        <f t="shared" si="75"/>
        <v>0</v>
      </c>
      <c r="K176" s="78">
        <f t="shared" si="76"/>
        <v>0</v>
      </c>
      <c r="L176" s="78"/>
      <c r="M176" s="78"/>
      <c r="N176" s="123"/>
      <c r="O176" s="123" t="str">
        <f>IF(ISERROR(VLOOKUP(N176,POA!$A$2:$C$16,3,0)),"",VLOOKUP(N176,POA!$A$2:$C$16,3,0))</f>
        <v/>
      </c>
      <c r="P176" s="82" t="str">
        <f>IF(ISERROR(VLOOKUP(N176,POA!$A$2:$C$16,2,0)),"",VLOOKUP(N176,POA!$A$2:$C$16,2,0))</f>
        <v/>
      </c>
      <c r="Q176" s="91"/>
      <c r="R176" s="90"/>
      <c r="S176" s="91"/>
      <c r="T176" s="90"/>
      <c r="U176" s="97"/>
      <c r="V176" s="90"/>
      <c r="W176" s="89"/>
      <c r="X176" s="90"/>
      <c r="Y176" s="91"/>
      <c r="Z176" s="90"/>
      <c r="AA176" s="90"/>
      <c r="AB176" s="106"/>
      <c r="AC176" s="90"/>
      <c r="AD176" s="106"/>
      <c r="AE176" s="90"/>
      <c r="AF176" s="100"/>
    </row>
    <row r="177" spans="2:32" ht="18" customHeight="1" x14ac:dyDescent="0.2">
      <c r="B177" s="85">
        <v>16</v>
      </c>
      <c r="C177" s="86" t="s">
        <v>212</v>
      </c>
      <c r="D177" s="93">
        <f>IF(SUM(D178:D187)=0,"",SUM(D178:D187))</f>
        <v>1</v>
      </c>
      <c r="E177" s="87">
        <f>IFERROR((E178*$D178+E179*$D179+E180*$D180+E181*$D181+E182*$D182+E183*$D183+E184*$D184+E185*$D185+E186*$D186+E187*$D187),"")</f>
        <v>3615116116</v>
      </c>
      <c r="F177" s="87">
        <f>IFERROR((F178*$D178+F179*$D179+F180*$D180+F181*$D181+F182*$D182+F183*$D183+F184*$D184+F185*$D185+F186*$D186+F187*$D187),"")</f>
        <v>3936100465</v>
      </c>
      <c r="G177" s="87">
        <f>IFERROR((G178*$D178+G179*$D179+G180*$D180+G181*$D181+G182*$D182+G183*$D183+G184*$D184+G185*$D185+G186*$D186+G187*$D187),"")</f>
        <v>631372638.5</v>
      </c>
      <c r="H177" s="87">
        <f>IFERROR((H178*$D178+H179*$D179+H180*$D180+H181*$D181+H182*$D182+H183*$D183+H184*$D184+H185*$D185+H186*$D186+H187*$D187),"")</f>
        <v>876285043.5</v>
      </c>
      <c r="I177" s="87">
        <f>IF(ISERROR(SUM(I178:I187)),"",SUM(I178:I187))</f>
        <v>5967486955</v>
      </c>
      <c r="J177" s="87">
        <f>IF(ISERROR(SUM(J178:J187)),"",SUM(J178:J187))</f>
        <v>6119630843</v>
      </c>
      <c r="K177" s="87">
        <f>IFERROR((K178*$D178+K179*$D179+K180*$D180+K181*$D181+K182*$D182+K183*$D183+K184*$D184+K185*$D185+K186*$D186+K187*$D187),"")</f>
        <v>3059815421.5</v>
      </c>
      <c r="L177" s="87">
        <f>IFERROR((L178*$D178+L179*$D179+L180*$D180+L181*$D181+L182*$D182+L183*$D183+L184*$D184+L185*$D185+L186*$D186+L187*$D187),"")</f>
        <v>342286041</v>
      </c>
      <c r="M177" s="87">
        <f>IFERROR((M178*$D178+M179*$D179+M180*$D180+M181*$D181+M182*$D182+M183*$D183+M184*$D184+M185*$D185+M186*$D186+M187*$D187),"")</f>
        <v>7043050</v>
      </c>
      <c r="N177" s="80">
        <v>1</v>
      </c>
      <c r="O177" s="127">
        <f>IF(ISERROR(VLOOKUP(N177,POA!$A$2:$C$16,3,0)),"",VLOOKUP(N177,POA!$A$2:$C$16,3,0))</f>
        <v>6</v>
      </c>
      <c r="P177" s="81">
        <f>IF(ISERROR(VLOOKUP(N177,POA!$A$2:$C$16,2,0)),"",VLOOKUP(N177,POA!$A$2:$C$16,2,0))</f>
        <v>784601462</v>
      </c>
      <c r="Q177" s="126">
        <f>SUM(I177)</f>
        <v>5967486955</v>
      </c>
      <c r="R177" s="88" t="str">
        <f>IF(OR(Q177=0,N177="",P177=""),"",IF(Q177&gt;=$R$9,"HABIL","NO HABIL"))</f>
        <v>HABIL</v>
      </c>
      <c r="S177" s="87">
        <f>IF(AND(E177&gt;=1,G177=0),"INDETERMINADO",IF(ISERROR(SUM(E177/G177)),0,SUM(E177/G177)))</f>
        <v>5.7258042169656038</v>
      </c>
      <c r="T177" s="88" t="str">
        <f>IF(OR(S177=0,N177="",P177=""),"",IF(S177&gt;=$T$9,"HABIL","NO HABIL"))</f>
        <v>HABIL</v>
      </c>
      <c r="U177" s="149">
        <f>IF(ISERROR(SUM(H177/F177)),0,SUM(H177/F177))</f>
        <v>0.22262771270499063</v>
      </c>
      <c r="V177" s="88" t="str">
        <f>IF(OR(U177=0,N177="",P177=""),"",IF(U177&lt;=$V$9,"HABIL","NO HABIL"))</f>
        <v>HABIL</v>
      </c>
      <c r="W177" s="129">
        <f>IF(AND(L177&gt;=1,M177=0),"INDETERMINADO",IF(ISERROR(SUM(L177/M177)),0,SUM(L177/M177)))</f>
        <v>48.599121261385335</v>
      </c>
      <c r="X177" s="88" t="str">
        <f>IF(OR(W177=0,N177="",P177=""),"",IF(W177&gt;=$X$9,"HABIL","NO HABIL"))</f>
        <v>HABIL</v>
      </c>
      <c r="Y177" s="126">
        <f>+SUM(J177)</f>
        <v>6119630843</v>
      </c>
      <c r="Z177" s="88" t="str">
        <f>IF(OR(Y177=0,N177="",P177=""),"",IF(Y177&gt;=$Z$9,"HABIL","NO HABIL"))</f>
        <v>HABIL</v>
      </c>
      <c r="AA177" s="88" t="str">
        <f>IF(OR(R177="",T177="",V177="",X177="",Z177=""),"",IF(R177="NO HABIL","NO HABIL",IF(T177="NO HABIL","NO HABIL",IF(V177="NO HABIL","NO HABIL",IF(X177="NO HABIL","NO HABIL",IF(Z177="NO HABIL","NO HABIL","HABIL"))))))</f>
        <v>HABIL</v>
      </c>
      <c r="AB177" s="129">
        <f>IF(ISERROR(SUM(L177/K177)),0,SUM(L177/K177))</f>
        <v>0.11186493100038127</v>
      </c>
      <c r="AC177" s="88" t="str">
        <f>IF(OR(AB177=0,N177="",P177=""),"",IF(AB177&gt;=$AC$9,"HABIL","NO HABIL"))</f>
        <v>HABIL</v>
      </c>
      <c r="AD177" s="149">
        <f>IF(ISERROR(SUM(L177/F177)),0,SUM(L177/F177))</f>
        <v>8.6960697279864788E-2</v>
      </c>
      <c r="AE177" s="88" t="str">
        <f>IF(OR(AD177=0,N177="",P177=""),"",IF(AD177&gt;=$AE$9,"HABIL","NO HABIL"))</f>
        <v>HABIL</v>
      </c>
      <c r="AF177" s="98" t="str">
        <f t="shared" ref="AF177" si="77">IF(OR(AC177="",AE177=""),"",IF(AC177="NO HABIL","NO HABIL",IF(AE177="NO HABIL","NO HABIL",IF(AE177="NO HABIL","NO HABIL","HABIL"))))</f>
        <v>HABIL</v>
      </c>
    </row>
    <row r="178" spans="2:32" ht="18" customHeight="1" x14ac:dyDescent="0.2">
      <c r="B178" s="75">
        <f t="shared" ref="B178:B183" si="78">IF(C178="","",B177+0.1)</f>
        <v>16.100000000000001</v>
      </c>
      <c r="C178" s="76" t="s">
        <v>257</v>
      </c>
      <c r="D178" s="130">
        <v>0.5</v>
      </c>
      <c r="E178" s="125">
        <v>4718617000</v>
      </c>
      <c r="F178" s="125">
        <v>5305584000</v>
      </c>
      <c r="G178" s="125">
        <v>1203117000</v>
      </c>
      <c r="H178" s="125">
        <v>1689623000</v>
      </c>
      <c r="I178" s="125">
        <f t="shared" ref="I178:I187" si="79">IF(ISERROR(E178-G178),"",E178-G178)</f>
        <v>3515500000</v>
      </c>
      <c r="J178" s="74">
        <f t="shared" ref="J178:J187" si="80">IF(ISERROR(F178-H178),"",F178-H178)</f>
        <v>3615961000</v>
      </c>
      <c r="K178" s="125">
        <f>+J178</f>
        <v>3615961000</v>
      </c>
      <c r="L178" s="125">
        <v>432837000</v>
      </c>
      <c r="M178" s="125">
        <v>14077000</v>
      </c>
      <c r="N178" s="124"/>
      <c r="O178" s="128" t="str">
        <f>IF(ISERROR(VLOOKUP(N178,POA!$A$2:$C$16,3,0)),"",VLOOKUP(N178,POA!$A$2:$C$16,3,0))</f>
        <v/>
      </c>
      <c r="P178" s="79" t="str">
        <f>IF(ISERROR(VLOOKUP(N178,POA!$A$2:$C$16,2,0)),"",VLOOKUP(N178,POA!$A$2:$C$16,2,0))</f>
        <v/>
      </c>
      <c r="Q178" s="84"/>
      <c r="R178" s="83"/>
      <c r="S178" s="84"/>
      <c r="T178" s="83"/>
      <c r="U178" s="96"/>
      <c r="V178" s="83"/>
      <c r="W178" s="77"/>
      <c r="X178" s="83"/>
      <c r="Y178" s="84"/>
      <c r="Z178" s="83"/>
      <c r="AA178" s="83"/>
      <c r="AB178" s="105"/>
      <c r="AC178" s="83"/>
      <c r="AD178" s="105"/>
      <c r="AE178" s="83"/>
      <c r="AF178" s="101"/>
    </row>
    <row r="179" spans="2:32" ht="18" customHeight="1" thickBot="1" x14ac:dyDescent="0.25">
      <c r="B179" s="75">
        <f t="shared" si="78"/>
        <v>16.200000000000003</v>
      </c>
      <c r="C179" s="94" t="s">
        <v>258</v>
      </c>
      <c r="D179" s="130">
        <v>0.5</v>
      </c>
      <c r="E179" s="125">
        <v>2511615232</v>
      </c>
      <c r="F179" s="125">
        <v>2566616930</v>
      </c>
      <c r="G179" s="125">
        <v>59628277</v>
      </c>
      <c r="H179" s="125">
        <v>62947087</v>
      </c>
      <c r="I179" s="125">
        <f t="shared" si="79"/>
        <v>2451986955</v>
      </c>
      <c r="J179" s="74">
        <f t="shared" si="80"/>
        <v>2503669843</v>
      </c>
      <c r="K179" s="125">
        <f t="shared" ref="K179:K187" si="81">+J179</f>
        <v>2503669843</v>
      </c>
      <c r="L179" s="125">
        <v>251735082</v>
      </c>
      <c r="M179" s="125">
        <v>9100</v>
      </c>
      <c r="N179" s="122"/>
      <c r="O179" s="122" t="str">
        <f>IF(ISERROR(VLOOKUP(N179,POA!$A$2:$C$16,3,0)),"",VLOOKUP(N179,POA!$A$2:$C$16,3,0))</f>
        <v/>
      </c>
      <c r="P179" s="79" t="str">
        <f>IF(ISERROR(VLOOKUP(N179,POA!$A$2:$C$16,2,0)),"",VLOOKUP(N179,POA!$A$2:$C$16,2,0))</f>
        <v/>
      </c>
      <c r="Q179" s="84"/>
      <c r="R179" s="83"/>
      <c r="S179" s="84"/>
      <c r="T179" s="83"/>
      <c r="U179" s="96"/>
      <c r="V179" s="83"/>
      <c r="W179" s="77"/>
      <c r="X179" s="83"/>
      <c r="Y179" s="84"/>
      <c r="Z179" s="83"/>
      <c r="AA179" s="83"/>
      <c r="AB179" s="105"/>
      <c r="AC179" s="83"/>
      <c r="AD179" s="105"/>
      <c r="AE179" s="83"/>
      <c r="AF179" s="102"/>
    </row>
    <row r="180" spans="2:32" ht="18" hidden="1" customHeight="1" x14ac:dyDescent="0.2">
      <c r="B180" s="75" t="str">
        <f t="shared" si="78"/>
        <v/>
      </c>
      <c r="C180" s="94"/>
      <c r="D180" s="130"/>
      <c r="E180" s="74"/>
      <c r="F180" s="74"/>
      <c r="G180" s="74"/>
      <c r="H180" s="74"/>
      <c r="I180" s="125">
        <f t="shared" si="79"/>
        <v>0</v>
      </c>
      <c r="J180" s="74">
        <f t="shared" si="80"/>
        <v>0</v>
      </c>
      <c r="K180" s="125">
        <f t="shared" si="81"/>
        <v>0</v>
      </c>
      <c r="L180" s="125"/>
      <c r="M180" s="125"/>
      <c r="N180" s="122"/>
      <c r="O180" s="122" t="str">
        <f>IF(ISERROR(VLOOKUP(N180,POA!$A$2:$C$16,3,0)),"",VLOOKUP(N180,POA!$A$2:$C$16,3,0))</f>
        <v/>
      </c>
      <c r="P180" s="79" t="str">
        <f>IF(ISERROR(VLOOKUP(N180,POA!$A$2:$C$16,2,0)),"",VLOOKUP(N180,POA!$A$2:$C$16,2,0))</f>
        <v/>
      </c>
      <c r="Q180" s="84"/>
      <c r="R180" s="83"/>
      <c r="S180" s="84"/>
      <c r="T180" s="83"/>
      <c r="U180" s="96"/>
      <c r="V180" s="83"/>
      <c r="W180" s="77"/>
      <c r="X180" s="83"/>
      <c r="Y180" s="84"/>
      <c r="Z180" s="83"/>
      <c r="AA180" s="83"/>
      <c r="AB180" s="105"/>
      <c r="AC180" s="83"/>
      <c r="AD180" s="105"/>
      <c r="AE180" s="83"/>
      <c r="AF180" s="102"/>
    </row>
    <row r="181" spans="2:32" ht="18" hidden="1" customHeight="1" x14ac:dyDescent="0.2">
      <c r="B181" s="75" t="str">
        <f t="shared" si="78"/>
        <v/>
      </c>
      <c r="C181" s="94"/>
      <c r="D181" s="130"/>
      <c r="E181" s="74"/>
      <c r="F181" s="74"/>
      <c r="G181" s="74"/>
      <c r="H181" s="74"/>
      <c r="I181" s="125">
        <f t="shared" si="79"/>
        <v>0</v>
      </c>
      <c r="J181" s="74">
        <f t="shared" si="80"/>
        <v>0</v>
      </c>
      <c r="K181" s="125">
        <f t="shared" si="81"/>
        <v>0</v>
      </c>
      <c r="L181" s="125"/>
      <c r="M181" s="125"/>
      <c r="N181" s="122"/>
      <c r="O181" s="122" t="str">
        <f>IF(ISERROR(VLOOKUP(N181,POA!$A$2:$C$16,3,0)),"",VLOOKUP(N181,POA!$A$2:$C$16,3,0))</f>
        <v/>
      </c>
      <c r="P181" s="79" t="str">
        <f>IF(ISERROR(VLOOKUP(N181,POA!$A$2:$C$16,2,0)),"",VLOOKUP(N181,POA!$A$2:$C$16,2,0))</f>
        <v/>
      </c>
      <c r="Q181" s="84"/>
      <c r="R181" s="83"/>
      <c r="S181" s="84"/>
      <c r="T181" s="83"/>
      <c r="U181" s="96"/>
      <c r="V181" s="83"/>
      <c r="W181" s="77"/>
      <c r="X181" s="83"/>
      <c r="Y181" s="84"/>
      <c r="Z181" s="83"/>
      <c r="AA181" s="83"/>
      <c r="AB181" s="105"/>
      <c r="AC181" s="83"/>
      <c r="AD181" s="105"/>
      <c r="AE181" s="83"/>
      <c r="AF181" s="102"/>
    </row>
    <row r="182" spans="2:32" ht="18" hidden="1" customHeight="1" x14ac:dyDescent="0.2">
      <c r="B182" s="75" t="str">
        <f t="shared" si="78"/>
        <v/>
      </c>
      <c r="C182" s="94"/>
      <c r="D182" s="130"/>
      <c r="E182" s="74"/>
      <c r="F182" s="74"/>
      <c r="G182" s="74"/>
      <c r="H182" s="74"/>
      <c r="I182" s="125">
        <f t="shared" si="79"/>
        <v>0</v>
      </c>
      <c r="J182" s="74">
        <f t="shared" si="80"/>
        <v>0</v>
      </c>
      <c r="K182" s="125">
        <f t="shared" si="81"/>
        <v>0</v>
      </c>
      <c r="L182" s="125"/>
      <c r="M182" s="125"/>
      <c r="N182" s="122"/>
      <c r="O182" s="122" t="str">
        <f>IF(ISERROR(VLOOKUP(N182,POA!$A$2:$C$16,3,0)),"",VLOOKUP(N182,POA!$A$2:$C$16,3,0))</f>
        <v/>
      </c>
      <c r="P182" s="79" t="str">
        <f>IF(ISERROR(VLOOKUP(N182,POA!$A$2:$C$16,2,0)),"",VLOOKUP(N182,POA!$A$2:$C$16,2,0))</f>
        <v/>
      </c>
      <c r="Q182" s="84"/>
      <c r="R182" s="83"/>
      <c r="S182" s="84"/>
      <c r="T182" s="83"/>
      <c r="U182" s="96"/>
      <c r="V182" s="83"/>
      <c r="W182" s="77"/>
      <c r="X182" s="83"/>
      <c r="Y182" s="84"/>
      <c r="Z182" s="83"/>
      <c r="AA182" s="83"/>
      <c r="AB182" s="105"/>
      <c r="AC182" s="83"/>
      <c r="AD182" s="105"/>
      <c r="AE182" s="83"/>
      <c r="AF182" s="99"/>
    </row>
    <row r="183" spans="2:32" ht="18" hidden="1" customHeight="1" x14ac:dyDescent="0.2">
      <c r="B183" s="75" t="str">
        <f t="shared" si="78"/>
        <v/>
      </c>
      <c r="C183" s="94"/>
      <c r="D183" s="130"/>
      <c r="E183" s="74"/>
      <c r="F183" s="74"/>
      <c r="G183" s="74"/>
      <c r="H183" s="74"/>
      <c r="I183" s="125">
        <f t="shared" si="79"/>
        <v>0</v>
      </c>
      <c r="J183" s="74">
        <f t="shared" si="80"/>
        <v>0</v>
      </c>
      <c r="K183" s="125">
        <f t="shared" si="81"/>
        <v>0</v>
      </c>
      <c r="L183" s="125"/>
      <c r="M183" s="125"/>
      <c r="N183" s="122"/>
      <c r="O183" s="122" t="str">
        <f>IF(ISERROR(VLOOKUP(N183,POA!$A$2:$C$16,3,0)),"",VLOOKUP(N183,POA!$A$2:$C$16,3,0))</f>
        <v/>
      </c>
      <c r="P183" s="79" t="str">
        <f>IF(ISERROR(VLOOKUP(N183,POA!$A$2:$C$16,2,0)),"",VLOOKUP(N183,POA!$A$2:$C$16,2,0))</f>
        <v/>
      </c>
      <c r="Q183" s="84"/>
      <c r="R183" s="83"/>
      <c r="S183" s="84"/>
      <c r="T183" s="83"/>
      <c r="U183" s="96"/>
      <c r="V183" s="83"/>
      <c r="W183" s="77"/>
      <c r="X183" s="83"/>
      <c r="Y183" s="84"/>
      <c r="Z183" s="83"/>
      <c r="AA183" s="83"/>
      <c r="AB183" s="105"/>
      <c r="AC183" s="83"/>
      <c r="AD183" s="105"/>
      <c r="AE183" s="83"/>
      <c r="AF183" s="102"/>
    </row>
    <row r="184" spans="2:32" ht="18" hidden="1" customHeight="1" x14ac:dyDescent="0.2">
      <c r="B184" s="75" t="str">
        <f>IF(C184="","",B183+0.1)</f>
        <v/>
      </c>
      <c r="C184" s="94"/>
      <c r="D184" s="130"/>
      <c r="E184" s="74"/>
      <c r="F184" s="74"/>
      <c r="G184" s="74"/>
      <c r="H184" s="74"/>
      <c r="I184" s="125">
        <f t="shared" si="79"/>
        <v>0</v>
      </c>
      <c r="J184" s="74">
        <f t="shared" si="80"/>
        <v>0</v>
      </c>
      <c r="K184" s="125">
        <f t="shared" si="81"/>
        <v>0</v>
      </c>
      <c r="L184" s="125"/>
      <c r="M184" s="125"/>
      <c r="N184" s="122"/>
      <c r="O184" s="122" t="str">
        <f>IF(ISERROR(VLOOKUP(N184,POA!$A$2:$C$16,3,0)),"",VLOOKUP(N184,POA!$A$2:$C$16,3,0))</f>
        <v/>
      </c>
      <c r="P184" s="79" t="str">
        <f>IF(ISERROR(VLOOKUP(N184,POA!$A$2:$C$16,2,0)),"",VLOOKUP(N184,POA!$A$2:$C$16,2,0))</f>
        <v/>
      </c>
      <c r="Q184" s="84"/>
      <c r="R184" s="83"/>
      <c r="S184" s="84"/>
      <c r="T184" s="83"/>
      <c r="U184" s="96"/>
      <c r="V184" s="83"/>
      <c r="W184" s="77"/>
      <c r="X184" s="83"/>
      <c r="Y184" s="84"/>
      <c r="Z184" s="83"/>
      <c r="AA184" s="83"/>
      <c r="AB184" s="105"/>
      <c r="AC184" s="83"/>
      <c r="AD184" s="105"/>
      <c r="AE184" s="83"/>
      <c r="AF184" s="102"/>
    </row>
    <row r="185" spans="2:32" ht="18" hidden="1" customHeight="1" x14ac:dyDescent="0.2">
      <c r="B185" s="75" t="str">
        <f>IF(C185="","",B184+0.1)</f>
        <v/>
      </c>
      <c r="C185" s="94"/>
      <c r="D185" s="130"/>
      <c r="E185" s="74"/>
      <c r="F185" s="74"/>
      <c r="G185" s="74"/>
      <c r="H185" s="74"/>
      <c r="I185" s="125">
        <f t="shared" si="79"/>
        <v>0</v>
      </c>
      <c r="J185" s="74">
        <f t="shared" si="80"/>
        <v>0</v>
      </c>
      <c r="K185" s="125">
        <f t="shared" si="81"/>
        <v>0</v>
      </c>
      <c r="L185" s="125"/>
      <c r="M185" s="125"/>
      <c r="N185" s="122"/>
      <c r="O185" s="122" t="str">
        <f>IF(ISERROR(VLOOKUP(N185,POA!$A$2:$C$16,3,0)),"",VLOOKUP(N185,POA!$A$2:$C$16,3,0))</f>
        <v/>
      </c>
      <c r="P185" s="79" t="str">
        <f>IF(ISERROR(VLOOKUP(N185,POA!$A$2:$C$16,2,0)),"",VLOOKUP(N185,POA!$A$2:$C$16,2,0))</f>
        <v/>
      </c>
      <c r="Q185" s="84"/>
      <c r="R185" s="83"/>
      <c r="S185" s="84"/>
      <c r="T185" s="83"/>
      <c r="U185" s="96"/>
      <c r="V185" s="83"/>
      <c r="W185" s="77"/>
      <c r="X185" s="83"/>
      <c r="Y185" s="84"/>
      <c r="Z185" s="83"/>
      <c r="AA185" s="83"/>
      <c r="AB185" s="105"/>
      <c r="AC185" s="83"/>
      <c r="AD185" s="105"/>
      <c r="AE185" s="83"/>
      <c r="AF185" s="99"/>
    </row>
    <row r="186" spans="2:32" ht="18" hidden="1" customHeight="1" x14ac:dyDescent="0.2">
      <c r="B186" s="75" t="str">
        <f>IF(C186="","",B185+0.1)</f>
        <v/>
      </c>
      <c r="C186" s="94"/>
      <c r="D186" s="130"/>
      <c r="E186" s="74"/>
      <c r="F186" s="74"/>
      <c r="G186" s="74"/>
      <c r="H186" s="74"/>
      <c r="I186" s="125">
        <f t="shared" si="79"/>
        <v>0</v>
      </c>
      <c r="J186" s="74">
        <f t="shared" si="80"/>
        <v>0</v>
      </c>
      <c r="K186" s="125">
        <f t="shared" si="81"/>
        <v>0</v>
      </c>
      <c r="L186" s="125"/>
      <c r="M186" s="125"/>
      <c r="N186" s="122"/>
      <c r="O186" s="122" t="str">
        <f>IF(ISERROR(VLOOKUP(N186,POA!$A$2:$C$16,3,0)),"",VLOOKUP(N186,POA!$A$2:$C$16,3,0))</f>
        <v/>
      </c>
      <c r="P186" s="79" t="str">
        <f>IF(ISERROR(VLOOKUP(N186,POA!$A$2:$C$16,2,0)),"",VLOOKUP(N186,POA!$A$2:$C$16,2,0))</f>
        <v/>
      </c>
      <c r="Q186" s="84"/>
      <c r="R186" s="83"/>
      <c r="S186" s="84"/>
      <c r="T186" s="83"/>
      <c r="U186" s="96"/>
      <c r="V186" s="83"/>
      <c r="W186" s="77"/>
      <c r="X186" s="83"/>
      <c r="Y186" s="84"/>
      <c r="Z186" s="83"/>
      <c r="AA186" s="83"/>
      <c r="AB186" s="105"/>
      <c r="AC186" s="83"/>
      <c r="AD186" s="105"/>
      <c r="AE186" s="83"/>
      <c r="AF186" s="99"/>
    </row>
    <row r="187" spans="2:32" ht="18" hidden="1" customHeight="1" thickBot="1" x14ac:dyDescent="0.25">
      <c r="B187" s="92" t="str">
        <f>IF(C187="","",B186+0.1)</f>
        <v/>
      </c>
      <c r="C187" s="95"/>
      <c r="D187" s="95"/>
      <c r="E187" s="78"/>
      <c r="F187" s="78"/>
      <c r="G187" s="78"/>
      <c r="H187" s="78"/>
      <c r="I187" s="78">
        <f t="shared" si="79"/>
        <v>0</v>
      </c>
      <c r="J187" s="78">
        <f t="shared" si="80"/>
        <v>0</v>
      </c>
      <c r="K187" s="78">
        <f t="shared" si="81"/>
        <v>0</v>
      </c>
      <c r="L187" s="78"/>
      <c r="M187" s="78"/>
      <c r="N187" s="123"/>
      <c r="O187" s="123" t="str">
        <f>IF(ISERROR(VLOOKUP(N187,POA!$A$2:$C$16,3,0)),"",VLOOKUP(N187,POA!$A$2:$C$16,3,0))</f>
        <v/>
      </c>
      <c r="P187" s="82" t="str">
        <f>IF(ISERROR(VLOOKUP(N187,POA!$A$2:$C$16,2,0)),"",VLOOKUP(N187,POA!$A$2:$C$16,2,0))</f>
        <v/>
      </c>
      <c r="Q187" s="91"/>
      <c r="R187" s="90"/>
      <c r="S187" s="91"/>
      <c r="T187" s="90"/>
      <c r="U187" s="97"/>
      <c r="V187" s="90"/>
      <c r="W187" s="89"/>
      <c r="X187" s="90"/>
      <c r="Y187" s="91"/>
      <c r="Z187" s="90"/>
      <c r="AA187" s="90"/>
      <c r="AB187" s="106"/>
      <c r="AC187" s="90"/>
      <c r="AD187" s="106"/>
      <c r="AE187" s="90"/>
      <c r="AF187" s="100"/>
    </row>
    <row r="188" spans="2:32" ht="33" x14ac:dyDescent="0.2">
      <c r="B188" s="85">
        <v>17</v>
      </c>
      <c r="C188" s="86" t="s">
        <v>261</v>
      </c>
      <c r="D188" s="93">
        <f>IF(SUM(D189:D198)=0,"",SUM(D189:D198))</f>
        <v>1</v>
      </c>
      <c r="E188" s="87">
        <f>IFERROR((E189*$D189+E190*$D190+E191*$D191+E192*$D192+E193*$D193+E194*$D194+E195*$D195+E196*$D196+E197*$D197+E198*$D198),"")</f>
        <v>1159949937.5</v>
      </c>
      <c r="F188" s="87">
        <f>IFERROR((F189*$D189+F190*$D190+F191*$D191+F192*$D192+F193*$D193+F194*$D194+F195*$D195+F196*$D196+F197*$D197+F198*$D198),"")</f>
        <v>1819974937.5</v>
      </c>
      <c r="G188" s="87">
        <f>IFERROR((G189*$D189+G190*$D190+G191*$D191+G192*$D192+G193*$D193+G194*$D194+G195*$D195+G196*$D196+G197*$D197+G198*$D198),"")</f>
        <v>150433733</v>
      </c>
      <c r="H188" s="87">
        <f>IFERROR((H189*$D189+H190*$D190+H191*$D191+H192*$D192+H193*$D193+H194*$D194+H195*$D195+H196*$D196+H197*$D197+H198*$D198),"")</f>
        <v>596752730</v>
      </c>
      <c r="I188" s="87">
        <f>IF(ISERROR(SUM(I189:I198)),"",SUM(I189:I198))</f>
        <v>2019032409</v>
      </c>
      <c r="J188" s="87">
        <f>IF(ISERROR(SUM(J189:J198)),"",SUM(J189:J198))</f>
        <v>2446444415</v>
      </c>
      <c r="K188" s="87">
        <f>IFERROR((K189*$D189+K190*$D190+K191*$D191+K192*$D192+K193*$D193+K194*$D194+K195*$D195+K196*$D196+K197*$D197+K198*$D198),"")</f>
        <v>1223222207.5</v>
      </c>
      <c r="L188" s="87">
        <f>IFERROR((L189*$D189+L190*$D190+L191*$D191+L192*$D192+L193*$D193+L194*$D194+L195*$D195+L196*$D196+L197*$D197+L198*$D198),"")</f>
        <v>396454249.5</v>
      </c>
      <c r="M188" s="87">
        <f>IFERROR((M189*$D189+M190*$D190+M191*$D191+M192*$D192+M193*$D193+M194*$D194+M195*$D195+M196*$D196+M197*$D197+M198*$D198),"")</f>
        <v>23009698.5</v>
      </c>
      <c r="N188" s="80">
        <v>1</v>
      </c>
      <c r="O188" s="127">
        <f>IF(ISERROR(VLOOKUP(N188,POA!$A$2:$C$16,3,0)),"",VLOOKUP(N188,POA!$A$2:$C$16,3,0))</f>
        <v>6</v>
      </c>
      <c r="P188" s="81">
        <f>IF(ISERROR(VLOOKUP(N188,POA!$A$2:$C$16,2,0)),"",VLOOKUP(N188,POA!$A$2:$C$16,2,0))</f>
        <v>784601462</v>
      </c>
      <c r="Q188" s="126">
        <f>SUM(I188)</f>
        <v>2019032409</v>
      </c>
      <c r="R188" s="88" t="str">
        <f>IF(OR(Q188=0,N188="",P188=""),"",IF(Q188&gt;=$R$9,"HABIL","NO HABIL"))</f>
        <v>HABIL</v>
      </c>
      <c r="S188" s="87">
        <f>IF(AND(E188&gt;=1,G188=0),"INDETERMINADO",IF(ISERROR(SUM(E188/G188)),0,SUM(E188/G188)))</f>
        <v>7.7107036724269813</v>
      </c>
      <c r="T188" s="88" t="str">
        <f>IF(OR(S188=0,N188="",P188=""),"",IF(S188&gt;=$T$9,"HABIL","NO HABIL"))</f>
        <v>HABIL</v>
      </c>
      <c r="U188" s="149">
        <f>IF(ISERROR(SUM(H188/F188)),0,SUM(H188/F188))</f>
        <v>0.32789063063677493</v>
      </c>
      <c r="V188" s="88" t="str">
        <f>IF(OR(U188=0,N188="",P188=""),"",IF(U188&lt;=$V$9,"HABIL","NO HABIL"))</f>
        <v>HABIL</v>
      </c>
      <c r="W188" s="129">
        <f>IF(AND(L188&gt;=1,M188=0),"INDETERMINADO",IF(ISERROR(SUM(L188/M188)),0,SUM(L188/M188)))</f>
        <v>17.229875893419464</v>
      </c>
      <c r="X188" s="88" t="str">
        <f>IF(OR(W188=0,N188="",P188=""),"",IF(W188&gt;=$X$9,"HABIL","NO HABIL"))</f>
        <v>HABIL</v>
      </c>
      <c r="Y188" s="126">
        <f>+SUM(J188)</f>
        <v>2446444415</v>
      </c>
      <c r="Z188" s="88" t="str">
        <f>IF(OR(Y188=0,N188="",P188=""),"",IF(Y188&gt;=$Z$9,"HABIL","NO HABIL"))</f>
        <v>HABIL</v>
      </c>
      <c r="AA188" s="88" t="str">
        <f>IF(OR(R188="",T188="",V188="",X188="",Z188=""),"",IF(R188="NO HABIL","NO HABIL",IF(T188="NO HABIL","NO HABIL",IF(V188="NO HABIL","NO HABIL",IF(X188="NO HABIL","NO HABIL",IF(Z188="NO HABIL","NO HABIL","HABIL"))))))</f>
        <v>HABIL</v>
      </c>
      <c r="AB188" s="129">
        <f>IF(ISERROR(SUM(L188/K188)),0,SUM(L188/K188))</f>
        <v>0.324106484553012</v>
      </c>
      <c r="AC188" s="88" t="str">
        <f>IF(OR(AB188=0,N188="",P188=""),"",IF(AB188&gt;=$AC$9,"HABIL","NO HABIL"))</f>
        <v>HABIL</v>
      </c>
      <c r="AD188" s="149">
        <f>IF(ISERROR(SUM(L188/F188)),0,SUM(L188/F188))</f>
        <v>0.21783500493945676</v>
      </c>
      <c r="AE188" s="88" t="str">
        <f>IF(OR(AD188=0,N188="",P188=""),"",IF(AD188&gt;=$AE$9,"HABIL","NO HABIL"))</f>
        <v>HABIL</v>
      </c>
      <c r="AF188" s="98" t="str">
        <f t="shared" ref="AF188" si="82">IF(OR(AC188="",AE188=""),"",IF(AC188="NO HABIL","NO HABIL",IF(AE188="NO HABIL","NO HABIL",IF(AE188="NO HABIL","NO HABIL","HABIL"))))</f>
        <v>HABIL</v>
      </c>
    </row>
    <row r="189" spans="2:32" ht="30.75" customHeight="1" x14ac:dyDescent="0.2">
      <c r="B189" s="75">
        <f t="shared" ref="B189:B194" si="83">IF(C189="","",B188+0.1)</f>
        <v>17.100000000000001</v>
      </c>
      <c r="C189" s="76" t="s">
        <v>259</v>
      </c>
      <c r="D189" s="130">
        <v>0.5</v>
      </c>
      <c r="E189" s="125">
        <v>1685682658</v>
      </c>
      <c r="F189" s="125">
        <v>3005732658</v>
      </c>
      <c r="G189" s="125">
        <v>275347495</v>
      </c>
      <c r="H189" s="125">
        <v>1167985489</v>
      </c>
      <c r="I189" s="125">
        <f t="shared" ref="I189:I198" si="84">IF(ISERROR(E189-G189),"",E189-G189)</f>
        <v>1410335163</v>
      </c>
      <c r="J189" s="74">
        <f t="shared" ref="J189:J198" si="85">IF(ISERROR(F189-H189),"",F189-H189)</f>
        <v>1837747169</v>
      </c>
      <c r="K189" s="125">
        <f>+J189</f>
        <v>1837747169</v>
      </c>
      <c r="L189" s="125">
        <v>613400696</v>
      </c>
      <c r="M189" s="125">
        <v>46019397</v>
      </c>
      <c r="N189" s="124"/>
      <c r="O189" s="128" t="str">
        <f>IF(ISERROR(VLOOKUP(N189,POA!$A$2:$C$16,3,0)),"",VLOOKUP(N189,POA!$A$2:$C$16,3,0))</f>
        <v/>
      </c>
      <c r="P189" s="79" t="str">
        <f>IF(ISERROR(VLOOKUP(N189,POA!$A$2:$C$16,2,0)),"",VLOOKUP(N189,POA!$A$2:$C$16,2,0))</f>
        <v/>
      </c>
      <c r="Q189" s="84"/>
      <c r="R189" s="83"/>
      <c r="S189" s="84"/>
      <c r="T189" s="83"/>
      <c r="U189" s="96"/>
      <c r="V189" s="83"/>
      <c r="W189" s="77"/>
      <c r="X189" s="83"/>
      <c r="Y189" s="84"/>
      <c r="Z189" s="83"/>
      <c r="AA189" s="83"/>
      <c r="AB189" s="105"/>
      <c r="AC189" s="83"/>
      <c r="AD189" s="105"/>
      <c r="AE189" s="83"/>
      <c r="AF189" s="101"/>
    </row>
    <row r="190" spans="2:32" ht="33.75" thickBot="1" x14ac:dyDescent="0.25">
      <c r="B190" s="75">
        <f t="shared" si="83"/>
        <v>17.200000000000003</v>
      </c>
      <c r="C190" s="94" t="s">
        <v>260</v>
      </c>
      <c r="D190" s="130">
        <v>0.5</v>
      </c>
      <c r="E190" s="125">
        <v>634217217</v>
      </c>
      <c r="F190" s="125">
        <v>634217217</v>
      </c>
      <c r="G190" s="125">
        <v>25519971</v>
      </c>
      <c r="H190" s="125">
        <v>25519971</v>
      </c>
      <c r="I190" s="125">
        <f t="shared" si="84"/>
        <v>608697246</v>
      </c>
      <c r="J190" s="74">
        <f t="shared" si="85"/>
        <v>608697246</v>
      </c>
      <c r="K190" s="125">
        <f t="shared" ref="K190:K198" si="86">+J190</f>
        <v>608697246</v>
      </c>
      <c r="L190" s="125">
        <v>179507803</v>
      </c>
      <c r="M190" s="125">
        <v>0</v>
      </c>
      <c r="N190" s="122"/>
      <c r="O190" s="122" t="str">
        <f>IF(ISERROR(VLOOKUP(N190,POA!$A$2:$C$16,3,0)),"",VLOOKUP(N190,POA!$A$2:$C$16,3,0))</f>
        <v/>
      </c>
      <c r="P190" s="79" t="str">
        <f>IF(ISERROR(VLOOKUP(N190,POA!$A$2:$C$16,2,0)),"",VLOOKUP(N190,POA!$A$2:$C$16,2,0))</f>
        <v/>
      </c>
      <c r="Q190" s="84"/>
      <c r="R190" s="83"/>
      <c r="S190" s="84"/>
      <c r="T190" s="83"/>
      <c r="U190" s="96"/>
      <c r="V190" s="83"/>
      <c r="W190" s="77"/>
      <c r="X190" s="83"/>
      <c r="Y190" s="84"/>
      <c r="Z190" s="83"/>
      <c r="AA190" s="83"/>
      <c r="AB190" s="105"/>
      <c r="AC190" s="83"/>
      <c r="AD190" s="105"/>
      <c r="AE190" s="83"/>
      <c r="AF190" s="102"/>
    </row>
    <row r="191" spans="2:32" ht="18" hidden="1" customHeight="1" x14ac:dyDescent="0.2">
      <c r="B191" s="75" t="str">
        <f t="shared" si="83"/>
        <v/>
      </c>
      <c r="C191" s="94"/>
      <c r="D191" s="130"/>
      <c r="E191" s="74"/>
      <c r="F191" s="74"/>
      <c r="G191" s="74"/>
      <c r="H191" s="74"/>
      <c r="I191" s="125">
        <f t="shared" si="84"/>
        <v>0</v>
      </c>
      <c r="J191" s="74">
        <f t="shared" si="85"/>
        <v>0</v>
      </c>
      <c r="K191" s="125">
        <f t="shared" si="86"/>
        <v>0</v>
      </c>
      <c r="L191" s="125"/>
      <c r="M191" s="125"/>
      <c r="N191" s="122"/>
      <c r="O191" s="122" t="str">
        <f>IF(ISERROR(VLOOKUP(N191,POA!$A$2:$C$16,3,0)),"",VLOOKUP(N191,POA!$A$2:$C$16,3,0))</f>
        <v/>
      </c>
      <c r="P191" s="79" t="str">
        <f>IF(ISERROR(VLOOKUP(N191,POA!$A$2:$C$16,2,0)),"",VLOOKUP(N191,POA!$A$2:$C$16,2,0))</f>
        <v/>
      </c>
      <c r="Q191" s="84"/>
      <c r="R191" s="83"/>
      <c r="S191" s="84"/>
      <c r="T191" s="83"/>
      <c r="U191" s="96"/>
      <c r="V191" s="83"/>
      <c r="W191" s="77"/>
      <c r="X191" s="83"/>
      <c r="Y191" s="84"/>
      <c r="Z191" s="83"/>
      <c r="AA191" s="83"/>
      <c r="AB191" s="105"/>
      <c r="AC191" s="83"/>
      <c r="AD191" s="105"/>
      <c r="AE191" s="83"/>
      <c r="AF191" s="102"/>
    </row>
    <row r="192" spans="2:32" ht="18" hidden="1" customHeight="1" x14ac:dyDescent="0.2">
      <c r="B192" s="75" t="str">
        <f t="shared" si="83"/>
        <v/>
      </c>
      <c r="C192" s="94"/>
      <c r="D192" s="130"/>
      <c r="E192" s="74"/>
      <c r="F192" s="74"/>
      <c r="G192" s="74"/>
      <c r="H192" s="74"/>
      <c r="I192" s="125">
        <f t="shared" si="84"/>
        <v>0</v>
      </c>
      <c r="J192" s="74">
        <f t="shared" si="85"/>
        <v>0</v>
      </c>
      <c r="K192" s="125">
        <f t="shared" si="86"/>
        <v>0</v>
      </c>
      <c r="L192" s="125"/>
      <c r="M192" s="125"/>
      <c r="N192" s="122"/>
      <c r="O192" s="122" t="str">
        <f>IF(ISERROR(VLOOKUP(N192,POA!$A$2:$C$16,3,0)),"",VLOOKUP(N192,POA!$A$2:$C$16,3,0))</f>
        <v/>
      </c>
      <c r="P192" s="79" t="str">
        <f>IF(ISERROR(VLOOKUP(N192,POA!$A$2:$C$16,2,0)),"",VLOOKUP(N192,POA!$A$2:$C$16,2,0))</f>
        <v/>
      </c>
      <c r="Q192" s="84"/>
      <c r="R192" s="83"/>
      <c r="S192" s="84"/>
      <c r="T192" s="83"/>
      <c r="U192" s="96"/>
      <c r="V192" s="83"/>
      <c r="W192" s="77"/>
      <c r="X192" s="83"/>
      <c r="Y192" s="84"/>
      <c r="Z192" s="83"/>
      <c r="AA192" s="83"/>
      <c r="AB192" s="105"/>
      <c r="AC192" s="83"/>
      <c r="AD192" s="105"/>
      <c r="AE192" s="83"/>
      <c r="AF192" s="102"/>
    </row>
    <row r="193" spans="2:32" ht="18" hidden="1" customHeight="1" x14ac:dyDescent="0.2">
      <c r="B193" s="75" t="str">
        <f t="shared" si="83"/>
        <v/>
      </c>
      <c r="C193" s="94"/>
      <c r="D193" s="130"/>
      <c r="E193" s="74"/>
      <c r="F193" s="74"/>
      <c r="G193" s="74"/>
      <c r="H193" s="74"/>
      <c r="I193" s="125">
        <f t="shared" si="84"/>
        <v>0</v>
      </c>
      <c r="J193" s="74">
        <f t="shared" si="85"/>
        <v>0</v>
      </c>
      <c r="K193" s="125">
        <f t="shared" si="86"/>
        <v>0</v>
      </c>
      <c r="L193" s="125"/>
      <c r="M193" s="125"/>
      <c r="N193" s="122"/>
      <c r="O193" s="122" t="str">
        <f>IF(ISERROR(VLOOKUP(N193,POA!$A$2:$C$16,3,0)),"",VLOOKUP(N193,POA!$A$2:$C$16,3,0))</f>
        <v/>
      </c>
      <c r="P193" s="79" t="str">
        <f>IF(ISERROR(VLOOKUP(N193,POA!$A$2:$C$16,2,0)),"",VLOOKUP(N193,POA!$A$2:$C$16,2,0))</f>
        <v/>
      </c>
      <c r="Q193" s="84"/>
      <c r="R193" s="83"/>
      <c r="S193" s="84"/>
      <c r="T193" s="83"/>
      <c r="U193" s="96"/>
      <c r="V193" s="83"/>
      <c r="W193" s="77"/>
      <c r="X193" s="83"/>
      <c r="Y193" s="84"/>
      <c r="Z193" s="83"/>
      <c r="AA193" s="83"/>
      <c r="AB193" s="105"/>
      <c r="AC193" s="83"/>
      <c r="AD193" s="105"/>
      <c r="AE193" s="83"/>
      <c r="AF193" s="99"/>
    </row>
    <row r="194" spans="2:32" ht="18" hidden="1" customHeight="1" x14ac:dyDescent="0.2">
      <c r="B194" s="75" t="str">
        <f t="shared" si="83"/>
        <v/>
      </c>
      <c r="C194" s="94"/>
      <c r="D194" s="130"/>
      <c r="E194" s="74"/>
      <c r="F194" s="74"/>
      <c r="G194" s="74"/>
      <c r="H194" s="74"/>
      <c r="I194" s="125">
        <f t="shared" si="84"/>
        <v>0</v>
      </c>
      <c r="J194" s="74">
        <f t="shared" si="85"/>
        <v>0</v>
      </c>
      <c r="K194" s="125">
        <f t="shared" si="86"/>
        <v>0</v>
      </c>
      <c r="L194" s="125"/>
      <c r="M194" s="125"/>
      <c r="N194" s="122"/>
      <c r="O194" s="122" t="str">
        <f>IF(ISERROR(VLOOKUP(N194,POA!$A$2:$C$16,3,0)),"",VLOOKUP(N194,POA!$A$2:$C$16,3,0))</f>
        <v/>
      </c>
      <c r="P194" s="79" t="str">
        <f>IF(ISERROR(VLOOKUP(N194,POA!$A$2:$C$16,2,0)),"",VLOOKUP(N194,POA!$A$2:$C$16,2,0))</f>
        <v/>
      </c>
      <c r="Q194" s="84"/>
      <c r="R194" s="83"/>
      <c r="S194" s="84"/>
      <c r="T194" s="83"/>
      <c r="U194" s="96"/>
      <c r="V194" s="83"/>
      <c r="W194" s="77"/>
      <c r="X194" s="83"/>
      <c r="Y194" s="84"/>
      <c r="Z194" s="83"/>
      <c r="AA194" s="83"/>
      <c r="AB194" s="105"/>
      <c r="AC194" s="83"/>
      <c r="AD194" s="105"/>
      <c r="AE194" s="83"/>
      <c r="AF194" s="102"/>
    </row>
    <row r="195" spans="2:32" ht="18" hidden="1" customHeight="1" x14ac:dyDescent="0.2">
      <c r="B195" s="75" t="str">
        <f>IF(C195="","",B194+0.1)</f>
        <v/>
      </c>
      <c r="C195" s="94"/>
      <c r="D195" s="130"/>
      <c r="E195" s="74"/>
      <c r="F195" s="74"/>
      <c r="G195" s="74"/>
      <c r="H195" s="74"/>
      <c r="I195" s="125">
        <f t="shared" si="84"/>
        <v>0</v>
      </c>
      <c r="J195" s="74">
        <f t="shared" si="85"/>
        <v>0</v>
      </c>
      <c r="K195" s="125">
        <f t="shared" si="86"/>
        <v>0</v>
      </c>
      <c r="L195" s="125"/>
      <c r="M195" s="125"/>
      <c r="N195" s="122"/>
      <c r="O195" s="122" t="str">
        <f>IF(ISERROR(VLOOKUP(N195,POA!$A$2:$C$16,3,0)),"",VLOOKUP(N195,POA!$A$2:$C$16,3,0))</f>
        <v/>
      </c>
      <c r="P195" s="79" t="str">
        <f>IF(ISERROR(VLOOKUP(N195,POA!$A$2:$C$16,2,0)),"",VLOOKUP(N195,POA!$A$2:$C$16,2,0))</f>
        <v/>
      </c>
      <c r="Q195" s="84"/>
      <c r="R195" s="83"/>
      <c r="S195" s="84"/>
      <c r="T195" s="83"/>
      <c r="U195" s="96"/>
      <c r="V195" s="83"/>
      <c r="W195" s="77"/>
      <c r="X195" s="83"/>
      <c r="Y195" s="84"/>
      <c r="Z195" s="83"/>
      <c r="AA195" s="83"/>
      <c r="AB195" s="105"/>
      <c r="AC195" s="83"/>
      <c r="AD195" s="105"/>
      <c r="AE195" s="83"/>
      <c r="AF195" s="102"/>
    </row>
    <row r="196" spans="2:32" ht="18" hidden="1" customHeight="1" x14ac:dyDescent="0.2">
      <c r="B196" s="75" t="str">
        <f>IF(C196="","",B195+0.1)</f>
        <v/>
      </c>
      <c r="C196" s="94"/>
      <c r="D196" s="130"/>
      <c r="E196" s="74"/>
      <c r="F196" s="74"/>
      <c r="G196" s="74"/>
      <c r="H196" s="74"/>
      <c r="I196" s="125">
        <f t="shared" si="84"/>
        <v>0</v>
      </c>
      <c r="J196" s="74">
        <f t="shared" si="85"/>
        <v>0</v>
      </c>
      <c r="K196" s="125">
        <f t="shared" si="86"/>
        <v>0</v>
      </c>
      <c r="L196" s="125"/>
      <c r="M196" s="125"/>
      <c r="N196" s="122"/>
      <c r="O196" s="122" t="str">
        <f>IF(ISERROR(VLOOKUP(N196,POA!$A$2:$C$16,3,0)),"",VLOOKUP(N196,POA!$A$2:$C$16,3,0))</f>
        <v/>
      </c>
      <c r="P196" s="79" t="str">
        <f>IF(ISERROR(VLOOKUP(N196,POA!$A$2:$C$16,2,0)),"",VLOOKUP(N196,POA!$A$2:$C$16,2,0))</f>
        <v/>
      </c>
      <c r="Q196" s="84"/>
      <c r="R196" s="83"/>
      <c r="S196" s="84"/>
      <c r="T196" s="83"/>
      <c r="U196" s="96"/>
      <c r="V196" s="83"/>
      <c r="W196" s="77"/>
      <c r="X196" s="83"/>
      <c r="Y196" s="84"/>
      <c r="Z196" s="83"/>
      <c r="AA196" s="83"/>
      <c r="AB196" s="105"/>
      <c r="AC196" s="83"/>
      <c r="AD196" s="105"/>
      <c r="AE196" s="83"/>
      <c r="AF196" s="99"/>
    </row>
    <row r="197" spans="2:32" ht="18" hidden="1" customHeight="1" x14ac:dyDescent="0.2">
      <c r="B197" s="75" t="str">
        <f>IF(C197="","",B196+0.1)</f>
        <v/>
      </c>
      <c r="C197" s="94"/>
      <c r="D197" s="130"/>
      <c r="E197" s="74"/>
      <c r="F197" s="74"/>
      <c r="G197" s="74"/>
      <c r="H197" s="74"/>
      <c r="I197" s="125">
        <f t="shared" si="84"/>
        <v>0</v>
      </c>
      <c r="J197" s="74">
        <f t="shared" si="85"/>
        <v>0</v>
      </c>
      <c r="K197" s="125">
        <f t="shared" si="86"/>
        <v>0</v>
      </c>
      <c r="L197" s="125"/>
      <c r="M197" s="125"/>
      <c r="N197" s="122"/>
      <c r="O197" s="122" t="str">
        <f>IF(ISERROR(VLOOKUP(N197,POA!$A$2:$C$16,3,0)),"",VLOOKUP(N197,POA!$A$2:$C$16,3,0))</f>
        <v/>
      </c>
      <c r="P197" s="79" t="str">
        <f>IF(ISERROR(VLOOKUP(N197,POA!$A$2:$C$16,2,0)),"",VLOOKUP(N197,POA!$A$2:$C$16,2,0))</f>
        <v/>
      </c>
      <c r="Q197" s="84"/>
      <c r="R197" s="83"/>
      <c r="S197" s="84"/>
      <c r="T197" s="83"/>
      <c r="U197" s="96"/>
      <c r="V197" s="83"/>
      <c r="W197" s="77"/>
      <c r="X197" s="83"/>
      <c r="Y197" s="84"/>
      <c r="Z197" s="83"/>
      <c r="AA197" s="83"/>
      <c r="AB197" s="105"/>
      <c r="AC197" s="83"/>
      <c r="AD197" s="105"/>
      <c r="AE197" s="83"/>
      <c r="AF197" s="99"/>
    </row>
    <row r="198" spans="2:32" ht="18" hidden="1" customHeight="1" thickBot="1" x14ac:dyDescent="0.25">
      <c r="B198" s="92" t="str">
        <f>IF(C198="","",B197+0.1)</f>
        <v/>
      </c>
      <c r="C198" s="95"/>
      <c r="D198" s="95"/>
      <c r="E198" s="78"/>
      <c r="F198" s="78"/>
      <c r="G198" s="78"/>
      <c r="H198" s="78"/>
      <c r="I198" s="78">
        <f t="shared" si="84"/>
        <v>0</v>
      </c>
      <c r="J198" s="78">
        <f t="shared" si="85"/>
        <v>0</v>
      </c>
      <c r="K198" s="78">
        <f t="shared" si="86"/>
        <v>0</v>
      </c>
      <c r="L198" s="78"/>
      <c r="M198" s="78"/>
      <c r="N198" s="123"/>
      <c r="O198" s="123" t="str">
        <f>IF(ISERROR(VLOOKUP(N198,POA!$A$2:$C$16,3,0)),"",VLOOKUP(N198,POA!$A$2:$C$16,3,0))</f>
        <v/>
      </c>
      <c r="P198" s="82" t="str">
        <f>IF(ISERROR(VLOOKUP(N198,POA!$A$2:$C$16,2,0)),"",VLOOKUP(N198,POA!$A$2:$C$16,2,0))</f>
        <v/>
      </c>
      <c r="Q198" s="91"/>
      <c r="R198" s="90"/>
      <c r="S198" s="91"/>
      <c r="T198" s="90"/>
      <c r="U198" s="97"/>
      <c r="V198" s="90"/>
      <c r="W198" s="89"/>
      <c r="X198" s="90"/>
      <c r="Y198" s="91"/>
      <c r="Z198" s="90"/>
      <c r="AA198" s="90"/>
      <c r="AB198" s="106"/>
      <c r="AC198" s="90"/>
      <c r="AD198" s="106"/>
      <c r="AE198" s="90"/>
      <c r="AF198" s="100"/>
    </row>
    <row r="199" spans="2:32" ht="34.5" customHeight="1" x14ac:dyDescent="0.2">
      <c r="B199" s="85">
        <v>18</v>
      </c>
      <c r="C199" s="86" t="s">
        <v>213</v>
      </c>
      <c r="D199" s="93">
        <f>IF(SUM(D200:D209)=0,"",SUM(D200:D209))</f>
        <v>1</v>
      </c>
      <c r="E199" s="87">
        <f>IFERROR((E200*$D200+E201*$D201+E202*$D202+E203*$D203+E204*$D204+E205*$D205+E206*$D206+E207*$D207+E208*$D208+E209*$D209),"")</f>
        <v>7881546257</v>
      </c>
      <c r="F199" s="87">
        <f>IFERROR((F200*$D200+F201*$D201+F202*$D202+F203*$D203+F204*$D204+F205*$D205+F206*$D206+F207*$D207+F208*$D208+F209*$D209),"")</f>
        <v>8772522430</v>
      </c>
      <c r="G199" s="87">
        <f>IFERROR((G200*$D200+G201*$D201+G202*$D202+G203*$D203+G204*$D204+G205*$D205+G206*$D206+G207*$D207+G208*$D208+G209*$D209),"")</f>
        <v>3896732978.5</v>
      </c>
      <c r="H199" s="87">
        <f>IFERROR((H200*$D200+H201*$D201+H202*$D202+H203*$D203+H204*$D204+H205*$D205+H206*$D206+H207*$D207+H208*$D208+H209*$D209),"")</f>
        <v>3896732979.5</v>
      </c>
      <c r="I199" s="87">
        <f>IF(ISERROR(SUM(I200:I209)),"",SUM(I200:I209))</f>
        <v>7969626557</v>
      </c>
      <c r="J199" s="87">
        <f>IF(ISERROR(SUM(J200:J209)),"",SUM(J200:J209))</f>
        <v>9751578901</v>
      </c>
      <c r="K199" s="87">
        <f>IFERROR((K200*$D200+K201*$D201+K202*$D202+K203*$D203+K204*$D204+K205*$D205+K206*$D206+K207*$D207+K208*$D208+K209*$D209),"")</f>
        <v>4875789450.5</v>
      </c>
      <c r="L199" s="87">
        <f>IFERROR((L200*$D200+L201*$D201+L202*$D202+L203*$D203+L204*$D204+L205*$D205+L206*$D206+L207*$D207+L208*$D208+L209*$D209),"")</f>
        <v>588936819</v>
      </c>
      <c r="M199" s="87">
        <f>IFERROR((M200*$D200+M201*$D201+M202*$D202+M203*$D203+M204*$D204+M205*$D205+M206*$D206+M207*$D207+M208*$D208+M209*$D209),"")</f>
        <v>199549313</v>
      </c>
      <c r="N199" s="80">
        <v>1</v>
      </c>
      <c r="O199" s="127">
        <f>IF(ISERROR(VLOOKUP(N199,POA!$A$2:$C$16,3,0)),"",VLOOKUP(N199,POA!$A$2:$C$16,3,0))</f>
        <v>6</v>
      </c>
      <c r="P199" s="81">
        <f>IF(ISERROR(VLOOKUP(N199,POA!$A$2:$C$16,2,0)),"",VLOOKUP(N199,POA!$A$2:$C$16,2,0))</f>
        <v>784601462</v>
      </c>
      <c r="Q199" s="126">
        <f>SUM(I199)</f>
        <v>7969626557</v>
      </c>
      <c r="R199" s="88" t="str">
        <f>IF(OR(Q199=0,N199="",P199=""),"",IF(Q199&gt;=$R$9,"HABIL","NO HABIL"))</f>
        <v>HABIL</v>
      </c>
      <c r="S199" s="87">
        <f>IF(AND(E199&gt;=1,G199=0),"INDETERMINADO",IF(ISERROR(SUM(E199/G199)),0,SUM(E199/G199)))</f>
        <v>2.0226036273170314</v>
      </c>
      <c r="T199" s="88" t="str">
        <f>IF(OR(S199=0,N199="",P199=""),"",IF(S199&gt;=$T$9,"HABIL","NO HABIL"))</f>
        <v>HABIL</v>
      </c>
      <c r="U199" s="149">
        <f>IF(ISERROR(SUM(H199/F199)),0,SUM(H199/F199))</f>
        <v>0.44419755100016312</v>
      </c>
      <c r="V199" s="88" t="str">
        <f>IF(OR(U199=0,N199="",P199=""),"",IF(U199&lt;=$V$9,"HABIL","NO HABIL"))</f>
        <v>HABIL</v>
      </c>
      <c r="W199" s="129">
        <f>IF(AND(L199&gt;=1,M199=0),"INDETERMINADO",IF(ISERROR(SUM(L199/M199)),0,SUM(L199/M199)))</f>
        <v>2.9513347359907973</v>
      </c>
      <c r="X199" s="88" t="str">
        <f>IF(OR(W199=0,N199="",P199=""),"",IF(W199&gt;=$X$9,"HABIL","NO HABIL"))</f>
        <v>HABIL</v>
      </c>
      <c r="Y199" s="126">
        <f>+SUM(J199)</f>
        <v>9751578901</v>
      </c>
      <c r="Z199" s="88" t="str">
        <f>IF(OR(Y199=0,N199="",P199=""),"",IF(Y199&gt;=$Z$9,"HABIL","NO HABIL"))</f>
        <v>HABIL</v>
      </c>
      <c r="AA199" s="88" t="str">
        <f>IF(OR(R199="",T199="",V199="",X199="",Z199=""),"",IF(R199="NO HABIL","NO HABIL",IF(T199="NO HABIL","NO HABIL",IF(V199="NO HABIL","NO HABIL",IF(X199="NO HABIL","NO HABIL",IF(Z199="NO HABIL","NO HABIL","HABIL"))))))</f>
        <v>HABIL</v>
      </c>
      <c r="AB199" s="129">
        <f>IF(ISERROR(SUM(L199/K199)),0,SUM(L199/K199))</f>
        <v>0.12078799238133756</v>
      </c>
      <c r="AC199" s="88" t="str">
        <f>IF(OR(AB199=0,N199="",P199=""),"",IF(AB199&gt;=$AC$9,"HABIL","NO HABIL"))</f>
        <v>HABIL</v>
      </c>
      <c r="AD199" s="149">
        <f>IF(ISERROR(SUM(L199/F199)),0,SUM(L199/F199))</f>
        <v>6.7134261975321047E-2</v>
      </c>
      <c r="AE199" s="88" t="str">
        <f>IF(OR(AD199=0,N199="",P199=""),"",IF(AD199&gt;=$AE$9,"HABIL","NO HABIL"))</f>
        <v>HABIL</v>
      </c>
      <c r="AF199" s="98" t="str">
        <f t="shared" ref="AF199" si="87">IF(OR(AC199="",AE199=""),"",IF(AC199="NO HABIL","NO HABIL",IF(AE199="NO HABIL","NO HABIL",IF(AE199="NO HABIL","NO HABIL","HABIL"))))</f>
        <v>HABIL</v>
      </c>
    </row>
    <row r="200" spans="2:32" ht="18" customHeight="1" x14ac:dyDescent="0.2">
      <c r="B200" s="75">
        <f t="shared" ref="B200:B205" si="88">IF(C200="","",B199+0.1)</f>
        <v>18.100000000000001</v>
      </c>
      <c r="C200" s="76" t="s">
        <v>262</v>
      </c>
      <c r="D200" s="130">
        <v>0.5</v>
      </c>
      <c r="E200" s="125">
        <v>13930768576</v>
      </c>
      <c r="F200" s="125">
        <v>15701395566</v>
      </c>
      <c r="G200" s="125">
        <v>7513085414</v>
      </c>
      <c r="H200" s="125">
        <v>7513085415</v>
      </c>
      <c r="I200" s="125">
        <f t="shared" ref="I200:I209" si="89">IF(ISERROR(E200-G200),"",E200-G200)</f>
        <v>6417683162</v>
      </c>
      <c r="J200" s="74">
        <f t="shared" ref="J200:J209" si="90">IF(ISERROR(F200-H200),"",F200-H200)</f>
        <v>8188310151</v>
      </c>
      <c r="K200" s="125">
        <f>+J200</f>
        <v>8188310151</v>
      </c>
      <c r="L200" s="125">
        <v>1090771221</v>
      </c>
      <c r="M200" s="125">
        <v>399096426</v>
      </c>
      <c r="N200" s="124"/>
      <c r="O200" s="128" t="str">
        <f>IF(ISERROR(VLOOKUP(N200,POA!$A$2:$C$16,3,0)),"",VLOOKUP(N200,POA!$A$2:$C$16,3,0))</f>
        <v/>
      </c>
      <c r="P200" s="79" t="str">
        <f>IF(ISERROR(VLOOKUP(N200,POA!$A$2:$C$16,2,0)),"",VLOOKUP(N200,POA!$A$2:$C$16,2,0))</f>
        <v/>
      </c>
      <c r="Q200" s="84"/>
      <c r="R200" s="83"/>
      <c r="S200" s="84"/>
      <c r="T200" s="83"/>
      <c r="U200" s="96"/>
      <c r="V200" s="83"/>
      <c r="W200" s="77"/>
      <c r="X200" s="83"/>
      <c r="Y200" s="84"/>
      <c r="Z200" s="83"/>
      <c r="AA200" s="83"/>
      <c r="AB200" s="105"/>
      <c r="AC200" s="83"/>
      <c r="AD200" s="105"/>
      <c r="AE200" s="83"/>
      <c r="AF200" s="101"/>
    </row>
    <row r="201" spans="2:32" ht="18" customHeight="1" thickBot="1" x14ac:dyDescent="0.25">
      <c r="B201" s="75">
        <f t="shared" si="88"/>
        <v>18.200000000000003</v>
      </c>
      <c r="C201" s="94" t="s">
        <v>263</v>
      </c>
      <c r="D201" s="130">
        <v>0.5</v>
      </c>
      <c r="E201" s="125">
        <v>1832323938</v>
      </c>
      <c r="F201" s="125">
        <v>1843649294</v>
      </c>
      <c r="G201" s="125">
        <v>280380543</v>
      </c>
      <c r="H201" s="125">
        <v>280380544</v>
      </c>
      <c r="I201" s="125">
        <f t="shared" si="89"/>
        <v>1551943395</v>
      </c>
      <c r="J201" s="74">
        <f t="shared" si="90"/>
        <v>1563268750</v>
      </c>
      <c r="K201" s="125">
        <f t="shared" ref="K201:K209" si="91">+J201</f>
        <v>1563268750</v>
      </c>
      <c r="L201" s="125">
        <v>87102417</v>
      </c>
      <c r="M201" s="125">
        <v>2200</v>
      </c>
      <c r="N201" s="122"/>
      <c r="O201" s="122" t="str">
        <f>IF(ISERROR(VLOOKUP(N201,POA!$A$2:$C$16,3,0)),"",VLOOKUP(N201,POA!$A$2:$C$16,3,0))</f>
        <v/>
      </c>
      <c r="P201" s="79" t="str">
        <f>IF(ISERROR(VLOOKUP(N201,POA!$A$2:$C$16,2,0)),"",VLOOKUP(N201,POA!$A$2:$C$16,2,0))</f>
        <v/>
      </c>
      <c r="Q201" s="84"/>
      <c r="R201" s="83"/>
      <c r="S201" s="84"/>
      <c r="T201" s="83"/>
      <c r="U201" s="96"/>
      <c r="V201" s="83"/>
      <c r="W201" s="77"/>
      <c r="X201" s="83"/>
      <c r="Y201" s="84"/>
      <c r="Z201" s="83"/>
      <c r="AA201" s="83"/>
      <c r="AB201" s="105"/>
      <c r="AC201" s="83"/>
      <c r="AD201" s="105"/>
      <c r="AE201" s="83"/>
      <c r="AF201" s="102"/>
    </row>
    <row r="202" spans="2:32" ht="18" hidden="1" customHeight="1" x14ac:dyDescent="0.2">
      <c r="B202" s="75" t="str">
        <f t="shared" si="88"/>
        <v/>
      </c>
      <c r="C202" s="94"/>
      <c r="D202" s="130"/>
      <c r="E202" s="74"/>
      <c r="F202" s="74"/>
      <c r="G202" s="74"/>
      <c r="H202" s="74"/>
      <c r="I202" s="125">
        <f t="shared" si="89"/>
        <v>0</v>
      </c>
      <c r="J202" s="74">
        <f t="shared" si="90"/>
        <v>0</v>
      </c>
      <c r="K202" s="125">
        <f t="shared" si="91"/>
        <v>0</v>
      </c>
      <c r="L202" s="125"/>
      <c r="M202" s="125"/>
      <c r="N202" s="122"/>
      <c r="O202" s="122" t="str">
        <f>IF(ISERROR(VLOOKUP(N202,POA!$A$2:$C$16,3,0)),"",VLOOKUP(N202,POA!$A$2:$C$16,3,0))</f>
        <v/>
      </c>
      <c r="P202" s="79" t="str">
        <f>IF(ISERROR(VLOOKUP(N202,POA!$A$2:$C$16,2,0)),"",VLOOKUP(N202,POA!$A$2:$C$16,2,0))</f>
        <v/>
      </c>
      <c r="Q202" s="84"/>
      <c r="R202" s="83"/>
      <c r="S202" s="84"/>
      <c r="T202" s="83"/>
      <c r="U202" s="96"/>
      <c r="V202" s="83"/>
      <c r="W202" s="77"/>
      <c r="X202" s="83"/>
      <c r="Y202" s="84"/>
      <c r="Z202" s="83"/>
      <c r="AA202" s="83"/>
      <c r="AB202" s="105"/>
      <c r="AC202" s="83"/>
      <c r="AD202" s="105"/>
      <c r="AE202" s="83"/>
      <c r="AF202" s="102"/>
    </row>
    <row r="203" spans="2:32" ht="18" hidden="1" customHeight="1" x14ac:dyDescent="0.2">
      <c r="B203" s="75" t="str">
        <f t="shared" si="88"/>
        <v/>
      </c>
      <c r="C203" s="94"/>
      <c r="D203" s="130"/>
      <c r="E203" s="74"/>
      <c r="F203" s="74"/>
      <c r="G203" s="74"/>
      <c r="H203" s="74"/>
      <c r="I203" s="125">
        <f t="shared" si="89"/>
        <v>0</v>
      </c>
      <c r="J203" s="74">
        <f t="shared" si="90"/>
        <v>0</v>
      </c>
      <c r="K203" s="125">
        <f t="shared" si="91"/>
        <v>0</v>
      </c>
      <c r="L203" s="125"/>
      <c r="M203" s="125"/>
      <c r="N203" s="122"/>
      <c r="O203" s="122" t="str">
        <f>IF(ISERROR(VLOOKUP(N203,POA!$A$2:$C$16,3,0)),"",VLOOKUP(N203,POA!$A$2:$C$16,3,0))</f>
        <v/>
      </c>
      <c r="P203" s="79" t="str">
        <f>IF(ISERROR(VLOOKUP(N203,POA!$A$2:$C$16,2,0)),"",VLOOKUP(N203,POA!$A$2:$C$16,2,0))</f>
        <v/>
      </c>
      <c r="Q203" s="84"/>
      <c r="R203" s="83"/>
      <c r="S203" s="84"/>
      <c r="T203" s="83"/>
      <c r="U203" s="96"/>
      <c r="V203" s="83"/>
      <c r="W203" s="77"/>
      <c r="X203" s="83"/>
      <c r="Y203" s="84"/>
      <c r="Z203" s="83"/>
      <c r="AA203" s="83"/>
      <c r="AB203" s="105"/>
      <c r="AC203" s="83"/>
      <c r="AD203" s="105"/>
      <c r="AE203" s="83"/>
      <c r="AF203" s="102"/>
    </row>
    <row r="204" spans="2:32" ht="18" hidden="1" customHeight="1" x14ac:dyDescent="0.2">
      <c r="B204" s="75" t="str">
        <f t="shared" si="88"/>
        <v/>
      </c>
      <c r="C204" s="94"/>
      <c r="D204" s="130"/>
      <c r="E204" s="74"/>
      <c r="F204" s="74"/>
      <c r="G204" s="74"/>
      <c r="H204" s="74"/>
      <c r="I204" s="125">
        <f t="shared" si="89"/>
        <v>0</v>
      </c>
      <c r="J204" s="74">
        <f t="shared" si="90"/>
        <v>0</v>
      </c>
      <c r="K204" s="125">
        <f t="shared" si="91"/>
        <v>0</v>
      </c>
      <c r="L204" s="125"/>
      <c r="M204" s="125"/>
      <c r="N204" s="122"/>
      <c r="O204" s="122" t="str">
        <f>IF(ISERROR(VLOOKUP(N204,POA!$A$2:$C$16,3,0)),"",VLOOKUP(N204,POA!$A$2:$C$16,3,0))</f>
        <v/>
      </c>
      <c r="P204" s="79" t="str">
        <f>IF(ISERROR(VLOOKUP(N204,POA!$A$2:$C$16,2,0)),"",VLOOKUP(N204,POA!$A$2:$C$16,2,0))</f>
        <v/>
      </c>
      <c r="Q204" s="84"/>
      <c r="R204" s="83"/>
      <c r="S204" s="84"/>
      <c r="T204" s="83"/>
      <c r="U204" s="96"/>
      <c r="V204" s="83"/>
      <c r="W204" s="77"/>
      <c r="X204" s="83"/>
      <c r="Y204" s="84"/>
      <c r="Z204" s="83"/>
      <c r="AA204" s="83"/>
      <c r="AB204" s="105"/>
      <c r="AC204" s="83"/>
      <c r="AD204" s="105"/>
      <c r="AE204" s="83"/>
      <c r="AF204" s="99"/>
    </row>
    <row r="205" spans="2:32" ht="18" hidden="1" customHeight="1" x14ac:dyDescent="0.2">
      <c r="B205" s="75" t="str">
        <f t="shared" si="88"/>
        <v/>
      </c>
      <c r="C205" s="94"/>
      <c r="D205" s="130"/>
      <c r="E205" s="74"/>
      <c r="F205" s="74"/>
      <c r="G205" s="74"/>
      <c r="H205" s="74"/>
      <c r="I205" s="125">
        <f t="shared" si="89"/>
        <v>0</v>
      </c>
      <c r="J205" s="74">
        <f t="shared" si="90"/>
        <v>0</v>
      </c>
      <c r="K205" s="125">
        <f t="shared" si="91"/>
        <v>0</v>
      </c>
      <c r="L205" s="125"/>
      <c r="M205" s="125"/>
      <c r="N205" s="122"/>
      <c r="O205" s="122" t="str">
        <f>IF(ISERROR(VLOOKUP(N205,POA!$A$2:$C$16,3,0)),"",VLOOKUP(N205,POA!$A$2:$C$16,3,0))</f>
        <v/>
      </c>
      <c r="P205" s="79" t="str">
        <f>IF(ISERROR(VLOOKUP(N205,POA!$A$2:$C$16,2,0)),"",VLOOKUP(N205,POA!$A$2:$C$16,2,0))</f>
        <v/>
      </c>
      <c r="Q205" s="84"/>
      <c r="R205" s="83"/>
      <c r="S205" s="84"/>
      <c r="T205" s="83"/>
      <c r="U205" s="96"/>
      <c r="V205" s="83"/>
      <c r="W205" s="77"/>
      <c r="X205" s="83"/>
      <c r="Y205" s="84"/>
      <c r="Z205" s="83"/>
      <c r="AA205" s="83"/>
      <c r="AB205" s="105"/>
      <c r="AC205" s="83"/>
      <c r="AD205" s="105"/>
      <c r="AE205" s="83"/>
      <c r="AF205" s="102"/>
    </row>
    <row r="206" spans="2:32" ht="18" hidden="1" customHeight="1" x14ac:dyDescent="0.2">
      <c r="B206" s="75" t="str">
        <f>IF(C206="","",B205+0.1)</f>
        <v/>
      </c>
      <c r="C206" s="94"/>
      <c r="D206" s="130"/>
      <c r="E206" s="74"/>
      <c r="F206" s="74"/>
      <c r="G206" s="74"/>
      <c r="H206" s="74"/>
      <c r="I206" s="125">
        <f t="shared" si="89"/>
        <v>0</v>
      </c>
      <c r="J206" s="74">
        <f t="shared" si="90"/>
        <v>0</v>
      </c>
      <c r="K206" s="125">
        <f t="shared" si="91"/>
        <v>0</v>
      </c>
      <c r="L206" s="125"/>
      <c r="M206" s="125"/>
      <c r="N206" s="122"/>
      <c r="O206" s="122" t="str">
        <f>IF(ISERROR(VLOOKUP(N206,POA!$A$2:$C$16,3,0)),"",VLOOKUP(N206,POA!$A$2:$C$16,3,0))</f>
        <v/>
      </c>
      <c r="P206" s="79" t="str">
        <f>IF(ISERROR(VLOOKUP(N206,POA!$A$2:$C$16,2,0)),"",VLOOKUP(N206,POA!$A$2:$C$16,2,0))</f>
        <v/>
      </c>
      <c r="Q206" s="84"/>
      <c r="R206" s="83"/>
      <c r="S206" s="84"/>
      <c r="T206" s="83"/>
      <c r="U206" s="96"/>
      <c r="V206" s="83"/>
      <c r="W206" s="77"/>
      <c r="X206" s="83"/>
      <c r="Y206" s="84"/>
      <c r="Z206" s="83"/>
      <c r="AA206" s="83"/>
      <c r="AB206" s="105"/>
      <c r="AC206" s="83"/>
      <c r="AD206" s="105"/>
      <c r="AE206" s="83"/>
      <c r="AF206" s="102"/>
    </row>
    <row r="207" spans="2:32" ht="18" hidden="1" customHeight="1" x14ac:dyDescent="0.2">
      <c r="B207" s="75" t="str">
        <f>IF(C207="","",B206+0.1)</f>
        <v/>
      </c>
      <c r="C207" s="94"/>
      <c r="D207" s="130"/>
      <c r="E207" s="74"/>
      <c r="F207" s="74"/>
      <c r="G207" s="74"/>
      <c r="H207" s="74"/>
      <c r="I207" s="125">
        <f t="shared" si="89"/>
        <v>0</v>
      </c>
      <c r="J207" s="74">
        <f t="shared" si="90"/>
        <v>0</v>
      </c>
      <c r="K207" s="125">
        <f t="shared" si="91"/>
        <v>0</v>
      </c>
      <c r="L207" s="125"/>
      <c r="M207" s="125"/>
      <c r="N207" s="122"/>
      <c r="O207" s="122" t="str">
        <f>IF(ISERROR(VLOOKUP(N207,POA!$A$2:$C$16,3,0)),"",VLOOKUP(N207,POA!$A$2:$C$16,3,0))</f>
        <v/>
      </c>
      <c r="P207" s="79" t="str">
        <f>IF(ISERROR(VLOOKUP(N207,POA!$A$2:$C$16,2,0)),"",VLOOKUP(N207,POA!$A$2:$C$16,2,0))</f>
        <v/>
      </c>
      <c r="Q207" s="84"/>
      <c r="R207" s="83"/>
      <c r="S207" s="84"/>
      <c r="T207" s="83"/>
      <c r="U207" s="96"/>
      <c r="V207" s="83"/>
      <c r="W207" s="77"/>
      <c r="X207" s="83"/>
      <c r="Y207" s="84"/>
      <c r="Z207" s="83"/>
      <c r="AA207" s="83"/>
      <c r="AB207" s="105"/>
      <c r="AC207" s="83"/>
      <c r="AD207" s="105"/>
      <c r="AE207" s="83"/>
      <c r="AF207" s="99"/>
    </row>
    <row r="208" spans="2:32" ht="18" hidden="1" customHeight="1" x14ac:dyDescent="0.2">
      <c r="B208" s="75" t="str">
        <f>IF(C208="","",B207+0.1)</f>
        <v/>
      </c>
      <c r="C208" s="94"/>
      <c r="D208" s="130"/>
      <c r="E208" s="74"/>
      <c r="F208" s="74"/>
      <c r="G208" s="74"/>
      <c r="H208" s="74"/>
      <c r="I208" s="125">
        <f t="shared" si="89"/>
        <v>0</v>
      </c>
      <c r="J208" s="74">
        <f t="shared" si="90"/>
        <v>0</v>
      </c>
      <c r="K208" s="125">
        <f t="shared" si="91"/>
        <v>0</v>
      </c>
      <c r="L208" s="125"/>
      <c r="M208" s="125"/>
      <c r="N208" s="122"/>
      <c r="O208" s="122" t="str">
        <f>IF(ISERROR(VLOOKUP(N208,POA!$A$2:$C$16,3,0)),"",VLOOKUP(N208,POA!$A$2:$C$16,3,0))</f>
        <v/>
      </c>
      <c r="P208" s="79" t="str">
        <f>IF(ISERROR(VLOOKUP(N208,POA!$A$2:$C$16,2,0)),"",VLOOKUP(N208,POA!$A$2:$C$16,2,0))</f>
        <v/>
      </c>
      <c r="Q208" s="84"/>
      <c r="R208" s="83"/>
      <c r="S208" s="84"/>
      <c r="T208" s="83"/>
      <c r="U208" s="96"/>
      <c r="V208" s="83"/>
      <c r="W208" s="77"/>
      <c r="X208" s="83"/>
      <c r="Y208" s="84"/>
      <c r="Z208" s="83"/>
      <c r="AA208" s="83"/>
      <c r="AB208" s="105"/>
      <c r="AC208" s="83"/>
      <c r="AD208" s="105"/>
      <c r="AE208" s="83"/>
      <c r="AF208" s="99"/>
    </row>
    <row r="209" spans="2:33" ht="18" hidden="1" customHeight="1" thickBot="1" x14ac:dyDescent="0.25">
      <c r="B209" s="92" t="str">
        <f>IF(C209="","",B208+0.1)</f>
        <v/>
      </c>
      <c r="C209" s="95"/>
      <c r="D209" s="95"/>
      <c r="E209" s="78"/>
      <c r="F209" s="78"/>
      <c r="G209" s="78"/>
      <c r="H209" s="78"/>
      <c r="I209" s="78">
        <f t="shared" si="89"/>
        <v>0</v>
      </c>
      <c r="J209" s="78">
        <f t="shared" si="90"/>
        <v>0</v>
      </c>
      <c r="K209" s="78">
        <f t="shared" si="91"/>
        <v>0</v>
      </c>
      <c r="L209" s="78"/>
      <c r="M209" s="78"/>
      <c r="N209" s="123"/>
      <c r="O209" s="123" t="str">
        <f>IF(ISERROR(VLOOKUP(N209,POA!$A$2:$C$16,3,0)),"",VLOOKUP(N209,POA!$A$2:$C$16,3,0))</f>
        <v/>
      </c>
      <c r="P209" s="82" t="str">
        <f>IF(ISERROR(VLOOKUP(N209,POA!$A$2:$C$16,2,0)),"",VLOOKUP(N209,POA!$A$2:$C$16,2,0))</f>
        <v/>
      </c>
      <c r="Q209" s="91"/>
      <c r="R209" s="90"/>
      <c r="S209" s="91"/>
      <c r="T209" s="90"/>
      <c r="U209" s="97"/>
      <c r="V209" s="90"/>
      <c r="W209" s="89"/>
      <c r="X209" s="90"/>
      <c r="Y209" s="91"/>
      <c r="Z209" s="90"/>
      <c r="AA209" s="90"/>
      <c r="AB209" s="106"/>
      <c r="AC209" s="90"/>
      <c r="AD209" s="106"/>
      <c r="AE209" s="90"/>
      <c r="AF209" s="100"/>
    </row>
    <row r="210" spans="2:33" ht="18" customHeight="1" x14ac:dyDescent="0.2">
      <c r="B210" s="85">
        <v>19</v>
      </c>
      <c r="C210" s="86" t="s">
        <v>214</v>
      </c>
      <c r="D210" s="93">
        <f>IF(SUM(D211:D220)=0,"",SUM(D211:D220))</f>
        <v>1</v>
      </c>
      <c r="E210" s="87">
        <f>IFERROR((E211*$D211+E212*$D212+E213*$D213+E214*$D214+E215*$D215+E216*$D216+E217*$D217+E218*$D218+E219*$D219+E220*$D220),"")</f>
        <v>671235169.5</v>
      </c>
      <c r="F210" s="87">
        <f>IFERROR((F211*$D211+F212*$D212+F213*$D213+F214*$D214+F215*$D215+F216*$D216+F217*$D217+F218*$D218+F219*$D219+F220*$D220),"")</f>
        <v>1712677169.5</v>
      </c>
      <c r="G210" s="87">
        <f>IFERROR((G211*$D211+G212*$D212+G213*$D213+G214*$D214+G215*$D215+G216*$D216+G217*$D217+G218*$D218+G219*$D219+G220*$D220),"")</f>
        <v>47176429.5</v>
      </c>
      <c r="H210" s="87">
        <f>IFERROR((H211*$D211+H212*$D212+H213*$D213+H214*$D214+H215*$D215+H216*$D216+H217*$D217+H218*$D218+H219*$D219+H220*$D220),"")</f>
        <v>807503500.5</v>
      </c>
      <c r="I210" s="87">
        <f>IF(ISERROR(SUM(I211:I220)),"",SUM(I211:I220))</f>
        <v>1248117480</v>
      </c>
      <c r="J210" s="87">
        <f>IF(ISERROR(SUM(J211:J220)),"",SUM(J211:J220))</f>
        <v>1810347338</v>
      </c>
      <c r="K210" s="87">
        <f>IFERROR((K211*$D211+K212*$D212+K213*$D213+K214*$D214+K215*$D215+K216*$D216+K217*$D217+K218*$D218+K219*$D219+K220*$D220),"")</f>
        <v>905173669</v>
      </c>
      <c r="L210" s="87">
        <f>IFERROR((L211*$D211+L212*$D212+L213*$D213+L214*$D214+L215*$D215+L216*$D216+L217*$D217+L218*$D218+L219*$D219+L220*$D220),"")</f>
        <v>163837344.5</v>
      </c>
      <c r="M210" s="87">
        <f>IFERROR((M211*$D211+M212*$D212+M213*$D213+M214*$D214+M215*$D215+M216*$D216+M217*$D217+M218*$D218+M219*$D219+M220*$D220),"")</f>
        <v>0</v>
      </c>
      <c r="N210" s="80">
        <v>1</v>
      </c>
      <c r="O210" s="127">
        <f>IF(ISERROR(VLOOKUP(N210,POA!$A$2:$C$16,3,0)),"",VLOOKUP(N210,POA!$A$2:$C$16,3,0))</f>
        <v>6</v>
      </c>
      <c r="P210" s="81">
        <f>IF(ISERROR(VLOOKUP(N210,POA!$A$2:$C$16,2,0)),"",VLOOKUP(N210,POA!$A$2:$C$16,2,0))</f>
        <v>784601462</v>
      </c>
      <c r="Q210" s="126">
        <f>SUM(I210)</f>
        <v>1248117480</v>
      </c>
      <c r="R210" s="88" t="s">
        <v>290</v>
      </c>
      <c r="S210" s="87">
        <f>IF(AND(E210&gt;=1,G210=0),"INDETERMINADO",IF(ISERROR(SUM(E210/G210)),0,SUM(E210/G210)))</f>
        <v>14.228189301608761</v>
      </c>
      <c r="T210" s="88" t="s">
        <v>290</v>
      </c>
      <c r="U210" s="149">
        <f>IF(ISERROR(SUM(H210/F210)),0,SUM(H210/F210))</f>
        <v>0.47148611243281946</v>
      </c>
      <c r="V210" s="88" t="s">
        <v>290</v>
      </c>
      <c r="W210" s="129" t="str">
        <f>IF(AND(L210&gt;=1,M210=0),"INDETERMINADO",IF(ISERROR(SUM(L210/M210)),0,SUM(L210/M210)))</f>
        <v>INDETERMINADO</v>
      </c>
      <c r="X210" s="88" t="s">
        <v>290</v>
      </c>
      <c r="Y210" s="126">
        <f>+SUM(J210)</f>
        <v>1810347338</v>
      </c>
      <c r="Z210" s="88" t="s">
        <v>290</v>
      </c>
      <c r="AA210" s="88" t="str">
        <f>IF(OR(R210="",T210="",V210="",X210="",Z210=""),"",IF(R210="NO HABIL","NO HABIL",IF(T210="NO HABIL","NO HABIL",IF(V210="NO HABIL","NO HABIL",IF(X210="NO HABIL","NO HABIL",IF(Z210="NO HABIL","NO HABIL","HABIL"))))))</f>
        <v>NO HABIL</v>
      </c>
      <c r="AB210" s="129">
        <f>IF(ISERROR(SUM(L210/K210)),0,SUM(L210/K210))</f>
        <v>0.18100100578599576</v>
      </c>
      <c r="AC210" s="88" t="s">
        <v>290</v>
      </c>
      <c r="AD210" s="149">
        <f>IF(ISERROR(SUM(L210/F210)),0,SUM(L210/F210))</f>
        <v>9.5661545221526353E-2</v>
      </c>
      <c r="AE210" s="88" t="s">
        <v>290</v>
      </c>
      <c r="AF210" s="98" t="str">
        <f t="shared" ref="AF210" si="92">IF(OR(AC210="",AE210=""),"",IF(AC210="NO HABIL","NO HABIL",IF(AE210="NO HABIL","NO HABIL",IF(AE210="NO HABIL","NO HABIL","HABIL"))))</f>
        <v>NO HABIL</v>
      </c>
    </row>
    <row r="211" spans="2:33" ht="48" customHeight="1" x14ac:dyDescent="0.2">
      <c r="B211" s="75">
        <f t="shared" ref="B211:B216" si="93">IF(C211="","",B210+0.1)</f>
        <v>19.100000000000001</v>
      </c>
      <c r="C211" s="164" t="s">
        <v>289</v>
      </c>
      <c r="D211" s="130">
        <v>0.5</v>
      </c>
      <c r="E211" s="125">
        <v>722470339</v>
      </c>
      <c r="F211" s="125">
        <v>2335354339</v>
      </c>
      <c r="G211" s="125">
        <v>44352859</v>
      </c>
      <c r="H211" s="125">
        <v>965007001</v>
      </c>
      <c r="I211" s="125">
        <f t="shared" ref="I211:I220" si="94">IF(ISERROR(E211-G211),"",E211-G211)</f>
        <v>678117480</v>
      </c>
      <c r="J211" s="74">
        <f t="shared" ref="J211:J220" si="95">IF(ISERROR(F211-H211),"",F211-H211)</f>
        <v>1370347338</v>
      </c>
      <c r="K211" s="125">
        <f>+J211</f>
        <v>1370347338</v>
      </c>
      <c r="L211" s="125">
        <v>327674689</v>
      </c>
      <c r="M211" s="125">
        <v>0</v>
      </c>
      <c r="N211" s="124"/>
      <c r="O211" s="128" t="str">
        <f>IF(ISERROR(VLOOKUP(N211,POA!$A$2:$C$16,3,0)),"",VLOOKUP(N211,POA!$A$2:$C$16,3,0))</f>
        <v/>
      </c>
      <c r="P211" s="79" t="str">
        <f>IF(ISERROR(VLOOKUP(N211,POA!$A$2:$C$16,2,0)),"",VLOOKUP(N211,POA!$A$2:$C$16,2,0))</f>
        <v/>
      </c>
      <c r="Q211" s="84"/>
      <c r="R211" s="83"/>
      <c r="S211" s="84"/>
      <c r="T211" s="83"/>
      <c r="U211" s="96"/>
      <c r="V211" s="83"/>
      <c r="W211" s="77"/>
      <c r="X211" s="83"/>
      <c r="Y211" s="84"/>
      <c r="Z211" s="83"/>
      <c r="AA211" s="83"/>
      <c r="AB211" s="105"/>
      <c r="AC211" s="83"/>
      <c r="AD211" s="105"/>
      <c r="AE211" s="83"/>
      <c r="AF211" s="101"/>
      <c r="AG211" s="165" t="s">
        <v>291</v>
      </c>
    </row>
    <row r="212" spans="2:33" ht="33.75" customHeight="1" thickBot="1" x14ac:dyDescent="0.25">
      <c r="B212" s="75">
        <f t="shared" si="93"/>
        <v>19.200000000000003</v>
      </c>
      <c r="C212" s="94" t="s">
        <v>264</v>
      </c>
      <c r="D212" s="130">
        <v>0.5</v>
      </c>
      <c r="E212" s="125">
        <v>620000000</v>
      </c>
      <c r="F212" s="125">
        <v>1090000000</v>
      </c>
      <c r="G212" s="125">
        <v>50000000</v>
      </c>
      <c r="H212" s="125">
        <v>650000000</v>
      </c>
      <c r="I212" s="125">
        <f t="shared" si="94"/>
        <v>570000000</v>
      </c>
      <c r="J212" s="74">
        <f t="shared" si="95"/>
        <v>440000000</v>
      </c>
      <c r="K212" s="125">
        <f t="shared" ref="K212:K220" si="96">+J212</f>
        <v>440000000</v>
      </c>
      <c r="L212" s="125">
        <v>0</v>
      </c>
      <c r="M212" s="125">
        <v>0</v>
      </c>
      <c r="N212" s="122"/>
      <c r="O212" s="122" t="str">
        <f>IF(ISERROR(VLOOKUP(N212,POA!$A$2:$C$16,3,0)),"",VLOOKUP(N212,POA!$A$2:$C$16,3,0))</f>
        <v/>
      </c>
      <c r="P212" s="79" t="str">
        <f>IF(ISERROR(VLOOKUP(N212,POA!$A$2:$C$16,2,0)),"",VLOOKUP(N212,POA!$A$2:$C$16,2,0))</f>
        <v/>
      </c>
      <c r="Q212" s="84"/>
      <c r="R212" s="83"/>
      <c r="S212" s="84"/>
      <c r="T212" s="83"/>
      <c r="U212" s="96"/>
      <c r="V212" s="83"/>
      <c r="W212" s="77"/>
      <c r="X212" s="83"/>
      <c r="Y212" s="84"/>
      <c r="Z212" s="83"/>
      <c r="AA212" s="83"/>
      <c r="AB212" s="105"/>
      <c r="AC212" s="83"/>
      <c r="AD212" s="105"/>
      <c r="AE212" s="83"/>
      <c r="AF212" s="102"/>
    </row>
    <row r="213" spans="2:33" ht="18" hidden="1" customHeight="1" x14ac:dyDescent="0.2">
      <c r="B213" s="75" t="str">
        <f t="shared" si="93"/>
        <v/>
      </c>
      <c r="C213" s="94"/>
      <c r="D213" s="130"/>
      <c r="E213" s="74"/>
      <c r="F213" s="74"/>
      <c r="G213" s="74"/>
      <c r="H213" s="74"/>
      <c r="I213" s="125">
        <f t="shared" si="94"/>
        <v>0</v>
      </c>
      <c r="J213" s="74">
        <f t="shared" si="95"/>
        <v>0</v>
      </c>
      <c r="K213" s="125">
        <f t="shared" si="96"/>
        <v>0</v>
      </c>
      <c r="L213" s="125"/>
      <c r="M213" s="125"/>
      <c r="N213" s="122"/>
      <c r="O213" s="122" t="str">
        <f>IF(ISERROR(VLOOKUP(N213,POA!$A$2:$C$16,3,0)),"",VLOOKUP(N213,POA!$A$2:$C$16,3,0))</f>
        <v/>
      </c>
      <c r="P213" s="79" t="str">
        <f>IF(ISERROR(VLOOKUP(N213,POA!$A$2:$C$16,2,0)),"",VLOOKUP(N213,POA!$A$2:$C$16,2,0))</f>
        <v/>
      </c>
      <c r="Q213" s="84"/>
      <c r="R213" s="83"/>
      <c r="S213" s="84"/>
      <c r="T213" s="83"/>
      <c r="U213" s="96"/>
      <c r="V213" s="83"/>
      <c r="W213" s="77"/>
      <c r="X213" s="83"/>
      <c r="Y213" s="84"/>
      <c r="Z213" s="83"/>
      <c r="AA213" s="83"/>
      <c r="AB213" s="105"/>
      <c r="AC213" s="83"/>
      <c r="AD213" s="105"/>
      <c r="AE213" s="83"/>
      <c r="AF213" s="102"/>
    </row>
    <row r="214" spans="2:33" ht="18" hidden="1" customHeight="1" x14ac:dyDescent="0.2">
      <c r="B214" s="75" t="str">
        <f t="shared" si="93"/>
        <v/>
      </c>
      <c r="C214" s="94"/>
      <c r="D214" s="130"/>
      <c r="E214" s="74"/>
      <c r="F214" s="74"/>
      <c r="G214" s="74"/>
      <c r="H214" s="74"/>
      <c r="I214" s="125">
        <f t="shared" si="94"/>
        <v>0</v>
      </c>
      <c r="J214" s="74">
        <f t="shared" si="95"/>
        <v>0</v>
      </c>
      <c r="K214" s="125">
        <f t="shared" si="96"/>
        <v>0</v>
      </c>
      <c r="L214" s="125"/>
      <c r="M214" s="125"/>
      <c r="N214" s="122"/>
      <c r="O214" s="122" t="str">
        <f>IF(ISERROR(VLOOKUP(N214,POA!$A$2:$C$16,3,0)),"",VLOOKUP(N214,POA!$A$2:$C$16,3,0))</f>
        <v/>
      </c>
      <c r="P214" s="79" t="str">
        <f>IF(ISERROR(VLOOKUP(N214,POA!$A$2:$C$16,2,0)),"",VLOOKUP(N214,POA!$A$2:$C$16,2,0))</f>
        <v/>
      </c>
      <c r="Q214" s="84"/>
      <c r="R214" s="83"/>
      <c r="S214" s="84"/>
      <c r="T214" s="83"/>
      <c r="U214" s="96"/>
      <c r="V214" s="83"/>
      <c r="W214" s="77"/>
      <c r="X214" s="83"/>
      <c r="Y214" s="84"/>
      <c r="Z214" s="83"/>
      <c r="AA214" s="83"/>
      <c r="AB214" s="105"/>
      <c r="AC214" s="83"/>
      <c r="AD214" s="105"/>
      <c r="AE214" s="83"/>
      <c r="AF214" s="102"/>
    </row>
    <row r="215" spans="2:33" ht="18" hidden="1" customHeight="1" x14ac:dyDescent="0.2">
      <c r="B215" s="75" t="str">
        <f t="shared" si="93"/>
        <v/>
      </c>
      <c r="C215" s="94"/>
      <c r="D215" s="130"/>
      <c r="E215" s="74"/>
      <c r="F215" s="74"/>
      <c r="G215" s="74"/>
      <c r="H215" s="74"/>
      <c r="I215" s="125">
        <f t="shared" si="94"/>
        <v>0</v>
      </c>
      <c r="J215" s="74">
        <f t="shared" si="95"/>
        <v>0</v>
      </c>
      <c r="K215" s="125">
        <f t="shared" si="96"/>
        <v>0</v>
      </c>
      <c r="L215" s="125"/>
      <c r="M215" s="125"/>
      <c r="N215" s="122"/>
      <c r="O215" s="122" t="str">
        <f>IF(ISERROR(VLOOKUP(N215,POA!$A$2:$C$16,3,0)),"",VLOOKUP(N215,POA!$A$2:$C$16,3,0))</f>
        <v/>
      </c>
      <c r="P215" s="79" t="str">
        <f>IF(ISERROR(VLOOKUP(N215,POA!$A$2:$C$16,2,0)),"",VLOOKUP(N215,POA!$A$2:$C$16,2,0))</f>
        <v/>
      </c>
      <c r="Q215" s="84"/>
      <c r="R215" s="83"/>
      <c r="S215" s="84"/>
      <c r="T215" s="83"/>
      <c r="U215" s="96"/>
      <c r="V215" s="83"/>
      <c r="W215" s="77"/>
      <c r="X215" s="83"/>
      <c r="Y215" s="84"/>
      <c r="Z215" s="83"/>
      <c r="AA215" s="83"/>
      <c r="AB215" s="105"/>
      <c r="AC215" s="83"/>
      <c r="AD215" s="105"/>
      <c r="AE215" s="83"/>
      <c r="AF215" s="99"/>
    </row>
    <row r="216" spans="2:33" ht="18" hidden="1" customHeight="1" x14ac:dyDescent="0.2">
      <c r="B216" s="75" t="str">
        <f t="shared" si="93"/>
        <v/>
      </c>
      <c r="C216" s="94"/>
      <c r="D216" s="130"/>
      <c r="E216" s="74"/>
      <c r="F216" s="74"/>
      <c r="G216" s="74"/>
      <c r="H216" s="74"/>
      <c r="I216" s="125">
        <f t="shared" si="94"/>
        <v>0</v>
      </c>
      <c r="J216" s="74">
        <f t="shared" si="95"/>
        <v>0</v>
      </c>
      <c r="K216" s="125">
        <f t="shared" si="96"/>
        <v>0</v>
      </c>
      <c r="L216" s="125"/>
      <c r="M216" s="125"/>
      <c r="N216" s="122"/>
      <c r="O216" s="122" t="str">
        <f>IF(ISERROR(VLOOKUP(N216,POA!$A$2:$C$16,3,0)),"",VLOOKUP(N216,POA!$A$2:$C$16,3,0))</f>
        <v/>
      </c>
      <c r="P216" s="79" t="str">
        <f>IF(ISERROR(VLOOKUP(N216,POA!$A$2:$C$16,2,0)),"",VLOOKUP(N216,POA!$A$2:$C$16,2,0))</f>
        <v/>
      </c>
      <c r="Q216" s="84"/>
      <c r="R216" s="83"/>
      <c r="S216" s="84"/>
      <c r="T216" s="83"/>
      <c r="U216" s="96"/>
      <c r="V216" s="83"/>
      <c r="W216" s="77"/>
      <c r="X216" s="83"/>
      <c r="Y216" s="84"/>
      <c r="Z216" s="83"/>
      <c r="AA216" s="83"/>
      <c r="AB216" s="105"/>
      <c r="AC216" s="83"/>
      <c r="AD216" s="105"/>
      <c r="AE216" s="83"/>
      <c r="AF216" s="102"/>
    </row>
    <row r="217" spans="2:33" ht="18" hidden="1" customHeight="1" x14ac:dyDescent="0.2">
      <c r="B217" s="75" t="str">
        <f>IF(C217="","",B216+0.1)</f>
        <v/>
      </c>
      <c r="C217" s="94"/>
      <c r="D217" s="130"/>
      <c r="E217" s="74"/>
      <c r="F217" s="74"/>
      <c r="G217" s="74"/>
      <c r="H217" s="74"/>
      <c r="I217" s="125">
        <f t="shared" si="94"/>
        <v>0</v>
      </c>
      <c r="J217" s="74">
        <f t="shared" si="95"/>
        <v>0</v>
      </c>
      <c r="K217" s="125">
        <f t="shared" si="96"/>
        <v>0</v>
      </c>
      <c r="L217" s="125"/>
      <c r="M217" s="125"/>
      <c r="N217" s="122"/>
      <c r="O217" s="122" t="str">
        <f>IF(ISERROR(VLOOKUP(N217,POA!$A$2:$C$16,3,0)),"",VLOOKUP(N217,POA!$A$2:$C$16,3,0))</f>
        <v/>
      </c>
      <c r="P217" s="79" t="str">
        <f>IF(ISERROR(VLOOKUP(N217,POA!$A$2:$C$16,2,0)),"",VLOOKUP(N217,POA!$A$2:$C$16,2,0))</f>
        <v/>
      </c>
      <c r="Q217" s="84"/>
      <c r="R217" s="83"/>
      <c r="S217" s="84"/>
      <c r="T217" s="83"/>
      <c r="U217" s="96"/>
      <c r="V217" s="83"/>
      <c r="W217" s="77"/>
      <c r="X217" s="83"/>
      <c r="Y217" s="84"/>
      <c r="Z217" s="83"/>
      <c r="AA217" s="83"/>
      <c r="AB217" s="105"/>
      <c r="AC217" s="83"/>
      <c r="AD217" s="105"/>
      <c r="AE217" s="83"/>
      <c r="AF217" s="102"/>
    </row>
    <row r="218" spans="2:33" ht="18" hidden="1" customHeight="1" x14ac:dyDescent="0.2">
      <c r="B218" s="75" t="str">
        <f>IF(C218="","",B217+0.1)</f>
        <v/>
      </c>
      <c r="C218" s="94"/>
      <c r="D218" s="130"/>
      <c r="E218" s="74"/>
      <c r="F218" s="74"/>
      <c r="G218" s="74"/>
      <c r="H218" s="74"/>
      <c r="I218" s="125">
        <f t="shared" si="94"/>
        <v>0</v>
      </c>
      <c r="J218" s="74">
        <f t="shared" si="95"/>
        <v>0</v>
      </c>
      <c r="K218" s="125">
        <f t="shared" si="96"/>
        <v>0</v>
      </c>
      <c r="L218" s="125"/>
      <c r="M218" s="125"/>
      <c r="N218" s="122"/>
      <c r="O218" s="122" t="str">
        <f>IF(ISERROR(VLOOKUP(N218,POA!$A$2:$C$16,3,0)),"",VLOOKUP(N218,POA!$A$2:$C$16,3,0))</f>
        <v/>
      </c>
      <c r="P218" s="79" t="str">
        <f>IF(ISERROR(VLOOKUP(N218,POA!$A$2:$C$16,2,0)),"",VLOOKUP(N218,POA!$A$2:$C$16,2,0))</f>
        <v/>
      </c>
      <c r="Q218" s="84"/>
      <c r="R218" s="83"/>
      <c r="S218" s="84"/>
      <c r="T218" s="83"/>
      <c r="U218" s="96"/>
      <c r="V218" s="83"/>
      <c r="W218" s="77"/>
      <c r="X218" s="83"/>
      <c r="Y218" s="84"/>
      <c r="Z218" s="83"/>
      <c r="AA218" s="83"/>
      <c r="AB218" s="105"/>
      <c r="AC218" s="83"/>
      <c r="AD218" s="105"/>
      <c r="AE218" s="83"/>
      <c r="AF218" s="99"/>
    </row>
    <row r="219" spans="2:33" ht="18" hidden="1" customHeight="1" x14ac:dyDescent="0.2">
      <c r="B219" s="75" t="str">
        <f>IF(C219="","",B218+0.1)</f>
        <v/>
      </c>
      <c r="C219" s="94"/>
      <c r="D219" s="130"/>
      <c r="E219" s="74"/>
      <c r="F219" s="74"/>
      <c r="G219" s="74"/>
      <c r="H219" s="74"/>
      <c r="I219" s="125">
        <f t="shared" si="94"/>
        <v>0</v>
      </c>
      <c r="J219" s="74">
        <f t="shared" si="95"/>
        <v>0</v>
      </c>
      <c r="K219" s="125">
        <f t="shared" si="96"/>
        <v>0</v>
      </c>
      <c r="L219" s="125"/>
      <c r="M219" s="125"/>
      <c r="N219" s="122"/>
      <c r="O219" s="122" t="str">
        <f>IF(ISERROR(VLOOKUP(N219,POA!$A$2:$C$16,3,0)),"",VLOOKUP(N219,POA!$A$2:$C$16,3,0))</f>
        <v/>
      </c>
      <c r="P219" s="79" t="str">
        <f>IF(ISERROR(VLOOKUP(N219,POA!$A$2:$C$16,2,0)),"",VLOOKUP(N219,POA!$A$2:$C$16,2,0))</f>
        <v/>
      </c>
      <c r="Q219" s="84"/>
      <c r="R219" s="83"/>
      <c r="S219" s="84"/>
      <c r="T219" s="83"/>
      <c r="U219" s="96"/>
      <c r="V219" s="83"/>
      <c r="W219" s="77"/>
      <c r="X219" s="83"/>
      <c r="Y219" s="84"/>
      <c r="Z219" s="83"/>
      <c r="AA219" s="83"/>
      <c r="AB219" s="105"/>
      <c r="AC219" s="83"/>
      <c r="AD219" s="105"/>
      <c r="AE219" s="83"/>
      <c r="AF219" s="99"/>
    </row>
    <row r="220" spans="2:33" ht="18" hidden="1" customHeight="1" thickBot="1" x14ac:dyDescent="0.25">
      <c r="B220" s="92" t="str">
        <f>IF(C220="","",B219+0.1)</f>
        <v/>
      </c>
      <c r="C220" s="95"/>
      <c r="D220" s="95"/>
      <c r="E220" s="78"/>
      <c r="F220" s="78"/>
      <c r="G220" s="78"/>
      <c r="H220" s="78"/>
      <c r="I220" s="78">
        <f t="shared" si="94"/>
        <v>0</v>
      </c>
      <c r="J220" s="78">
        <f t="shared" si="95"/>
        <v>0</v>
      </c>
      <c r="K220" s="78">
        <f t="shared" si="96"/>
        <v>0</v>
      </c>
      <c r="L220" s="78"/>
      <c r="M220" s="78"/>
      <c r="N220" s="123"/>
      <c r="O220" s="123" t="str">
        <f>IF(ISERROR(VLOOKUP(N220,POA!$A$2:$C$16,3,0)),"",VLOOKUP(N220,POA!$A$2:$C$16,3,0))</f>
        <v/>
      </c>
      <c r="P220" s="82" t="str">
        <f>IF(ISERROR(VLOOKUP(N220,POA!$A$2:$C$16,2,0)),"",VLOOKUP(N220,POA!$A$2:$C$16,2,0))</f>
        <v/>
      </c>
      <c r="Q220" s="91"/>
      <c r="R220" s="90"/>
      <c r="S220" s="91"/>
      <c r="T220" s="90"/>
      <c r="U220" s="97"/>
      <c r="V220" s="90"/>
      <c r="W220" s="89"/>
      <c r="X220" s="90"/>
      <c r="Y220" s="91"/>
      <c r="Z220" s="90"/>
      <c r="AA220" s="90"/>
      <c r="AB220" s="106"/>
      <c r="AC220" s="90"/>
      <c r="AD220" s="106"/>
      <c r="AE220" s="90"/>
      <c r="AF220" s="100"/>
    </row>
    <row r="221" spans="2:33" ht="18" customHeight="1" x14ac:dyDescent="0.2">
      <c r="B221" s="85">
        <v>20</v>
      </c>
      <c r="C221" s="86" t="s">
        <v>215</v>
      </c>
      <c r="D221" s="93">
        <f>IF(SUM(D222:D231)=0,"",SUM(D222:D231))</f>
        <v>1</v>
      </c>
      <c r="E221" s="87">
        <f>IFERROR((E222*$D222+E223*$D223+E224*$D224+E225*$D225+E226*$D226+E227*$D227+E228*$D228+E229*$D229+E230*$D230+E231*$D231),"")</f>
        <v>791426485.38250005</v>
      </c>
      <c r="F221" s="87">
        <f>IFERROR((F222*$D222+F223*$D223+F224*$D224+F225*$D225+F226*$D226+F227*$D227+F228*$D228+F229*$D229+F230*$D230+F231*$D231),"")</f>
        <v>1105384921.1324999</v>
      </c>
      <c r="G221" s="87">
        <f>IFERROR((G222*$D222+G223*$D223+G224*$D224+G225*$D225+G226*$D226+G227*$D227+G228*$D228+G229*$D229+G230*$D230+G231*$D231),"")</f>
        <v>52753840</v>
      </c>
      <c r="H221" s="87">
        <f>IFERROR((H222*$D222+H223*$D223+H224*$D224+H225*$D225+H226*$D226+H227*$D227+H228*$D228+H229*$D229+H230*$D230+H231*$D231),"")</f>
        <v>228662757.5</v>
      </c>
      <c r="I221" s="87">
        <f>IF(ISERROR(SUM(I222:I231)),"",SUM(I222:I231))</f>
        <v>1937362581.53</v>
      </c>
      <c r="J221" s="87">
        <f>IF(ISERROR(SUM(J222:J231)),"",SUM(J222:J231))</f>
        <v>2533723654.5299997</v>
      </c>
      <c r="K221" s="87">
        <f>IFERROR((K222*$D222+K223*$D223+K224*$D224+K225*$D225+K226*$D226+K227*$D227+K228*$D228+K229*$D229+K230*$D230+K231*$D231),"")</f>
        <v>876722163.63249993</v>
      </c>
      <c r="L221" s="87">
        <f>IFERROR((L222*$D222+L223*$D223+L224*$D224+L225*$D225+L226*$D226+L227*$D227+L228*$D228+L229*$D229+L230*$D230+L231*$D231),"")</f>
        <v>202739682.07749999</v>
      </c>
      <c r="M221" s="87">
        <f>IFERROR((M222*$D222+M223*$D223+M224*$D224+M225*$D225+M226*$D226+M227*$D227+M228*$D228+M229*$D229+M230*$D230+M231*$D231),"")</f>
        <v>9774040.625</v>
      </c>
      <c r="N221" s="80">
        <v>1</v>
      </c>
      <c r="O221" s="127">
        <f>IF(ISERROR(VLOOKUP(N221,POA!$A$2:$C$16,3,0)),"",VLOOKUP(N221,POA!$A$2:$C$16,3,0))</f>
        <v>6</v>
      </c>
      <c r="P221" s="81">
        <f>IF(ISERROR(VLOOKUP(N221,POA!$A$2:$C$16,2,0)),"",VLOOKUP(N221,POA!$A$2:$C$16,2,0))</f>
        <v>784601462</v>
      </c>
      <c r="Q221" s="126">
        <f>SUM(I221)</f>
        <v>1937362581.53</v>
      </c>
      <c r="R221" s="88" t="str">
        <f>IF(OR(Q221=0,N221="",P221=""),"",IF(Q221&gt;=$R$9,"HABIL","NO HABIL"))</f>
        <v>HABIL</v>
      </c>
      <c r="S221" s="87">
        <f>IF(AND(E221&gt;=1,G221=0),"INDETERMINADO",IF(ISERROR(SUM(E221/G221)),0,SUM(E221/G221)))</f>
        <v>15.002253587274406</v>
      </c>
      <c r="T221" s="88" t="str">
        <f>IF(OR(S221=0,N221="",P221=""),"",IF(S221&gt;=$T$9,"HABIL","NO HABIL"))</f>
        <v>HABIL</v>
      </c>
      <c r="U221" s="149">
        <f>IF(ISERROR(SUM(H221/F221)),0,SUM(H221/F221))</f>
        <v>0.20686256264987599</v>
      </c>
      <c r="V221" s="88" t="str">
        <f>IF(OR(U221=0,N221="",P221=""),"",IF(U221&lt;=$V$9,"HABIL","NO HABIL"))</f>
        <v>HABIL</v>
      </c>
      <c r="W221" s="129">
        <f>IF(AND(L221&gt;=1,M221=0),"INDETERMINADO",IF(ISERROR(SUM(L221/M221)),0,SUM(L221/M221)))</f>
        <v>20.742668242950952</v>
      </c>
      <c r="X221" s="88" t="str">
        <f>IF(OR(W221=0,N221="",P221=""),"",IF(W221&gt;=$X$9,"HABIL","NO HABIL"))</f>
        <v>HABIL</v>
      </c>
      <c r="Y221" s="126">
        <f>+SUM(J221)</f>
        <v>2533723654.5299997</v>
      </c>
      <c r="Z221" s="88" t="str">
        <f>IF(OR(Y221=0,N221="",P221=""),"",IF(Y221&gt;=$Z$9,"HABIL","NO HABIL"))</f>
        <v>HABIL</v>
      </c>
      <c r="AA221" s="88" t="str">
        <f>IF(OR(R221="",T221="",V221="",X221="",Z221=""),"",IF(R221="NO HABIL","NO HABIL",IF(T221="NO HABIL","NO HABIL",IF(V221="NO HABIL","NO HABIL",IF(X221="NO HABIL","NO HABIL",IF(Z221="NO HABIL","NO HABIL","HABIL"))))))</f>
        <v>HABIL</v>
      </c>
      <c r="AB221" s="129">
        <f>IF(ISERROR(SUM(L221/K221)),0,SUM(L221/K221))</f>
        <v>0.23124735576148089</v>
      </c>
      <c r="AC221" s="88" t="str">
        <f>IF(OR(AB221=0,N221="",P221=""),"",IF(AB221&gt;=$AC$9,"HABIL","NO HABIL"))</f>
        <v>HABIL</v>
      </c>
      <c r="AD221" s="149">
        <f>IF(ISERROR(SUM(L221/F221)),0,SUM(L221/F221))</f>
        <v>0.18341093514265339</v>
      </c>
      <c r="AE221" s="88" t="str">
        <f>IF(OR(AD221=0,N221="",P221=""),"",IF(AD221&gt;=$AE$9,"HABIL","NO HABIL"))</f>
        <v>HABIL</v>
      </c>
      <c r="AF221" s="98" t="str">
        <f t="shared" ref="AF221" si="97">IF(OR(AC221="",AE221=""),"",IF(AC221="NO HABIL","NO HABIL",IF(AE221="NO HABIL","NO HABIL",IF(AE221="NO HABIL","NO HABIL","HABIL"))))</f>
        <v>HABIL</v>
      </c>
    </row>
    <row r="222" spans="2:33" ht="18" customHeight="1" x14ac:dyDescent="0.2">
      <c r="B222" s="75">
        <f t="shared" ref="B222:B227" si="98">IF(C222="","",B221+0.1)</f>
        <v>20.100000000000001</v>
      </c>
      <c r="C222" s="94" t="s">
        <v>267</v>
      </c>
      <c r="D222" s="130">
        <v>0.25</v>
      </c>
      <c r="E222" s="125">
        <v>254399999.53</v>
      </c>
      <c r="F222" s="125">
        <v>501374999.52999997</v>
      </c>
      <c r="G222" s="125">
        <v>7881005</v>
      </c>
      <c r="H222" s="125">
        <v>11316675</v>
      </c>
      <c r="I222" s="125">
        <f t="shared" ref="I222:I231" si="99">IF(ISERROR(E222-G222),"",E222-G222)</f>
        <v>246518994.53</v>
      </c>
      <c r="J222" s="74">
        <f t="shared" ref="J222:J231" si="100">IF(ISERROR(F222-H222),"",F222-H222)</f>
        <v>490058324.52999997</v>
      </c>
      <c r="K222" s="125">
        <f>+J222</f>
        <v>490058324.52999997</v>
      </c>
      <c r="L222" s="125">
        <v>142111545.31</v>
      </c>
      <c r="M222" s="125">
        <v>262162.5</v>
      </c>
      <c r="N222" s="124"/>
      <c r="O222" s="128" t="str">
        <f>IF(ISERROR(VLOOKUP(N222,POA!$A$2:$C$16,3,0)),"",VLOOKUP(N222,POA!$A$2:$C$16,3,0))</f>
        <v/>
      </c>
      <c r="P222" s="79" t="str">
        <f>IF(ISERROR(VLOOKUP(N222,POA!$A$2:$C$16,2,0)),"",VLOOKUP(N222,POA!$A$2:$C$16,2,0))</f>
        <v/>
      </c>
      <c r="Q222" s="84"/>
      <c r="R222" s="83"/>
      <c r="S222" s="84"/>
      <c r="T222" s="83"/>
      <c r="U222" s="96"/>
      <c r="V222" s="83"/>
      <c r="W222" s="77"/>
      <c r="X222" s="83"/>
      <c r="Y222" s="84"/>
      <c r="Z222" s="83"/>
      <c r="AA222" s="83"/>
      <c r="AB222" s="105"/>
      <c r="AC222" s="83"/>
      <c r="AD222" s="105"/>
      <c r="AE222" s="83"/>
      <c r="AF222" s="101"/>
    </row>
    <row r="223" spans="2:33" ht="18" customHeight="1" x14ac:dyDescent="0.2">
      <c r="B223" s="75">
        <f t="shared" si="98"/>
        <v>20.200000000000003</v>
      </c>
      <c r="C223" s="76" t="s">
        <v>265</v>
      </c>
      <c r="D223" s="130">
        <v>0.5</v>
      </c>
      <c r="E223" s="125">
        <v>1098245000</v>
      </c>
      <c r="F223" s="125">
        <v>1404182000</v>
      </c>
      <c r="G223" s="125">
        <v>80917000</v>
      </c>
      <c r="H223" s="125">
        <v>431017000</v>
      </c>
      <c r="I223" s="125">
        <f t="shared" si="99"/>
        <v>1017328000</v>
      </c>
      <c r="J223" s="74">
        <f t="shared" si="100"/>
        <v>973165000</v>
      </c>
      <c r="K223" s="125">
        <f t="shared" ref="K223:K231" si="101">+J223</f>
        <v>973165000</v>
      </c>
      <c r="L223" s="125">
        <v>268301000</v>
      </c>
      <c r="M223" s="125">
        <v>19417000</v>
      </c>
      <c r="N223" s="122"/>
      <c r="O223" s="122" t="str">
        <f>IF(ISERROR(VLOOKUP(N223,POA!$A$2:$C$16,3,0)),"",VLOOKUP(N223,POA!$A$2:$C$16,3,0))</f>
        <v/>
      </c>
      <c r="P223" s="79" t="str">
        <f>IF(ISERROR(VLOOKUP(N223,POA!$A$2:$C$16,2,0)),"",VLOOKUP(N223,POA!$A$2:$C$16,2,0))</f>
        <v/>
      </c>
      <c r="Q223" s="84"/>
      <c r="R223" s="83"/>
      <c r="S223" s="84"/>
      <c r="T223" s="83"/>
      <c r="U223" s="96"/>
      <c r="V223" s="83"/>
      <c r="W223" s="77"/>
      <c r="X223" s="83"/>
      <c r="Y223" s="84"/>
      <c r="Z223" s="83"/>
      <c r="AA223" s="83"/>
      <c r="AB223" s="105"/>
      <c r="AC223" s="83"/>
      <c r="AD223" s="105"/>
      <c r="AE223" s="83"/>
      <c r="AF223" s="102"/>
    </row>
    <row r="224" spans="2:33" ht="18" customHeight="1" thickBot="1" x14ac:dyDescent="0.25">
      <c r="B224" s="75">
        <f t="shared" si="98"/>
        <v>20.300000000000004</v>
      </c>
      <c r="C224" s="94" t="s">
        <v>266</v>
      </c>
      <c r="D224" s="130">
        <v>0.25</v>
      </c>
      <c r="E224" s="74">
        <v>714815942</v>
      </c>
      <c r="F224" s="74">
        <v>1111800685</v>
      </c>
      <c r="G224" s="74">
        <v>41300355</v>
      </c>
      <c r="H224" s="74">
        <v>41300355</v>
      </c>
      <c r="I224" s="125">
        <f t="shared" si="99"/>
        <v>673515587</v>
      </c>
      <c r="J224" s="74">
        <f t="shared" si="100"/>
        <v>1070500330</v>
      </c>
      <c r="K224" s="125">
        <f t="shared" si="101"/>
        <v>1070500330</v>
      </c>
      <c r="L224" s="125">
        <v>132245183</v>
      </c>
      <c r="M224" s="125">
        <v>0</v>
      </c>
      <c r="N224" s="122"/>
      <c r="O224" s="122" t="str">
        <f>IF(ISERROR(VLOOKUP(N224,POA!$A$2:$C$16,3,0)),"",VLOOKUP(N224,POA!$A$2:$C$16,3,0))</f>
        <v/>
      </c>
      <c r="P224" s="79" t="str">
        <f>IF(ISERROR(VLOOKUP(N224,POA!$A$2:$C$16,2,0)),"",VLOOKUP(N224,POA!$A$2:$C$16,2,0))</f>
        <v/>
      </c>
      <c r="Q224" s="84"/>
      <c r="R224" s="83"/>
      <c r="S224" s="84"/>
      <c r="T224" s="83"/>
      <c r="U224" s="96"/>
      <c r="V224" s="83"/>
      <c r="W224" s="77"/>
      <c r="X224" s="83"/>
      <c r="Y224" s="84"/>
      <c r="Z224" s="83"/>
      <c r="AA224" s="83"/>
      <c r="AB224" s="105"/>
      <c r="AC224" s="83"/>
      <c r="AD224" s="105"/>
      <c r="AE224" s="83"/>
      <c r="AF224" s="102"/>
    </row>
    <row r="225" spans="2:32" ht="18" hidden="1" customHeight="1" x14ac:dyDescent="0.2">
      <c r="B225" s="75" t="str">
        <f t="shared" si="98"/>
        <v/>
      </c>
      <c r="C225" s="94"/>
      <c r="D225" s="130"/>
      <c r="E225" s="74"/>
      <c r="F225" s="74"/>
      <c r="G225" s="74"/>
      <c r="H225" s="74"/>
      <c r="I225" s="125">
        <f t="shared" si="99"/>
        <v>0</v>
      </c>
      <c r="J225" s="74">
        <f t="shared" si="100"/>
        <v>0</v>
      </c>
      <c r="K225" s="125">
        <f t="shared" si="101"/>
        <v>0</v>
      </c>
      <c r="L225" s="125"/>
      <c r="M225" s="125"/>
      <c r="N225" s="122"/>
      <c r="O225" s="122" t="str">
        <f>IF(ISERROR(VLOOKUP(N225,POA!$A$2:$C$16,3,0)),"",VLOOKUP(N225,POA!$A$2:$C$16,3,0))</f>
        <v/>
      </c>
      <c r="P225" s="79" t="str">
        <f>IF(ISERROR(VLOOKUP(N225,POA!$A$2:$C$16,2,0)),"",VLOOKUP(N225,POA!$A$2:$C$16,2,0))</f>
        <v/>
      </c>
      <c r="Q225" s="84"/>
      <c r="R225" s="83"/>
      <c r="S225" s="84"/>
      <c r="T225" s="83"/>
      <c r="U225" s="96"/>
      <c r="V225" s="83"/>
      <c r="W225" s="77"/>
      <c r="X225" s="83"/>
      <c r="Y225" s="84"/>
      <c r="Z225" s="83"/>
      <c r="AA225" s="83"/>
      <c r="AB225" s="105"/>
      <c r="AC225" s="83"/>
      <c r="AD225" s="105"/>
      <c r="AE225" s="83"/>
      <c r="AF225" s="102"/>
    </row>
    <row r="226" spans="2:32" ht="18" hidden="1" customHeight="1" x14ac:dyDescent="0.2">
      <c r="B226" s="75" t="str">
        <f t="shared" si="98"/>
        <v/>
      </c>
      <c r="C226" s="76"/>
      <c r="D226" s="130"/>
      <c r="E226" s="74"/>
      <c r="F226" s="74"/>
      <c r="G226" s="74"/>
      <c r="H226" s="74"/>
      <c r="I226" s="125">
        <f t="shared" si="99"/>
        <v>0</v>
      </c>
      <c r="J226" s="74">
        <f t="shared" si="100"/>
        <v>0</v>
      </c>
      <c r="K226" s="125">
        <f t="shared" si="101"/>
        <v>0</v>
      </c>
      <c r="L226" s="125"/>
      <c r="M226" s="125"/>
      <c r="N226" s="122"/>
      <c r="O226" s="122" t="str">
        <f>IF(ISERROR(VLOOKUP(N226,POA!$A$2:$C$16,3,0)),"",VLOOKUP(N226,POA!$A$2:$C$16,3,0))</f>
        <v/>
      </c>
      <c r="P226" s="79" t="str">
        <f>IF(ISERROR(VLOOKUP(N226,POA!$A$2:$C$16,2,0)),"",VLOOKUP(N226,POA!$A$2:$C$16,2,0))</f>
        <v/>
      </c>
      <c r="Q226" s="84"/>
      <c r="R226" s="83"/>
      <c r="S226" s="84"/>
      <c r="T226" s="83"/>
      <c r="U226" s="96"/>
      <c r="V226" s="83"/>
      <c r="W226" s="77"/>
      <c r="X226" s="83"/>
      <c r="Y226" s="84"/>
      <c r="Z226" s="83"/>
      <c r="AA226" s="83"/>
      <c r="AB226" s="105"/>
      <c r="AC226" s="83"/>
      <c r="AD226" s="105"/>
      <c r="AE226" s="83"/>
      <c r="AF226" s="99"/>
    </row>
    <row r="227" spans="2:32" ht="18" hidden="1" customHeight="1" x14ac:dyDescent="0.2">
      <c r="B227" s="75" t="str">
        <f t="shared" si="98"/>
        <v/>
      </c>
      <c r="C227" s="94"/>
      <c r="D227" s="130"/>
      <c r="E227" s="74"/>
      <c r="F227" s="74"/>
      <c r="G227" s="74"/>
      <c r="H227" s="74"/>
      <c r="I227" s="125">
        <f t="shared" si="99"/>
        <v>0</v>
      </c>
      <c r="J227" s="74">
        <f t="shared" si="100"/>
        <v>0</v>
      </c>
      <c r="K227" s="125">
        <f t="shared" si="101"/>
        <v>0</v>
      </c>
      <c r="L227" s="125"/>
      <c r="M227" s="125"/>
      <c r="N227" s="122"/>
      <c r="O227" s="122" t="str">
        <f>IF(ISERROR(VLOOKUP(N227,POA!$A$2:$C$16,3,0)),"",VLOOKUP(N227,POA!$A$2:$C$16,3,0))</f>
        <v/>
      </c>
      <c r="P227" s="79" t="str">
        <f>IF(ISERROR(VLOOKUP(N227,POA!$A$2:$C$16,2,0)),"",VLOOKUP(N227,POA!$A$2:$C$16,2,0))</f>
        <v/>
      </c>
      <c r="Q227" s="84"/>
      <c r="R227" s="83"/>
      <c r="S227" s="84"/>
      <c r="T227" s="83"/>
      <c r="U227" s="96"/>
      <c r="V227" s="83"/>
      <c r="W227" s="77"/>
      <c r="X227" s="83"/>
      <c r="Y227" s="84"/>
      <c r="Z227" s="83"/>
      <c r="AA227" s="83"/>
      <c r="AB227" s="105"/>
      <c r="AC227" s="83"/>
      <c r="AD227" s="105"/>
      <c r="AE227" s="83"/>
      <c r="AF227" s="102"/>
    </row>
    <row r="228" spans="2:32" ht="18" hidden="1" customHeight="1" x14ac:dyDescent="0.2">
      <c r="B228" s="75" t="str">
        <f>IF(C228="","",B227+0.1)</f>
        <v/>
      </c>
      <c r="C228" s="76"/>
      <c r="D228" s="130"/>
      <c r="E228" s="74"/>
      <c r="F228" s="74"/>
      <c r="G228" s="74"/>
      <c r="H228" s="74"/>
      <c r="I228" s="125">
        <f t="shared" si="99"/>
        <v>0</v>
      </c>
      <c r="J228" s="74">
        <f t="shared" si="100"/>
        <v>0</v>
      </c>
      <c r="K228" s="125">
        <f t="shared" si="101"/>
        <v>0</v>
      </c>
      <c r="L228" s="125"/>
      <c r="M228" s="125"/>
      <c r="N228" s="122"/>
      <c r="O228" s="122" t="str">
        <f>IF(ISERROR(VLOOKUP(N228,POA!$A$2:$C$16,3,0)),"",VLOOKUP(N228,POA!$A$2:$C$16,3,0))</f>
        <v/>
      </c>
      <c r="P228" s="79" t="str">
        <f>IF(ISERROR(VLOOKUP(N228,POA!$A$2:$C$16,2,0)),"",VLOOKUP(N228,POA!$A$2:$C$16,2,0))</f>
        <v/>
      </c>
      <c r="Q228" s="84"/>
      <c r="R228" s="83"/>
      <c r="S228" s="84"/>
      <c r="T228" s="83"/>
      <c r="U228" s="96"/>
      <c r="V228" s="83"/>
      <c r="W228" s="77"/>
      <c r="X228" s="83"/>
      <c r="Y228" s="84"/>
      <c r="Z228" s="83"/>
      <c r="AA228" s="83"/>
      <c r="AB228" s="105"/>
      <c r="AC228" s="83"/>
      <c r="AD228" s="105"/>
      <c r="AE228" s="83"/>
      <c r="AF228" s="102"/>
    </row>
    <row r="229" spans="2:32" ht="18" hidden="1" customHeight="1" x14ac:dyDescent="0.2">
      <c r="B229" s="75" t="str">
        <f>IF(C229="","",B228+0.1)</f>
        <v/>
      </c>
      <c r="C229" s="94"/>
      <c r="D229" s="130"/>
      <c r="E229" s="74"/>
      <c r="F229" s="74"/>
      <c r="G229" s="74"/>
      <c r="H229" s="74"/>
      <c r="I229" s="125">
        <f t="shared" si="99"/>
        <v>0</v>
      </c>
      <c r="J229" s="74">
        <f t="shared" si="100"/>
        <v>0</v>
      </c>
      <c r="K229" s="125">
        <f t="shared" si="101"/>
        <v>0</v>
      </c>
      <c r="L229" s="125"/>
      <c r="M229" s="125"/>
      <c r="N229" s="122"/>
      <c r="O229" s="122" t="str">
        <f>IF(ISERROR(VLOOKUP(N229,POA!$A$2:$C$16,3,0)),"",VLOOKUP(N229,POA!$A$2:$C$16,3,0))</f>
        <v/>
      </c>
      <c r="P229" s="79" t="str">
        <f>IF(ISERROR(VLOOKUP(N229,POA!$A$2:$C$16,2,0)),"",VLOOKUP(N229,POA!$A$2:$C$16,2,0))</f>
        <v/>
      </c>
      <c r="Q229" s="84"/>
      <c r="R229" s="83"/>
      <c r="S229" s="84"/>
      <c r="T229" s="83"/>
      <c r="U229" s="96"/>
      <c r="V229" s="83"/>
      <c r="W229" s="77"/>
      <c r="X229" s="83"/>
      <c r="Y229" s="84"/>
      <c r="Z229" s="83"/>
      <c r="AA229" s="83"/>
      <c r="AB229" s="105"/>
      <c r="AC229" s="83"/>
      <c r="AD229" s="105"/>
      <c r="AE229" s="83"/>
      <c r="AF229" s="99"/>
    </row>
    <row r="230" spans="2:32" ht="18" hidden="1" customHeight="1" x14ac:dyDescent="0.2">
      <c r="B230" s="75" t="str">
        <f>IF(C230="","",B229+0.1)</f>
        <v/>
      </c>
      <c r="C230" s="94"/>
      <c r="D230" s="130"/>
      <c r="E230" s="74"/>
      <c r="F230" s="74"/>
      <c r="G230" s="74"/>
      <c r="H230" s="74"/>
      <c r="I230" s="125">
        <f t="shared" si="99"/>
        <v>0</v>
      </c>
      <c r="J230" s="74">
        <f t="shared" si="100"/>
        <v>0</v>
      </c>
      <c r="K230" s="125">
        <f t="shared" si="101"/>
        <v>0</v>
      </c>
      <c r="L230" s="125"/>
      <c r="M230" s="125"/>
      <c r="N230" s="122"/>
      <c r="O230" s="122" t="str">
        <f>IF(ISERROR(VLOOKUP(N230,POA!$A$2:$C$16,3,0)),"",VLOOKUP(N230,POA!$A$2:$C$16,3,0))</f>
        <v/>
      </c>
      <c r="P230" s="79" t="str">
        <f>IF(ISERROR(VLOOKUP(N230,POA!$A$2:$C$16,2,0)),"",VLOOKUP(N230,POA!$A$2:$C$16,2,0))</f>
        <v/>
      </c>
      <c r="Q230" s="84"/>
      <c r="R230" s="83"/>
      <c r="S230" s="84"/>
      <c r="T230" s="83"/>
      <c r="U230" s="96"/>
      <c r="V230" s="83"/>
      <c r="W230" s="77"/>
      <c r="X230" s="83"/>
      <c r="Y230" s="84"/>
      <c r="Z230" s="83"/>
      <c r="AA230" s="83"/>
      <c r="AB230" s="105"/>
      <c r="AC230" s="83"/>
      <c r="AD230" s="105"/>
      <c r="AE230" s="83"/>
      <c r="AF230" s="99"/>
    </row>
    <row r="231" spans="2:32" ht="18" hidden="1" customHeight="1" thickBot="1" x14ac:dyDescent="0.25">
      <c r="B231" s="92" t="str">
        <f>IF(C231="","",B230+0.1)</f>
        <v/>
      </c>
      <c r="C231" s="95"/>
      <c r="D231" s="95"/>
      <c r="E231" s="78"/>
      <c r="F231" s="78"/>
      <c r="G231" s="78"/>
      <c r="H231" s="78"/>
      <c r="I231" s="78">
        <f t="shared" si="99"/>
        <v>0</v>
      </c>
      <c r="J231" s="78">
        <f t="shared" si="100"/>
        <v>0</v>
      </c>
      <c r="K231" s="78">
        <f t="shared" si="101"/>
        <v>0</v>
      </c>
      <c r="L231" s="78"/>
      <c r="M231" s="78"/>
      <c r="N231" s="123"/>
      <c r="O231" s="123" t="str">
        <f>IF(ISERROR(VLOOKUP(N231,POA!$A$2:$C$16,3,0)),"",VLOOKUP(N231,POA!$A$2:$C$16,3,0))</f>
        <v/>
      </c>
      <c r="P231" s="82" t="str">
        <f>IF(ISERROR(VLOOKUP(N231,POA!$A$2:$C$16,2,0)),"",VLOOKUP(N231,POA!$A$2:$C$16,2,0))</f>
        <v/>
      </c>
      <c r="Q231" s="91"/>
      <c r="R231" s="90"/>
      <c r="S231" s="91"/>
      <c r="T231" s="90"/>
      <c r="U231" s="97"/>
      <c r="V231" s="90"/>
      <c r="W231" s="89"/>
      <c r="X231" s="90"/>
      <c r="Y231" s="91"/>
      <c r="Z231" s="90"/>
      <c r="AA231" s="90"/>
      <c r="AB231" s="106"/>
      <c r="AC231" s="90"/>
      <c r="AD231" s="106"/>
      <c r="AE231" s="90"/>
      <c r="AF231" s="100"/>
    </row>
    <row r="232" spans="2:32" ht="18" customHeight="1" x14ac:dyDescent="0.2">
      <c r="B232" s="85">
        <v>21</v>
      </c>
      <c r="C232" s="86" t="s">
        <v>216</v>
      </c>
      <c r="D232" s="93">
        <f>IF(SUM(D233:D242)=0,"",SUM(D233:D242))</f>
        <v>1</v>
      </c>
      <c r="E232" s="87">
        <f>IFERROR((E233*$D233+E234*$D234+E235*$D235+E236*$D236+E237*$D237+E238*$D238+E239*$D239+E240*$D240+E241*$D241+E242*$D242),"")</f>
        <v>12648086000</v>
      </c>
      <c r="F232" s="87">
        <f>IFERROR((F233*$D233+F234*$D234+F235*$D235+F236*$D236+F237*$D237+F238*$D238+F239*$D239+F240*$D240+F241*$D241+F242*$D242),"")</f>
        <v>17281933000</v>
      </c>
      <c r="G232" s="87">
        <f>IFERROR((G233*$D233+G234*$D234+G235*$D235+G236*$D236+G237*$D237+G238*$D238+G239*$D239+G240*$D240+G241*$D241+G242*$D242),"")</f>
        <v>2688336500</v>
      </c>
      <c r="H232" s="87">
        <f>IFERROR((H233*$D233+H234*$D234+H235*$D235+H236*$D236+H237*$D237+H238*$D238+H239*$D239+H240*$D240+H241*$D241+H242*$D242),"")</f>
        <v>6273776500</v>
      </c>
      <c r="I232" s="87">
        <f>IF(ISERROR(SUM(I233:I242)),"",SUM(I233:I242))</f>
        <v>19919499000</v>
      </c>
      <c r="J232" s="87">
        <f>IF(ISERROR(SUM(J233:J242)),"",SUM(J233:J242))</f>
        <v>22016313000</v>
      </c>
      <c r="K232" s="87">
        <f>IFERROR((K233*$D233+K234*$D234+K235*$D235+K236*$D236+K237*$D237+K238*$D238+K239*$D239+K240*$D240+K241*$D241+K242*$D242),"")</f>
        <v>11008156500</v>
      </c>
      <c r="L232" s="87">
        <f>IFERROR((L233*$D233+L234*$D234+L235*$D235+L236*$D236+L237*$D237+L238*$D238+L239*$D239+L240*$D240+L241*$D241+L242*$D242),"")</f>
        <v>2846598000</v>
      </c>
      <c r="M232" s="87">
        <f>IFERROR((M233*$D233+M234*$D234+M235*$D235+M236*$D236+M237*$D237+M238*$D238+M239*$D239+M240*$D240+M241*$D241+M242*$D242),"")</f>
        <v>247231000</v>
      </c>
      <c r="N232" s="80">
        <v>1</v>
      </c>
      <c r="O232" s="127">
        <f>IF(ISERROR(VLOOKUP(N232,POA!$A$2:$C$16,3,0)),"",VLOOKUP(N232,POA!$A$2:$C$16,3,0))</f>
        <v>6</v>
      </c>
      <c r="P232" s="81">
        <f>IF(ISERROR(VLOOKUP(N232,POA!$A$2:$C$16,2,0)),"",VLOOKUP(N232,POA!$A$2:$C$16,2,0))</f>
        <v>784601462</v>
      </c>
      <c r="Q232" s="126">
        <f>SUM(I232)</f>
        <v>19919499000</v>
      </c>
      <c r="R232" s="88" t="str">
        <f>IF(OR(Q232=0,N232="",P232=""),"",IF(Q232&gt;=$R$9,"HABIL","NO HABIL"))</f>
        <v>HABIL</v>
      </c>
      <c r="S232" s="87">
        <f>IF(AND(E232&gt;=1,G232=0),"INDETERMINADO",IF(ISERROR(SUM(E232/G232)),0,SUM(E232/G232)))</f>
        <v>4.7048001617357054</v>
      </c>
      <c r="T232" s="88" t="str">
        <f>IF(OR(S232=0,N232="",P232=""),"",IF(S232&gt;=$T$9,"HABIL","NO HABIL"))</f>
        <v>HABIL</v>
      </c>
      <c r="U232" s="149">
        <f>IF(ISERROR(SUM(H232/F232)),0,SUM(H232/F232))</f>
        <v>0.36302516043778205</v>
      </c>
      <c r="V232" s="88" t="str">
        <f>IF(OR(U232=0,N232="",P232=""),"",IF(U232&lt;=$V$9,"HABIL","NO HABIL"))</f>
        <v>HABIL</v>
      </c>
      <c r="W232" s="129">
        <f>IF(AND(L232&gt;=1,M232=0),"INDETERMINADO",IF(ISERROR(SUM(L232/M232)),0,SUM(L232/M232)))</f>
        <v>11.513920179912713</v>
      </c>
      <c r="X232" s="88" t="str">
        <f>IF(OR(W232=0,N232="",P232=""),"",IF(W232&gt;=$X$9,"HABIL","NO HABIL"))</f>
        <v>HABIL</v>
      </c>
      <c r="Y232" s="126">
        <f>+SUM(J232)</f>
        <v>22016313000</v>
      </c>
      <c r="Z232" s="88" t="str">
        <f>IF(OR(Y232=0,N232="",P232=""),"",IF(Y232&gt;=$Z$9,"HABIL","NO HABIL"))</f>
        <v>HABIL</v>
      </c>
      <c r="AA232" s="88" t="str">
        <f>IF(OR(R232="",T232="",V232="",X232="",Z232=""),"",IF(R232="NO HABIL","NO HABIL",IF(T232="NO HABIL","NO HABIL",IF(V232="NO HABIL","NO HABIL",IF(X232="NO HABIL","NO HABIL",IF(Z232="NO HABIL","NO HABIL","HABIL"))))))</f>
        <v>HABIL</v>
      </c>
      <c r="AB232" s="129">
        <f>IF(ISERROR(SUM(L232/K232)),0,SUM(L232/K232))</f>
        <v>0.25858989195874893</v>
      </c>
      <c r="AC232" s="88" t="str">
        <f>IF(OR(AB232=0,N232="",P232=""),"",IF(AB232&gt;=$AC$9,"HABIL","NO HABIL"))</f>
        <v>HABIL</v>
      </c>
      <c r="AD232" s="149">
        <f>IF(ISERROR(SUM(L232/F232)),0,SUM(L232/F232))</f>
        <v>0.1647152549428354</v>
      </c>
      <c r="AE232" s="88" t="str">
        <f>IF(OR(AD232=0,N232="",P232=""),"",IF(AD232&gt;=$AE$9,"HABIL","NO HABIL"))</f>
        <v>HABIL</v>
      </c>
      <c r="AF232" s="98" t="str">
        <f t="shared" ref="AF232" si="102">IF(OR(AC232="",AE232=""),"",IF(AC232="NO HABIL","NO HABIL",IF(AE232="NO HABIL","NO HABIL",IF(AE232="NO HABIL","NO HABIL","HABIL"))))</f>
        <v>HABIL</v>
      </c>
    </row>
    <row r="233" spans="2:32" ht="18" customHeight="1" x14ac:dyDescent="0.2">
      <c r="B233" s="75">
        <f t="shared" ref="B233:B238" si="103">IF(C233="","",B232+0.1)</f>
        <v>21.1</v>
      </c>
      <c r="C233" s="76" t="s">
        <v>268</v>
      </c>
      <c r="D233" s="130">
        <v>0.5</v>
      </c>
      <c r="E233" s="125">
        <v>6900913000</v>
      </c>
      <c r="F233" s="125">
        <v>13764866000</v>
      </c>
      <c r="G233" s="125">
        <v>1343290000</v>
      </c>
      <c r="H233" s="125">
        <v>4575793000</v>
      </c>
      <c r="I233" s="125">
        <f t="shared" ref="I233:I242" si="104">IF(ISERROR(E233-G233),"",E233-G233)</f>
        <v>5557623000</v>
      </c>
      <c r="J233" s="74">
        <f t="shared" ref="J233:J242" si="105">IF(ISERROR(F233-H233),"",F233-H233)</f>
        <v>9189073000</v>
      </c>
      <c r="K233" s="125">
        <f>+J233</f>
        <v>9189073000</v>
      </c>
      <c r="L233" s="125">
        <v>3732456000</v>
      </c>
      <c r="M233" s="125">
        <v>402523000</v>
      </c>
      <c r="N233" s="124"/>
      <c r="O233" s="128" t="str">
        <f>IF(ISERROR(VLOOKUP(N233,POA!$A$2:$C$16,3,0)),"",VLOOKUP(N233,POA!$A$2:$C$16,3,0))</f>
        <v/>
      </c>
      <c r="P233" s="79" t="str">
        <f>IF(ISERROR(VLOOKUP(N233,POA!$A$2:$C$16,2,0)),"",VLOOKUP(N233,POA!$A$2:$C$16,2,0))</f>
        <v/>
      </c>
      <c r="Q233" s="84"/>
      <c r="R233" s="83"/>
      <c r="S233" s="84"/>
      <c r="T233" s="83"/>
      <c r="U233" s="96"/>
      <c r="V233" s="83"/>
      <c r="W233" s="77"/>
      <c r="X233" s="83"/>
      <c r="Y233" s="84"/>
      <c r="Z233" s="83"/>
      <c r="AA233" s="83"/>
      <c r="AB233" s="105"/>
      <c r="AC233" s="83"/>
      <c r="AD233" s="105"/>
      <c r="AE233" s="83"/>
      <c r="AF233" s="101"/>
    </row>
    <row r="234" spans="2:32" ht="17.25" thickBot="1" x14ac:dyDescent="0.25">
      <c r="B234" s="75">
        <f t="shared" si="103"/>
        <v>21.200000000000003</v>
      </c>
      <c r="C234" s="94" t="s">
        <v>269</v>
      </c>
      <c r="D234" s="130">
        <v>0.5</v>
      </c>
      <c r="E234" s="125">
        <v>18395259000</v>
      </c>
      <c r="F234" s="125">
        <v>20799000000</v>
      </c>
      <c r="G234" s="125">
        <v>4033383000</v>
      </c>
      <c r="H234" s="125">
        <v>7971760000</v>
      </c>
      <c r="I234" s="125">
        <f t="shared" si="104"/>
        <v>14361876000</v>
      </c>
      <c r="J234" s="74">
        <f t="shared" si="105"/>
        <v>12827240000</v>
      </c>
      <c r="K234" s="125">
        <f t="shared" ref="K234:K242" si="106">+J234</f>
        <v>12827240000</v>
      </c>
      <c r="L234" s="125">
        <v>1960740000</v>
      </c>
      <c r="M234" s="125">
        <v>91939000</v>
      </c>
      <c r="N234" s="122"/>
      <c r="O234" s="122" t="str">
        <f>IF(ISERROR(VLOOKUP(N234,POA!$A$2:$C$16,3,0)),"",VLOOKUP(N234,POA!$A$2:$C$16,3,0))</f>
        <v/>
      </c>
      <c r="P234" s="79" t="str">
        <f>IF(ISERROR(VLOOKUP(N234,POA!$A$2:$C$16,2,0)),"",VLOOKUP(N234,POA!$A$2:$C$16,2,0))</f>
        <v/>
      </c>
      <c r="Q234" s="84"/>
      <c r="R234" s="83"/>
      <c r="S234" s="84"/>
      <c r="T234" s="83"/>
      <c r="U234" s="96"/>
      <c r="V234" s="83"/>
      <c r="W234" s="77"/>
      <c r="X234" s="83"/>
      <c r="Y234" s="84"/>
      <c r="Z234" s="83"/>
      <c r="AA234" s="83"/>
      <c r="AB234" s="105"/>
      <c r="AC234" s="83"/>
      <c r="AD234" s="105"/>
      <c r="AE234" s="83"/>
      <c r="AF234" s="102"/>
    </row>
    <row r="235" spans="2:32" ht="18" hidden="1" customHeight="1" x14ac:dyDescent="0.2">
      <c r="B235" s="75" t="str">
        <f t="shared" si="103"/>
        <v/>
      </c>
      <c r="C235" s="94"/>
      <c r="D235" s="130"/>
      <c r="E235" s="74"/>
      <c r="F235" s="74"/>
      <c r="G235" s="74"/>
      <c r="H235" s="74"/>
      <c r="I235" s="125">
        <f t="shared" si="104"/>
        <v>0</v>
      </c>
      <c r="J235" s="74">
        <f t="shared" si="105"/>
        <v>0</v>
      </c>
      <c r="K235" s="125">
        <f t="shared" si="106"/>
        <v>0</v>
      </c>
      <c r="L235" s="125"/>
      <c r="M235" s="125"/>
      <c r="N235" s="122"/>
      <c r="O235" s="122" t="str">
        <f>IF(ISERROR(VLOOKUP(N235,POA!$A$2:$C$16,3,0)),"",VLOOKUP(N235,POA!$A$2:$C$16,3,0))</f>
        <v/>
      </c>
      <c r="P235" s="79" t="str">
        <f>IF(ISERROR(VLOOKUP(N235,POA!$A$2:$C$16,2,0)),"",VLOOKUP(N235,POA!$A$2:$C$16,2,0))</f>
        <v/>
      </c>
      <c r="Q235" s="84"/>
      <c r="R235" s="83"/>
      <c r="S235" s="84"/>
      <c r="T235" s="83"/>
      <c r="U235" s="96"/>
      <c r="V235" s="83"/>
      <c r="W235" s="77"/>
      <c r="X235" s="83"/>
      <c r="Y235" s="84"/>
      <c r="Z235" s="83"/>
      <c r="AA235" s="83"/>
      <c r="AB235" s="105"/>
      <c r="AC235" s="83"/>
      <c r="AD235" s="105"/>
      <c r="AE235" s="83"/>
      <c r="AF235" s="102"/>
    </row>
    <row r="236" spans="2:32" ht="18" hidden="1" customHeight="1" x14ac:dyDescent="0.2">
      <c r="B236" s="75" t="str">
        <f t="shared" si="103"/>
        <v/>
      </c>
      <c r="C236" s="94"/>
      <c r="D236" s="130"/>
      <c r="E236" s="74"/>
      <c r="F236" s="74"/>
      <c r="G236" s="74"/>
      <c r="H236" s="74"/>
      <c r="I236" s="125">
        <f t="shared" si="104"/>
        <v>0</v>
      </c>
      <c r="J236" s="74">
        <f t="shared" si="105"/>
        <v>0</v>
      </c>
      <c r="K236" s="125">
        <f t="shared" si="106"/>
        <v>0</v>
      </c>
      <c r="L236" s="125"/>
      <c r="M236" s="125"/>
      <c r="N236" s="122"/>
      <c r="O236" s="122" t="str">
        <f>IF(ISERROR(VLOOKUP(N236,POA!$A$2:$C$16,3,0)),"",VLOOKUP(N236,POA!$A$2:$C$16,3,0))</f>
        <v/>
      </c>
      <c r="P236" s="79" t="str">
        <f>IF(ISERROR(VLOOKUP(N236,POA!$A$2:$C$16,2,0)),"",VLOOKUP(N236,POA!$A$2:$C$16,2,0))</f>
        <v/>
      </c>
      <c r="Q236" s="84"/>
      <c r="R236" s="83"/>
      <c r="S236" s="84"/>
      <c r="T236" s="83"/>
      <c r="U236" s="96"/>
      <c r="V236" s="83"/>
      <c r="W236" s="77"/>
      <c r="X236" s="83"/>
      <c r="Y236" s="84"/>
      <c r="Z236" s="83"/>
      <c r="AA236" s="83"/>
      <c r="AB236" s="105"/>
      <c r="AC236" s="83"/>
      <c r="AD236" s="105"/>
      <c r="AE236" s="83"/>
      <c r="AF236" s="102"/>
    </row>
    <row r="237" spans="2:32" ht="18" hidden="1" customHeight="1" x14ac:dyDescent="0.2">
      <c r="B237" s="75" t="str">
        <f t="shared" si="103"/>
        <v/>
      </c>
      <c r="C237" s="94"/>
      <c r="D237" s="130"/>
      <c r="E237" s="74"/>
      <c r="F237" s="74"/>
      <c r="G237" s="74"/>
      <c r="H237" s="74"/>
      <c r="I237" s="125">
        <f t="shared" si="104"/>
        <v>0</v>
      </c>
      <c r="J237" s="74">
        <f t="shared" si="105"/>
        <v>0</v>
      </c>
      <c r="K237" s="125">
        <f t="shared" si="106"/>
        <v>0</v>
      </c>
      <c r="L237" s="125"/>
      <c r="M237" s="125"/>
      <c r="N237" s="122"/>
      <c r="O237" s="122" t="str">
        <f>IF(ISERROR(VLOOKUP(N237,POA!$A$2:$C$16,3,0)),"",VLOOKUP(N237,POA!$A$2:$C$16,3,0))</f>
        <v/>
      </c>
      <c r="P237" s="79" t="str">
        <f>IF(ISERROR(VLOOKUP(N237,POA!$A$2:$C$16,2,0)),"",VLOOKUP(N237,POA!$A$2:$C$16,2,0))</f>
        <v/>
      </c>
      <c r="Q237" s="84"/>
      <c r="R237" s="83"/>
      <c r="S237" s="84"/>
      <c r="T237" s="83"/>
      <c r="U237" s="96"/>
      <c r="V237" s="83"/>
      <c r="W237" s="77"/>
      <c r="X237" s="83"/>
      <c r="Y237" s="84"/>
      <c r="Z237" s="83"/>
      <c r="AA237" s="83"/>
      <c r="AB237" s="105"/>
      <c r="AC237" s="83"/>
      <c r="AD237" s="105"/>
      <c r="AE237" s="83"/>
      <c r="AF237" s="99"/>
    </row>
    <row r="238" spans="2:32" ht="18" hidden="1" customHeight="1" x14ac:dyDescent="0.2">
      <c r="B238" s="75" t="str">
        <f t="shared" si="103"/>
        <v/>
      </c>
      <c r="C238" s="94"/>
      <c r="D238" s="130"/>
      <c r="E238" s="74"/>
      <c r="F238" s="74"/>
      <c r="G238" s="74"/>
      <c r="H238" s="74"/>
      <c r="I238" s="125">
        <f t="shared" si="104"/>
        <v>0</v>
      </c>
      <c r="J238" s="74">
        <f t="shared" si="105"/>
        <v>0</v>
      </c>
      <c r="K238" s="125">
        <f t="shared" si="106"/>
        <v>0</v>
      </c>
      <c r="L238" s="125"/>
      <c r="M238" s="125"/>
      <c r="N238" s="122"/>
      <c r="O238" s="122" t="str">
        <f>IF(ISERROR(VLOOKUP(N238,POA!$A$2:$C$16,3,0)),"",VLOOKUP(N238,POA!$A$2:$C$16,3,0))</f>
        <v/>
      </c>
      <c r="P238" s="79" t="str">
        <f>IF(ISERROR(VLOOKUP(N238,POA!$A$2:$C$16,2,0)),"",VLOOKUP(N238,POA!$A$2:$C$16,2,0))</f>
        <v/>
      </c>
      <c r="Q238" s="84"/>
      <c r="R238" s="83"/>
      <c r="S238" s="84"/>
      <c r="T238" s="83"/>
      <c r="U238" s="96"/>
      <c r="V238" s="83"/>
      <c r="W238" s="77"/>
      <c r="X238" s="83"/>
      <c r="Y238" s="84"/>
      <c r="Z238" s="83"/>
      <c r="AA238" s="83"/>
      <c r="AB238" s="105"/>
      <c r="AC238" s="83"/>
      <c r="AD238" s="105"/>
      <c r="AE238" s="83"/>
      <c r="AF238" s="102"/>
    </row>
    <row r="239" spans="2:32" ht="18" hidden="1" customHeight="1" x14ac:dyDescent="0.2">
      <c r="B239" s="75" t="str">
        <f>IF(C239="","",B238+0.1)</f>
        <v/>
      </c>
      <c r="C239" s="94"/>
      <c r="D239" s="130"/>
      <c r="E239" s="74"/>
      <c r="F239" s="74"/>
      <c r="G239" s="74"/>
      <c r="H239" s="74"/>
      <c r="I239" s="125">
        <f t="shared" si="104"/>
        <v>0</v>
      </c>
      <c r="J239" s="74">
        <f t="shared" si="105"/>
        <v>0</v>
      </c>
      <c r="K239" s="125">
        <f t="shared" si="106"/>
        <v>0</v>
      </c>
      <c r="L239" s="125"/>
      <c r="M239" s="125"/>
      <c r="N239" s="122"/>
      <c r="O239" s="122" t="str">
        <f>IF(ISERROR(VLOOKUP(N239,POA!$A$2:$C$16,3,0)),"",VLOOKUP(N239,POA!$A$2:$C$16,3,0))</f>
        <v/>
      </c>
      <c r="P239" s="79" t="str">
        <f>IF(ISERROR(VLOOKUP(N239,POA!$A$2:$C$16,2,0)),"",VLOOKUP(N239,POA!$A$2:$C$16,2,0))</f>
        <v/>
      </c>
      <c r="Q239" s="84"/>
      <c r="R239" s="83"/>
      <c r="S239" s="84"/>
      <c r="T239" s="83"/>
      <c r="U239" s="96"/>
      <c r="V239" s="83"/>
      <c r="W239" s="77"/>
      <c r="X239" s="83"/>
      <c r="Y239" s="84"/>
      <c r="Z239" s="83"/>
      <c r="AA239" s="83"/>
      <c r="AB239" s="105"/>
      <c r="AC239" s="83"/>
      <c r="AD239" s="105"/>
      <c r="AE239" s="83"/>
      <c r="AF239" s="102"/>
    </row>
    <row r="240" spans="2:32" ht="18" hidden="1" customHeight="1" x14ac:dyDescent="0.2">
      <c r="B240" s="75" t="str">
        <f>IF(C240="","",B239+0.1)</f>
        <v/>
      </c>
      <c r="C240" s="94"/>
      <c r="D240" s="130"/>
      <c r="E240" s="74"/>
      <c r="F240" s="74"/>
      <c r="G240" s="74"/>
      <c r="H240" s="74"/>
      <c r="I240" s="125">
        <f t="shared" si="104"/>
        <v>0</v>
      </c>
      <c r="J240" s="74">
        <f t="shared" si="105"/>
        <v>0</v>
      </c>
      <c r="K240" s="125">
        <f t="shared" si="106"/>
        <v>0</v>
      </c>
      <c r="L240" s="125"/>
      <c r="M240" s="125"/>
      <c r="N240" s="122"/>
      <c r="O240" s="122" t="str">
        <f>IF(ISERROR(VLOOKUP(N240,POA!$A$2:$C$16,3,0)),"",VLOOKUP(N240,POA!$A$2:$C$16,3,0))</f>
        <v/>
      </c>
      <c r="P240" s="79" t="str">
        <f>IF(ISERROR(VLOOKUP(N240,POA!$A$2:$C$16,2,0)),"",VLOOKUP(N240,POA!$A$2:$C$16,2,0))</f>
        <v/>
      </c>
      <c r="Q240" s="84"/>
      <c r="R240" s="83"/>
      <c r="S240" s="84"/>
      <c r="T240" s="83"/>
      <c r="U240" s="96"/>
      <c r="V240" s="83"/>
      <c r="W240" s="77"/>
      <c r="X240" s="83"/>
      <c r="Y240" s="84"/>
      <c r="Z240" s="83"/>
      <c r="AA240" s="83"/>
      <c r="AB240" s="105"/>
      <c r="AC240" s="83"/>
      <c r="AD240" s="105"/>
      <c r="AE240" s="83"/>
      <c r="AF240" s="99"/>
    </row>
    <row r="241" spans="2:32" ht="18" hidden="1" customHeight="1" x14ac:dyDescent="0.2">
      <c r="B241" s="75" t="str">
        <f>IF(C241="","",B240+0.1)</f>
        <v/>
      </c>
      <c r="C241" s="94"/>
      <c r="D241" s="130"/>
      <c r="E241" s="74"/>
      <c r="F241" s="74"/>
      <c r="G241" s="74"/>
      <c r="H241" s="74"/>
      <c r="I241" s="125">
        <f t="shared" si="104"/>
        <v>0</v>
      </c>
      <c r="J241" s="74">
        <f t="shared" si="105"/>
        <v>0</v>
      </c>
      <c r="K241" s="125">
        <f t="shared" si="106"/>
        <v>0</v>
      </c>
      <c r="L241" s="125"/>
      <c r="M241" s="125"/>
      <c r="N241" s="122"/>
      <c r="O241" s="122" t="str">
        <f>IF(ISERROR(VLOOKUP(N241,POA!$A$2:$C$16,3,0)),"",VLOOKUP(N241,POA!$A$2:$C$16,3,0))</f>
        <v/>
      </c>
      <c r="P241" s="79" t="str">
        <f>IF(ISERROR(VLOOKUP(N241,POA!$A$2:$C$16,2,0)),"",VLOOKUP(N241,POA!$A$2:$C$16,2,0))</f>
        <v/>
      </c>
      <c r="Q241" s="84"/>
      <c r="R241" s="83"/>
      <c r="S241" s="84"/>
      <c r="T241" s="83"/>
      <c r="U241" s="96"/>
      <c r="V241" s="83"/>
      <c r="W241" s="77"/>
      <c r="X241" s="83"/>
      <c r="Y241" s="84"/>
      <c r="Z241" s="83"/>
      <c r="AA241" s="83"/>
      <c r="AB241" s="105"/>
      <c r="AC241" s="83"/>
      <c r="AD241" s="105"/>
      <c r="AE241" s="83"/>
      <c r="AF241" s="99"/>
    </row>
    <row r="242" spans="2:32" ht="18" hidden="1" customHeight="1" thickBot="1" x14ac:dyDescent="0.25">
      <c r="B242" s="92" t="str">
        <f>IF(C242="","",B241+0.1)</f>
        <v/>
      </c>
      <c r="C242" s="95"/>
      <c r="D242" s="95"/>
      <c r="E242" s="78"/>
      <c r="F242" s="78"/>
      <c r="G242" s="78"/>
      <c r="H242" s="78"/>
      <c r="I242" s="78">
        <f t="shared" si="104"/>
        <v>0</v>
      </c>
      <c r="J242" s="78">
        <f t="shared" si="105"/>
        <v>0</v>
      </c>
      <c r="K242" s="78">
        <f t="shared" si="106"/>
        <v>0</v>
      </c>
      <c r="L242" s="78"/>
      <c r="M242" s="78"/>
      <c r="N242" s="123"/>
      <c r="O242" s="123" t="str">
        <f>IF(ISERROR(VLOOKUP(N242,POA!$A$2:$C$16,3,0)),"",VLOOKUP(N242,POA!$A$2:$C$16,3,0))</f>
        <v/>
      </c>
      <c r="P242" s="82" t="str">
        <f>IF(ISERROR(VLOOKUP(N242,POA!$A$2:$C$16,2,0)),"",VLOOKUP(N242,POA!$A$2:$C$16,2,0))</f>
        <v/>
      </c>
      <c r="Q242" s="91"/>
      <c r="R242" s="90"/>
      <c r="S242" s="91"/>
      <c r="T242" s="90"/>
      <c r="U242" s="97"/>
      <c r="V242" s="90"/>
      <c r="W242" s="89"/>
      <c r="X242" s="90"/>
      <c r="Y242" s="91"/>
      <c r="Z242" s="90"/>
      <c r="AA242" s="90"/>
      <c r="AB242" s="106"/>
      <c r="AC242" s="90"/>
      <c r="AD242" s="106"/>
      <c r="AE242" s="90"/>
      <c r="AF242" s="100"/>
    </row>
    <row r="243" spans="2:32" ht="18" customHeight="1" x14ac:dyDescent="0.2">
      <c r="B243" s="85">
        <v>22</v>
      </c>
      <c r="C243" s="86" t="s">
        <v>217</v>
      </c>
      <c r="D243" s="93">
        <f>IF(SUM(D244:D253)=0,"",SUM(D244:D253))</f>
        <v>1</v>
      </c>
      <c r="E243" s="87">
        <f>IFERROR((E244*$D244+E245*$D245+E246*$D246+E247*$D247+E248*$D248+E249*$D249+E250*$D250+E251*$D251+E252*$D252+E253*$D253),"")</f>
        <v>3885030197</v>
      </c>
      <c r="F243" s="87">
        <f>IFERROR((F244*$D244+F245*$D245+F246*$D246+F247*$D247+F248*$D248+F249*$D249+F250*$D250+F251*$D251+F252*$D252+F253*$D253),"")</f>
        <v>4126834406.5</v>
      </c>
      <c r="G243" s="87">
        <f>IFERROR((G244*$D244+G245*$D245+G246*$D246+G247*$D247+G248*$D248+G249*$D249+G250*$D250+G251*$D251+G252*$D252+G253*$D253),"")</f>
        <v>2028548492.75</v>
      </c>
      <c r="H243" s="87">
        <f>IFERROR((H244*$D244+H245*$D245+H246*$D246+H247*$D247+H248*$D248+H249*$D249+H250*$D250+H251*$D251+H252*$D252+H253*$D253),"")</f>
        <v>2028548492.75</v>
      </c>
      <c r="I243" s="87">
        <f>IF(ISERROR(SUM(I244:I253)),"",SUM(I244:I253))</f>
        <v>3994910795</v>
      </c>
      <c r="J243" s="87">
        <f>IF(ISERROR(SUM(J244:J253)),"",SUM(J244:J253))</f>
        <v>4478557964</v>
      </c>
      <c r="K243" s="87">
        <f>IFERROR((K244*$D244+K245*$D245+K246*$D246+K247*$D247+K248*$D248+K249*$D249+K250*$D250+K251*$D251+K252*$D252+K253*$D253),"")</f>
        <v>2098285913.75</v>
      </c>
      <c r="L243" s="87">
        <f>IFERROR((L244*$D244+L245*$D245+L246*$D246+L247*$D247+L248*$D248+L249*$D249+L250*$D250+L251*$D251+L252*$D252+L253*$D253),"")</f>
        <v>311479911</v>
      </c>
      <c r="M243" s="87">
        <f>IFERROR((M244*$D244+M245*$D245+M246*$D246+M247*$D247+M248*$D248+M249*$D249+M250*$D250+M251*$D251+M252*$D252+M253*$D253),"")</f>
        <v>13201845.43</v>
      </c>
      <c r="N243" s="80">
        <v>1</v>
      </c>
      <c r="O243" s="127">
        <f>IF(ISERROR(VLOOKUP(N243,POA!$A$2:$C$16,3,0)),"",VLOOKUP(N243,POA!$A$2:$C$16,3,0))</f>
        <v>6</v>
      </c>
      <c r="P243" s="81">
        <f>IF(ISERROR(VLOOKUP(N243,POA!$A$2:$C$16,2,0)),"",VLOOKUP(N243,POA!$A$2:$C$16,2,0))</f>
        <v>784601462</v>
      </c>
      <c r="Q243" s="126">
        <f>SUM(I243)</f>
        <v>3994910795</v>
      </c>
      <c r="R243" s="88" t="str">
        <f>IF(OR(Q243=0,N243="",P243=""),"",IF(Q243&gt;=$R$9,"HABIL","NO HABIL"))</f>
        <v>HABIL</v>
      </c>
      <c r="S243" s="87">
        <f>IF(AND(E243&gt;=1,G243=0),"INDETERMINADO",IF(ISERROR(SUM(E243/G243)),0,SUM(E243/G243)))</f>
        <v>1.9151773846595415</v>
      </c>
      <c r="T243" s="88" t="str">
        <f>IF(OR(S243=0,N243="",P243=""),"",IF(S243&gt;=$T$9,"HABIL","NO HABIL"))</f>
        <v>HABIL</v>
      </c>
      <c r="U243" s="149">
        <f>IF(ISERROR(SUM(H243/F243)),0,SUM(H243/F243))</f>
        <v>0.49155073669903504</v>
      </c>
      <c r="V243" s="88" t="str">
        <f>IF(OR(U243=0,N243="",P243=""),"",IF(U243&lt;=$V$9,"HABIL","NO HABIL"))</f>
        <v>HABIL</v>
      </c>
      <c r="W243" s="129">
        <f>IF(AND(L243&gt;=1,M243=0),"INDETERMINADO",IF(ISERROR(SUM(L243/M243)),0,SUM(L243/M243)))</f>
        <v>23.593664435139505</v>
      </c>
      <c r="X243" s="88" t="str">
        <f>IF(OR(W243=0,N243="",P243=""),"",IF(W243&gt;=$X$9,"HABIL","NO HABIL"))</f>
        <v>HABIL</v>
      </c>
      <c r="Y243" s="126">
        <f>+SUM(J243)</f>
        <v>4478557964</v>
      </c>
      <c r="Z243" s="88" t="str">
        <f>IF(OR(Y243=0,N243="",P243=""),"",IF(Y243&gt;=$Z$9,"HABIL","NO HABIL"))</f>
        <v>HABIL</v>
      </c>
      <c r="AA243" s="88" t="str">
        <f>IF(OR(R243="",T243="",V243="",X243="",Z243=""),"",IF(R243="NO HABIL","NO HABIL",IF(T243="NO HABIL","NO HABIL",IF(V243="NO HABIL","NO HABIL",IF(X243="NO HABIL","NO HABIL",IF(Z243="NO HABIL","NO HABIL","HABIL"))))))</f>
        <v>HABIL</v>
      </c>
      <c r="AB243" s="129">
        <f>IF(ISERROR(SUM(L243/K243)),0,SUM(L243/K243))</f>
        <v>0.14844493257991306</v>
      </c>
      <c r="AC243" s="88" t="str">
        <f>IF(OR(AB243=0,N243="",P243=""),"",IF(AB243&gt;=$AC$9,"HABIL","NO HABIL"))</f>
        <v>HABIL</v>
      </c>
      <c r="AD243" s="149">
        <f>IF(ISERROR(SUM(L243/F243)),0,SUM(L243/F243))</f>
        <v>7.5476716611018208E-2</v>
      </c>
      <c r="AE243" s="88" t="str">
        <f>IF(OR(AD243=0,N243="",P243=""),"",IF(AD243&gt;=$AE$9,"HABIL","NO HABIL"))</f>
        <v>HABIL</v>
      </c>
      <c r="AF243" s="98" t="str">
        <f t="shared" ref="AF243" si="107">IF(OR(AC243="",AE243=""),"",IF(AC243="NO HABIL","NO HABIL",IF(AE243="NO HABIL","NO HABIL",IF(AE243="NO HABIL","NO HABIL","HABIL"))))</f>
        <v>HABIL</v>
      </c>
    </row>
    <row r="244" spans="2:32" ht="18" customHeight="1" x14ac:dyDescent="0.2">
      <c r="B244" s="75">
        <f t="shared" ref="B244:B249" si="108">IF(C244="","",B243+0.1)</f>
        <v>22.1</v>
      </c>
      <c r="C244" s="76" t="s">
        <v>270</v>
      </c>
      <c r="D244" s="130">
        <v>0.5</v>
      </c>
      <c r="E244" s="125">
        <v>7276025207</v>
      </c>
      <c r="F244" s="125">
        <v>7759594876</v>
      </c>
      <c r="G244" s="125">
        <v>3845009185</v>
      </c>
      <c r="H244" s="125">
        <v>3845009185</v>
      </c>
      <c r="I244" s="125">
        <f t="shared" ref="I244:I253" si="109">IF(ISERROR(E244-G244),"",E244-G244)</f>
        <v>3431016022</v>
      </c>
      <c r="J244" s="74">
        <f t="shared" ref="J244:J253" si="110">IF(ISERROR(F244-H244),"",F244-H244)</f>
        <v>3914585691</v>
      </c>
      <c r="K244" s="125">
        <f>+J244</f>
        <v>3914585691</v>
      </c>
      <c r="L244" s="125">
        <v>617716593</v>
      </c>
      <c r="M244" s="125">
        <v>26393962.859999999</v>
      </c>
      <c r="N244" s="124"/>
      <c r="O244" s="128" t="str">
        <f>IF(ISERROR(VLOOKUP(N244,POA!$A$2:$C$16,3,0)),"",VLOOKUP(N244,POA!$A$2:$C$16,3,0))</f>
        <v/>
      </c>
      <c r="P244" s="79" t="str">
        <f>IF(ISERROR(VLOOKUP(N244,POA!$A$2:$C$16,2,0)),"",VLOOKUP(N244,POA!$A$2:$C$16,2,0))</f>
        <v/>
      </c>
      <c r="Q244" s="84"/>
      <c r="R244" s="83"/>
      <c r="S244" s="84"/>
      <c r="T244" s="83"/>
      <c r="U244" s="96"/>
      <c r="V244" s="83"/>
      <c r="W244" s="77"/>
      <c r="X244" s="83"/>
      <c r="Y244" s="84"/>
      <c r="Z244" s="83"/>
      <c r="AA244" s="83"/>
      <c r="AB244" s="105"/>
      <c r="AC244" s="83"/>
      <c r="AD244" s="105"/>
      <c r="AE244" s="83"/>
      <c r="AF244" s="101"/>
    </row>
    <row r="245" spans="2:32" ht="33" x14ac:dyDescent="0.2">
      <c r="B245" s="75">
        <f t="shared" si="108"/>
        <v>22.200000000000003</v>
      </c>
      <c r="C245" s="94" t="s">
        <v>271</v>
      </c>
      <c r="D245" s="130">
        <v>0.25</v>
      </c>
      <c r="E245" s="125">
        <v>987070374</v>
      </c>
      <c r="F245" s="125">
        <v>987147874</v>
      </c>
      <c r="G245" s="125">
        <v>424147601</v>
      </c>
      <c r="H245" s="125">
        <v>424147601</v>
      </c>
      <c r="I245" s="125">
        <f t="shared" si="109"/>
        <v>562922773</v>
      </c>
      <c r="J245" s="74">
        <f t="shared" si="110"/>
        <v>563000273</v>
      </c>
      <c r="K245" s="125">
        <f t="shared" ref="K245:K253" si="111">+J245</f>
        <v>563000273</v>
      </c>
      <c r="L245" s="125">
        <v>9624945</v>
      </c>
      <c r="M245" s="125">
        <v>4456</v>
      </c>
      <c r="N245" s="122"/>
      <c r="O245" s="122" t="str">
        <f>IF(ISERROR(VLOOKUP(N245,POA!$A$2:$C$16,3,0)),"",VLOOKUP(N245,POA!$A$2:$C$16,3,0))</f>
        <v/>
      </c>
      <c r="P245" s="79" t="str">
        <f>IF(ISERROR(VLOOKUP(N245,POA!$A$2:$C$16,2,0)),"",VLOOKUP(N245,POA!$A$2:$C$16,2,0))</f>
        <v/>
      </c>
      <c r="Q245" s="84"/>
      <c r="R245" s="83"/>
      <c r="S245" s="84"/>
      <c r="T245" s="83"/>
      <c r="U245" s="96"/>
      <c r="V245" s="83"/>
      <c r="W245" s="77"/>
      <c r="X245" s="83"/>
      <c r="Y245" s="84"/>
      <c r="Z245" s="83"/>
      <c r="AA245" s="83"/>
      <c r="AB245" s="105"/>
      <c r="AC245" s="83"/>
      <c r="AD245" s="105"/>
      <c r="AE245" s="83"/>
      <c r="AF245" s="102"/>
    </row>
    <row r="246" spans="2:32" ht="33.75" customHeight="1" thickBot="1" x14ac:dyDescent="0.25">
      <c r="B246" s="75">
        <f t="shared" si="108"/>
        <v>22.300000000000004</v>
      </c>
      <c r="C246" s="94" t="s">
        <v>272</v>
      </c>
      <c r="D246" s="130">
        <v>0.25</v>
      </c>
      <c r="E246" s="74">
        <v>1000000</v>
      </c>
      <c r="F246" s="74">
        <v>1000000</v>
      </c>
      <c r="G246" s="74">
        <v>28000</v>
      </c>
      <c r="H246" s="74">
        <v>28000</v>
      </c>
      <c r="I246" s="125">
        <f t="shared" si="109"/>
        <v>972000</v>
      </c>
      <c r="J246" s="74">
        <f t="shared" si="110"/>
        <v>972000</v>
      </c>
      <c r="K246" s="125">
        <f t="shared" si="111"/>
        <v>972000</v>
      </c>
      <c r="L246" s="125">
        <v>861513</v>
      </c>
      <c r="M246" s="125">
        <v>15000</v>
      </c>
      <c r="N246" s="122"/>
      <c r="O246" s="122" t="str">
        <f>IF(ISERROR(VLOOKUP(N246,POA!$A$2:$C$16,3,0)),"",VLOOKUP(N246,POA!$A$2:$C$16,3,0))</f>
        <v/>
      </c>
      <c r="P246" s="79" t="str">
        <f>IF(ISERROR(VLOOKUP(N246,POA!$A$2:$C$16,2,0)),"",VLOOKUP(N246,POA!$A$2:$C$16,2,0))</f>
        <v/>
      </c>
      <c r="Q246" s="84"/>
      <c r="R246" s="83"/>
      <c r="S246" s="84"/>
      <c r="T246" s="83"/>
      <c r="U246" s="96"/>
      <c r="V246" s="83"/>
      <c r="W246" s="77"/>
      <c r="X246" s="83"/>
      <c r="Y246" s="84"/>
      <c r="Z246" s="83"/>
      <c r="AA246" s="83"/>
      <c r="AB246" s="105"/>
      <c r="AC246" s="83"/>
      <c r="AD246" s="105"/>
      <c r="AE246" s="83"/>
      <c r="AF246" s="102"/>
    </row>
    <row r="247" spans="2:32" ht="18" hidden="1" customHeight="1" x14ac:dyDescent="0.2">
      <c r="B247" s="75" t="str">
        <f t="shared" si="108"/>
        <v/>
      </c>
      <c r="C247" s="94"/>
      <c r="D247" s="130"/>
      <c r="E247" s="74"/>
      <c r="F247" s="74"/>
      <c r="G247" s="74"/>
      <c r="H247" s="74"/>
      <c r="I247" s="125">
        <f t="shared" si="109"/>
        <v>0</v>
      </c>
      <c r="J247" s="74">
        <f t="shared" si="110"/>
        <v>0</v>
      </c>
      <c r="K247" s="125">
        <f t="shared" si="111"/>
        <v>0</v>
      </c>
      <c r="L247" s="125"/>
      <c r="M247" s="125"/>
      <c r="N247" s="122"/>
      <c r="O247" s="122" t="str">
        <f>IF(ISERROR(VLOOKUP(N247,POA!$A$2:$C$16,3,0)),"",VLOOKUP(N247,POA!$A$2:$C$16,3,0))</f>
        <v/>
      </c>
      <c r="P247" s="79" t="str">
        <f>IF(ISERROR(VLOOKUP(N247,POA!$A$2:$C$16,2,0)),"",VLOOKUP(N247,POA!$A$2:$C$16,2,0))</f>
        <v/>
      </c>
      <c r="Q247" s="84"/>
      <c r="R247" s="83"/>
      <c r="S247" s="84"/>
      <c r="T247" s="83"/>
      <c r="U247" s="96"/>
      <c r="V247" s="83"/>
      <c r="W247" s="77"/>
      <c r="X247" s="83"/>
      <c r="Y247" s="84"/>
      <c r="Z247" s="83"/>
      <c r="AA247" s="83"/>
      <c r="AB247" s="105"/>
      <c r="AC247" s="83"/>
      <c r="AD247" s="105"/>
      <c r="AE247" s="83"/>
      <c r="AF247" s="102"/>
    </row>
    <row r="248" spans="2:32" ht="18" hidden="1" customHeight="1" x14ac:dyDescent="0.2">
      <c r="B248" s="75" t="str">
        <f t="shared" si="108"/>
        <v/>
      </c>
      <c r="C248" s="94"/>
      <c r="D248" s="130"/>
      <c r="E248" s="74"/>
      <c r="F248" s="74"/>
      <c r="G248" s="74"/>
      <c r="H248" s="74"/>
      <c r="I248" s="125">
        <f t="shared" si="109"/>
        <v>0</v>
      </c>
      <c r="J248" s="74">
        <f t="shared" si="110"/>
        <v>0</v>
      </c>
      <c r="K248" s="125">
        <f t="shared" si="111"/>
        <v>0</v>
      </c>
      <c r="L248" s="125"/>
      <c r="M248" s="125"/>
      <c r="N248" s="122"/>
      <c r="O248" s="122" t="str">
        <f>IF(ISERROR(VLOOKUP(N248,POA!$A$2:$C$16,3,0)),"",VLOOKUP(N248,POA!$A$2:$C$16,3,0))</f>
        <v/>
      </c>
      <c r="P248" s="79" t="str">
        <f>IF(ISERROR(VLOOKUP(N248,POA!$A$2:$C$16,2,0)),"",VLOOKUP(N248,POA!$A$2:$C$16,2,0))</f>
        <v/>
      </c>
      <c r="Q248" s="84"/>
      <c r="R248" s="83"/>
      <c r="S248" s="84"/>
      <c r="T248" s="83"/>
      <c r="U248" s="96"/>
      <c r="V248" s="83"/>
      <c r="W248" s="77"/>
      <c r="X248" s="83"/>
      <c r="Y248" s="84"/>
      <c r="Z248" s="83"/>
      <c r="AA248" s="83"/>
      <c r="AB248" s="105"/>
      <c r="AC248" s="83"/>
      <c r="AD248" s="105"/>
      <c r="AE248" s="83"/>
      <c r="AF248" s="99"/>
    </row>
    <row r="249" spans="2:32" ht="18" hidden="1" customHeight="1" x14ac:dyDescent="0.2">
      <c r="B249" s="75" t="str">
        <f t="shared" si="108"/>
        <v/>
      </c>
      <c r="C249" s="94"/>
      <c r="D249" s="130"/>
      <c r="E249" s="74"/>
      <c r="F249" s="74"/>
      <c r="G249" s="74"/>
      <c r="H249" s="74"/>
      <c r="I249" s="125">
        <f t="shared" si="109"/>
        <v>0</v>
      </c>
      <c r="J249" s="74">
        <f t="shared" si="110"/>
        <v>0</v>
      </c>
      <c r="K249" s="125">
        <f t="shared" si="111"/>
        <v>0</v>
      </c>
      <c r="L249" s="125"/>
      <c r="M249" s="125"/>
      <c r="N249" s="122"/>
      <c r="O249" s="122" t="str">
        <f>IF(ISERROR(VLOOKUP(N249,POA!$A$2:$C$16,3,0)),"",VLOOKUP(N249,POA!$A$2:$C$16,3,0))</f>
        <v/>
      </c>
      <c r="P249" s="79" t="str">
        <f>IF(ISERROR(VLOOKUP(N249,POA!$A$2:$C$16,2,0)),"",VLOOKUP(N249,POA!$A$2:$C$16,2,0))</f>
        <v/>
      </c>
      <c r="Q249" s="84"/>
      <c r="R249" s="83"/>
      <c r="S249" s="84"/>
      <c r="T249" s="83"/>
      <c r="U249" s="96"/>
      <c r="V249" s="83"/>
      <c r="W249" s="77"/>
      <c r="X249" s="83"/>
      <c r="Y249" s="84"/>
      <c r="Z249" s="83"/>
      <c r="AA249" s="83"/>
      <c r="AB249" s="105"/>
      <c r="AC249" s="83"/>
      <c r="AD249" s="105"/>
      <c r="AE249" s="83"/>
      <c r="AF249" s="102"/>
    </row>
    <row r="250" spans="2:32" ht="18" hidden="1" customHeight="1" x14ac:dyDescent="0.2">
      <c r="B250" s="75" t="str">
        <f>IF(C250="","",B249+0.1)</f>
        <v/>
      </c>
      <c r="C250" s="94"/>
      <c r="D250" s="130"/>
      <c r="E250" s="74"/>
      <c r="F250" s="74"/>
      <c r="G250" s="74"/>
      <c r="H250" s="74"/>
      <c r="I250" s="125">
        <f t="shared" si="109"/>
        <v>0</v>
      </c>
      <c r="J250" s="74">
        <f t="shared" si="110"/>
        <v>0</v>
      </c>
      <c r="K250" s="125">
        <f t="shared" si="111"/>
        <v>0</v>
      </c>
      <c r="L250" s="125"/>
      <c r="M250" s="125"/>
      <c r="N250" s="122"/>
      <c r="O250" s="122" t="str">
        <f>IF(ISERROR(VLOOKUP(N250,POA!$A$2:$C$16,3,0)),"",VLOOKUP(N250,POA!$A$2:$C$16,3,0))</f>
        <v/>
      </c>
      <c r="P250" s="79" t="str">
        <f>IF(ISERROR(VLOOKUP(N250,POA!$A$2:$C$16,2,0)),"",VLOOKUP(N250,POA!$A$2:$C$16,2,0))</f>
        <v/>
      </c>
      <c r="Q250" s="84"/>
      <c r="R250" s="83"/>
      <c r="S250" s="84"/>
      <c r="T250" s="83"/>
      <c r="U250" s="96"/>
      <c r="V250" s="83"/>
      <c r="W250" s="77"/>
      <c r="X250" s="83"/>
      <c r="Y250" s="84"/>
      <c r="Z250" s="83"/>
      <c r="AA250" s="83"/>
      <c r="AB250" s="105"/>
      <c r="AC250" s="83"/>
      <c r="AD250" s="105"/>
      <c r="AE250" s="83"/>
      <c r="AF250" s="102"/>
    </row>
    <row r="251" spans="2:32" ht="18" hidden="1" customHeight="1" x14ac:dyDescent="0.2">
      <c r="B251" s="75" t="str">
        <f>IF(C251="","",B250+0.1)</f>
        <v/>
      </c>
      <c r="C251" s="94"/>
      <c r="D251" s="130"/>
      <c r="E251" s="74"/>
      <c r="F251" s="74"/>
      <c r="G251" s="74"/>
      <c r="H251" s="74"/>
      <c r="I251" s="125">
        <f t="shared" si="109"/>
        <v>0</v>
      </c>
      <c r="J251" s="74">
        <f t="shared" si="110"/>
        <v>0</v>
      </c>
      <c r="K251" s="125">
        <f t="shared" si="111"/>
        <v>0</v>
      </c>
      <c r="L251" s="125"/>
      <c r="M251" s="125"/>
      <c r="N251" s="122"/>
      <c r="O251" s="122" t="str">
        <f>IF(ISERROR(VLOOKUP(N251,POA!$A$2:$C$16,3,0)),"",VLOOKUP(N251,POA!$A$2:$C$16,3,0))</f>
        <v/>
      </c>
      <c r="P251" s="79" t="str">
        <f>IF(ISERROR(VLOOKUP(N251,POA!$A$2:$C$16,2,0)),"",VLOOKUP(N251,POA!$A$2:$C$16,2,0))</f>
        <v/>
      </c>
      <c r="Q251" s="84"/>
      <c r="R251" s="83"/>
      <c r="S251" s="84"/>
      <c r="T251" s="83"/>
      <c r="U251" s="96"/>
      <c r="V251" s="83"/>
      <c r="W251" s="77"/>
      <c r="X251" s="83"/>
      <c r="Y251" s="84"/>
      <c r="Z251" s="83"/>
      <c r="AA251" s="83"/>
      <c r="AB251" s="105"/>
      <c r="AC251" s="83"/>
      <c r="AD251" s="105"/>
      <c r="AE251" s="83"/>
      <c r="AF251" s="99"/>
    </row>
    <row r="252" spans="2:32" ht="18" hidden="1" customHeight="1" x14ac:dyDescent="0.2">
      <c r="B252" s="75" t="str">
        <f>IF(C252="","",B251+0.1)</f>
        <v/>
      </c>
      <c r="C252" s="94"/>
      <c r="D252" s="130"/>
      <c r="E252" s="74"/>
      <c r="F252" s="74"/>
      <c r="G252" s="74"/>
      <c r="H252" s="74"/>
      <c r="I252" s="125">
        <f t="shared" si="109"/>
        <v>0</v>
      </c>
      <c r="J252" s="74">
        <f t="shared" si="110"/>
        <v>0</v>
      </c>
      <c r="K252" s="125">
        <f t="shared" si="111"/>
        <v>0</v>
      </c>
      <c r="L252" s="125"/>
      <c r="M252" s="125"/>
      <c r="N252" s="122"/>
      <c r="O252" s="122" t="str">
        <f>IF(ISERROR(VLOOKUP(N252,POA!$A$2:$C$16,3,0)),"",VLOOKUP(N252,POA!$A$2:$C$16,3,0))</f>
        <v/>
      </c>
      <c r="P252" s="79" t="str">
        <f>IF(ISERROR(VLOOKUP(N252,POA!$A$2:$C$16,2,0)),"",VLOOKUP(N252,POA!$A$2:$C$16,2,0))</f>
        <v/>
      </c>
      <c r="Q252" s="84"/>
      <c r="R252" s="83"/>
      <c r="S252" s="84"/>
      <c r="T252" s="83"/>
      <c r="U252" s="96"/>
      <c r="V252" s="83"/>
      <c r="W252" s="77"/>
      <c r="X252" s="83"/>
      <c r="Y252" s="84"/>
      <c r="Z252" s="83"/>
      <c r="AA252" s="83"/>
      <c r="AB252" s="105"/>
      <c r="AC252" s="83"/>
      <c r="AD252" s="105"/>
      <c r="AE252" s="83"/>
      <c r="AF252" s="99"/>
    </row>
    <row r="253" spans="2:32" ht="18" hidden="1" customHeight="1" thickBot="1" x14ac:dyDescent="0.25">
      <c r="B253" s="92" t="str">
        <f>IF(C253="","",B252+0.1)</f>
        <v/>
      </c>
      <c r="C253" s="95"/>
      <c r="D253" s="95"/>
      <c r="E253" s="78"/>
      <c r="F253" s="78"/>
      <c r="G253" s="78"/>
      <c r="H253" s="78"/>
      <c r="I253" s="78">
        <f t="shared" si="109"/>
        <v>0</v>
      </c>
      <c r="J253" s="78">
        <f t="shared" si="110"/>
        <v>0</v>
      </c>
      <c r="K253" s="78">
        <f t="shared" si="111"/>
        <v>0</v>
      </c>
      <c r="L253" s="78"/>
      <c r="M253" s="78"/>
      <c r="N253" s="123"/>
      <c r="O253" s="123" t="str">
        <f>IF(ISERROR(VLOOKUP(N253,POA!$A$2:$C$16,3,0)),"",VLOOKUP(N253,POA!$A$2:$C$16,3,0))</f>
        <v/>
      </c>
      <c r="P253" s="82" t="str">
        <f>IF(ISERROR(VLOOKUP(N253,POA!$A$2:$C$16,2,0)),"",VLOOKUP(N253,POA!$A$2:$C$16,2,0))</f>
        <v/>
      </c>
      <c r="Q253" s="91"/>
      <c r="R253" s="90"/>
      <c r="S253" s="91"/>
      <c r="T253" s="90"/>
      <c r="U253" s="97"/>
      <c r="V253" s="90"/>
      <c r="W253" s="89"/>
      <c r="X253" s="90"/>
      <c r="Y253" s="91"/>
      <c r="Z253" s="90"/>
      <c r="AA253" s="90"/>
      <c r="AB253" s="106"/>
      <c r="AC253" s="90"/>
      <c r="AD253" s="106"/>
      <c r="AE253" s="90"/>
      <c r="AF253" s="100"/>
    </row>
    <row r="254" spans="2:32" ht="18" customHeight="1" x14ac:dyDescent="0.2">
      <c r="B254" s="85">
        <v>23</v>
      </c>
      <c r="C254" s="86" t="s">
        <v>218</v>
      </c>
      <c r="D254" s="93">
        <f>IF(SUM(D255:D264)=0,"",SUM(D255:D264))</f>
        <v>1</v>
      </c>
      <c r="E254" s="87">
        <f>IFERROR((E255*$D255+E256*$D256+E257*$D257+E258*$D258+E259*$D259+E260*$D260+E261*$D261+E262*$D262+E263*$D263+E264*$D264),"")</f>
        <v>9253078519.25</v>
      </c>
      <c r="F254" s="87">
        <f>IFERROR((F255*$D255+F256*$D256+F257*$D257+F258*$D258+F259*$D259+F260*$D260+F261*$D261+F262*$D262+F263*$D263+F264*$D264),"")</f>
        <v>18751845877.25</v>
      </c>
      <c r="G254" s="87">
        <f>IFERROR((G255*$D255+G256*$D256+G257*$D257+G258*$D258+G259*$D259+G260*$D260+G261*$D261+G262*$D262+G263*$D263+G264*$D264),"")</f>
        <v>2633697809.75</v>
      </c>
      <c r="H254" s="87">
        <f>IFERROR((H255*$D255+H256*$D256+H257*$D257+H258*$D258+H259*$D259+H260*$D260+H261*$D261+H262*$D262+H263*$D263+H264*$D264),"")</f>
        <v>7111167701.75</v>
      </c>
      <c r="I254" s="87">
        <f>IF(ISERROR(SUM(I255:I264)),"",SUM(I255:I264))</f>
        <v>8827840946</v>
      </c>
      <c r="J254" s="87">
        <f>IF(ISERROR(SUM(J255:J264)),"",SUM(J255:J264))</f>
        <v>15522904234</v>
      </c>
      <c r="K254" s="87">
        <f>IFERROR((K255*$D255+K256*$D256+K257*$D257+K258*$D258+K259*$D259+K260*$D260+K261*$D261+K262*$D262+K263*$D263+K264*$D264),"")</f>
        <v>11640678175.5</v>
      </c>
      <c r="L254" s="87">
        <f>IFERROR((L255*$D255+L256*$D256+L257*$D257+L258*$D258+L259*$D259+L260*$D260+L261*$D261+L262*$D262+L263*$D263+L264*$D264),"")</f>
        <v>1419235557.75</v>
      </c>
      <c r="M254" s="87">
        <f>IFERROR((M255*$D255+M256*$D256+M257*$D257+M258*$D258+M259*$D259+M260*$D260+M261*$D261+M262*$D262+M263*$D263+M264*$D264),"")</f>
        <v>33979838.25</v>
      </c>
      <c r="N254" s="80">
        <v>1</v>
      </c>
      <c r="O254" s="127">
        <f>IF(ISERROR(VLOOKUP(N254,POA!$A$2:$C$16,3,0)),"",VLOOKUP(N254,POA!$A$2:$C$16,3,0))</f>
        <v>6</v>
      </c>
      <c r="P254" s="81">
        <f>IF(ISERROR(VLOOKUP(N254,POA!$A$2:$C$16,2,0)),"",VLOOKUP(N254,POA!$A$2:$C$16,2,0))</f>
        <v>784601462</v>
      </c>
      <c r="Q254" s="126">
        <f>SUM(I254)</f>
        <v>8827840946</v>
      </c>
      <c r="R254" s="88" t="str">
        <f>IF(OR(Q254=0,N254="",P254=""),"",IF(Q254&gt;=$R$9,"HABIL","NO HABIL"))</f>
        <v>HABIL</v>
      </c>
      <c r="S254" s="87">
        <f>IF(AND(E254&gt;=1,G254=0),"INDETERMINADO",IF(ISERROR(SUM(E254/G254)),0,SUM(E254/G254)))</f>
        <v>3.5133410085982244</v>
      </c>
      <c r="T254" s="88" t="str">
        <f>IF(OR(S254=0,N254="",P254=""),"",IF(S254&gt;=$T$9,"HABIL","NO HABIL"))</f>
        <v>HABIL</v>
      </c>
      <c r="U254" s="149">
        <f>IF(ISERROR(SUM(H254/F254)),0,SUM(H254/F254))</f>
        <v>0.37922494394951101</v>
      </c>
      <c r="V254" s="88" t="str">
        <f>IF(OR(U254=0,N254="",P254=""),"",IF(U254&lt;=$V$9,"HABIL","NO HABIL"))</f>
        <v>HABIL</v>
      </c>
      <c r="W254" s="129">
        <f>IF(AND(L254&gt;=1,M254=0),"INDETERMINADO",IF(ISERROR(SUM(L254/M254)),0,SUM(L254/M254)))</f>
        <v>41.76698980460862</v>
      </c>
      <c r="X254" s="88" t="str">
        <f>IF(OR(W254=0,N254="",P254=""),"",IF(W254&gt;=$X$9,"HABIL","NO HABIL"))</f>
        <v>HABIL</v>
      </c>
      <c r="Y254" s="126">
        <f>+SUM(J254)</f>
        <v>15522904234</v>
      </c>
      <c r="Z254" s="88" t="str">
        <f>IF(OR(Y254=0,N254="",P254=""),"",IF(Y254&gt;=$Z$9,"HABIL","NO HABIL"))</f>
        <v>HABIL</v>
      </c>
      <c r="AA254" s="88" t="str">
        <f>IF(OR(R254="",T254="",V254="",X254="",Z254=""),"",IF(R254="NO HABIL","NO HABIL",IF(T254="NO HABIL","NO HABIL",IF(V254="NO HABIL","NO HABIL",IF(X254="NO HABIL","NO HABIL",IF(Z254="NO HABIL","NO HABIL","HABIL"))))))</f>
        <v>HABIL</v>
      </c>
      <c r="AB254" s="129">
        <f>IF(ISERROR(SUM(L254/K254)),0,SUM(L254/K254))</f>
        <v>0.12192035003055479</v>
      </c>
      <c r="AC254" s="88" t="str">
        <f>IF(OR(AB254=0,N254="",P254=""),"",IF(AB254&gt;=$AC$9,"HABIL","NO HABIL"))</f>
        <v>HABIL</v>
      </c>
      <c r="AD254" s="149">
        <f>IF(ISERROR(SUM(L254/F254)),0,SUM(L254/F254))</f>
        <v>7.5685112123912893E-2</v>
      </c>
      <c r="AE254" s="88" t="str">
        <f>IF(OR(AD254=0,N254="",P254=""),"",IF(AD254&gt;=$AE$9,"HABIL","NO HABIL"))</f>
        <v>HABIL</v>
      </c>
      <c r="AF254" s="98" t="str">
        <f t="shared" ref="AF254" si="112">IF(OR(AC254="",AE254=""),"",IF(AC254="NO HABIL","NO HABIL",IF(AE254="NO HABIL","NO HABIL",IF(AE254="NO HABIL","NO HABIL","HABIL"))))</f>
        <v>HABIL</v>
      </c>
    </row>
    <row r="255" spans="2:32" ht="34.5" customHeight="1" x14ac:dyDescent="0.2">
      <c r="B255" s="75">
        <f t="shared" ref="B255:B260" si="113">IF(C255="","",B254+0.1)</f>
        <v>23.1</v>
      </c>
      <c r="C255" s="76" t="s">
        <v>273</v>
      </c>
      <c r="D255" s="130">
        <v>0.75</v>
      </c>
      <c r="E255" s="125">
        <v>12333257761</v>
      </c>
      <c r="F255" s="125">
        <v>24998280905</v>
      </c>
      <c r="G255" s="125">
        <v>3508416815</v>
      </c>
      <c r="H255" s="125">
        <v>9478376671</v>
      </c>
      <c r="I255" s="125">
        <f t="shared" ref="I255:I264" si="114">IF(ISERROR(E255-G255),"",E255-G255)</f>
        <v>8824840946</v>
      </c>
      <c r="J255" s="74">
        <f t="shared" ref="J255:J264" si="115">IF(ISERROR(F255-H255),"",F255-H255)</f>
        <v>15519904234</v>
      </c>
      <c r="K255" s="125">
        <f>+J255</f>
        <v>15519904234</v>
      </c>
      <c r="L255" s="125">
        <v>1892314077</v>
      </c>
      <c r="M255" s="125">
        <v>45306451</v>
      </c>
      <c r="N255" s="124"/>
      <c r="O255" s="128" t="str">
        <f>IF(ISERROR(VLOOKUP(N255,POA!$A$2:$C$16,3,0)),"",VLOOKUP(N255,POA!$A$2:$C$16,3,0))</f>
        <v/>
      </c>
      <c r="P255" s="79" t="str">
        <f>IF(ISERROR(VLOOKUP(N255,POA!$A$2:$C$16,2,0)),"",VLOOKUP(N255,POA!$A$2:$C$16,2,0))</f>
        <v/>
      </c>
      <c r="Q255" s="84"/>
      <c r="R255" s="83"/>
      <c r="S255" s="84"/>
      <c r="T255" s="83"/>
      <c r="U255" s="96"/>
      <c r="V255" s="83"/>
      <c r="W255" s="77"/>
      <c r="X255" s="83"/>
      <c r="Y255" s="84"/>
      <c r="Z255" s="83"/>
      <c r="AA255" s="83"/>
      <c r="AB255" s="105"/>
      <c r="AC255" s="83"/>
      <c r="AD255" s="105"/>
      <c r="AE255" s="83"/>
      <c r="AF255" s="101"/>
    </row>
    <row r="256" spans="2:32" ht="18" customHeight="1" thickBot="1" x14ac:dyDescent="0.25">
      <c r="B256" s="75">
        <f t="shared" si="113"/>
        <v>23.200000000000003</v>
      </c>
      <c r="C256" s="94" t="s">
        <v>274</v>
      </c>
      <c r="D256" s="130">
        <v>0.25</v>
      </c>
      <c r="E256" s="125">
        <v>12540794</v>
      </c>
      <c r="F256" s="125">
        <v>12540794</v>
      </c>
      <c r="G256" s="125">
        <v>9540794</v>
      </c>
      <c r="H256" s="125">
        <v>9540794</v>
      </c>
      <c r="I256" s="125">
        <f t="shared" si="114"/>
        <v>3000000</v>
      </c>
      <c r="J256" s="74">
        <f t="shared" si="115"/>
        <v>3000000</v>
      </c>
      <c r="K256" s="125">
        <f t="shared" ref="K256:K264" si="116">+J256</f>
        <v>3000000</v>
      </c>
      <c r="L256" s="125">
        <v>0</v>
      </c>
      <c r="M256" s="125">
        <v>0</v>
      </c>
      <c r="N256" s="122"/>
      <c r="O256" s="122" t="str">
        <f>IF(ISERROR(VLOOKUP(N256,POA!$A$2:$C$16,3,0)),"",VLOOKUP(N256,POA!$A$2:$C$16,3,0))</f>
        <v/>
      </c>
      <c r="P256" s="79" t="str">
        <f>IF(ISERROR(VLOOKUP(N256,POA!$A$2:$C$16,2,0)),"",VLOOKUP(N256,POA!$A$2:$C$16,2,0))</f>
        <v/>
      </c>
      <c r="Q256" s="84"/>
      <c r="R256" s="83"/>
      <c r="S256" s="84"/>
      <c r="T256" s="83"/>
      <c r="U256" s="96"/>
      <c r="V256" s="83"/>
      <c r="W256" s="77"/>
      <c r="X256" s="83"/>
      <c r="Y256" s="84"/>
      <c r="Z256" s="83"/>
      <c r="AA256" s="83"/>
      <c r="AB256" s="105"/>
      <c r="AC256" s="83"/>
      <c r="AD256" s="105"/>
      <c r="AE256" s="83"/>
      <c r="AF256" s="102"/>
    </row>
    <row r="257" spans="2:32" ht="18" hidden="1" customHeight="1" x14ac:dyDescent="0.2">
      <c r="B257" s="75" t="str">
        <f t="shared" si="113"/>
        <v/>
      </c>
      <c r="C257" s="94"/>
      <c r="D257" s="130"/>
      <c r="E257" s="74"/>
      <c r="F257" s="74"/>
      <c r="G257" s="74"/>
      <c r="H257" s="74"/>
      <c r="I257" s="125">
        <f t="shared" si="114"/>
        <v>0</v>
      </c>
      <c r="J257" s="74">
        <f t="shared" si="115"/>
        <v>0</v>
      </c>
      <c r="K257" s="125">
        <f t="shared" si="116"/>
        <v>0</v>
      </c>
      <c r="L257" s="125"/>
      <c r="M257" s="125"/>
      <c r="N257" s="122"/>
      <c r="O257" s="122" t="str">
        <f>IF(ISERROR(VLOOKUP(N257,POA!$A$2:$C$16,3,0)),"",VLOOKUP(N257,POA!$A$2:$C$16,3,0))</f>
        <v/>
      </c>
      <c r="P257" s="79" t="str">
        <f>IF(ISERROR(VLOOKUP(N257,POA!$A$2:$C$16,2,0)),"",VLOOKUP(N257,POA!$A$2:$C$16,2,0))</f>
        <v/>
      </c>
      <c r="Q257" s="84"/>
      <c r="R257" s="83"/>
      <c r="S257" s="84"/>
      <c r="T257" s="83"/>
      <c r="U257" s="96"/>
      <c r="V257" s="83"/>
      <c r="W257" s="77"/>
      <c r="X257" s="83"/>
      <c r="Y257" s="84"/>
      <c r="Z257" s="83"/>
      <c r="AA257" s="83"/>
      <c r="AB257" s="105"/>
      <c r="AC257" s="83"/>
      <c r="AD257" s="105"/>
      <c r="AE257" s="83"/>
      <c r="AF257" s="102"/>
    </row>
    <row r="258" spans="2:32" ht="18" hidden="1" customHeight="1" x14ac:dyDescent="0.2">
      <c r="B258" s="75" t="str">
        <f t="shared" si="113"/>
        <v/>
      </c>
      <c r="C258" s="94"/>
      <c r="D258" s="130"/>
      <c r="E258" s="74"/>
      <c r="F258" s="74"/>
      <c r="G258" s="74"/>
      <c r="H258" s="74"/>
      <c r="I258" s="125">
        <f t="shared" si="114"/>
        <v>0</v>
      </c>
      <c r="J258" s="74">
        <f t="shared" si="115"/>
        <v>0</v>
      </c>
      <c r="K258" s="125">
        <f t="shared" si="116"/>
        <v>0</v>
      </c>
      <c r="L258" s="125"/>
      <c r="M258" s="125"/>
      <c r="N258" s="122"/>
      <c r="O258" s="122" t="str">
        <f>IF(ISERROR(VLOOKUP(N258,POA!$A$2:$C$16,3,0)),"",VLOOKUP(N258,POA!$A$2:$C$16,3,0))</f>
        <v/>
      </c>
      <c r="P258" s="79" t="str">
        <f>IF(ISERROR(VLOOKUP(N258,POA!$A$2:$C$16,2,0)),"",VLOOKUP(N258,POA!$A$2:$C$16,2,0))</f>
        <v/>
      </c>
      <c r="Q258" s="84"/>
      <c r="R258" s="83"/>
      <c r="S258" s="84"/>
      <c r="T258" s="83"/>
      <c r="U258" s="96"/>
      <c r="V258" s="83"/>
      <c r="W258" s="77"/>
      <c r="X258" s="83"/>
      <c r="Y258" s="84"/>
      <c r="Z258" s="83"/>
      <c r="AA258" s="83"/>
      <c r="AB258" s="105"/>
      <c r="AC258" s="83"/>
      <c r="AD258" s="105"/>
      <c r="AE258" s="83"/>
      <c r="AF258" s="102"/>
    </row>
    <row r="259" spans="2:32" ht="18" hidden="1" customHeight="1" x14ac:dyDescent="0.2">
      <c r="B259" s="75" t="str">
        <f t="shared" si="113"/>
        <v/>
      </c>
      <c r="C259" s="94"/>
      <c r="D259" s="130"/>
      <c r="E259" s="74"/>
      <c r="F259" s="74"/>
      <c r="G259" s="74"/>
      <c r="H259" s="74"/>
      <c r="I259" s="125">
        <f t="shared" si="114"/>
        <v>0</v>
      </c>
      <c r="J259" s="74">
        <f t="shared" si="115"/>
        <v>0</v>
      </c>
      <c r="K259" s="125">
        <f t="shared" si="116"/>
        <v>0</v>
      </c>
      <c r="L259" s="125"/>
      <c r="M259" s="125"/>
      <c r="N259" s="122"/>
      <c r="O259" s="122" t="str">
        <f>IF(ISERROR(VLOOKUP(N259,POA!$A$2:$C$16,3,0)),"",VLOOKUP(N259,POA!$A$2:$C$16,3,0))</f>
        <v/>
      </c>
      <c r="P259" s="79" t="str">
        <f>IF(ISERROR(VLOOKUP(N259,POA!$A$2:$C$16,2,0)),"",VLOOKUP(N259,POA!$A$2:$C$16,2,0))</f>
        <v/>
      </c>
      <c r="Q259" s="84"/>
      <c r="R259" s="83"/>
      <c r="S259" s="84"/>
      <c r="T259" s="83"/>
      <c r="U259" s="96"/>
      <c r="V259" s="83"/>
      <c r="W259" s="77"/>
      <c r="X259" s="83"/>
      <c r="Y259" s="84"/>
      <c r="Z259" s="83"/>
      <c r="AA259" s="83"/>
      <c r="AB259" s="105"/>
      <c r="AC259" s="83"/>
      <c r="AD259" s="105"/>
      <c r="AE259" s="83"/>
      <c r="AF259" s="99"/>
    </row>
    <row r="260" spans="2:32" ht="18" hidden="1" customHeight="1" x14ac:dyDescent="0.2">
      <c r="B260" s="75" t="str">
        <f t="shared" si="113"/>
        <v/>
      </c>
      <c r="C260" s="94"/>
      <c r="D260" s="130"/>
      <c r="E260" s="74"/>
      <c r="F260" s="74"/>
      <c r="G260" s="74"/>
      <c r="H260" s="74"/>
      <c r="I260" s="125">
        <f t="shared" si="114"/>
        <v>0</v>
      </c>
      <c r="J260" s="74">
        <f t="shared" si="115"/>
        <v>0</v>
      </c>
      <c r="K260" s="125">
        <f t="shared" si="116"/>
        <v>0</v>
      </c>
      <c r="L260" s="125"/>
      <c r="M260" s="125"/>
      <c r="N260" s="122"/>
      <c r="O260" s="122" t="str">
        <f>IF(ISERROR(VLOOKUP(N260,POA!$A$2:$C$16,3,0)),"",VLOOKUP(N260,POA!$A$2:$C$16,3,0))</f>
        <v/>
      </c>
      <c r="P260" s="79" t="str">
        <f>IF(ISERROR(VLOOKUP(N260,POA!$A$2:$C$16,2,0)),"",VLOOKUP(N260,POA!$A$2:$C$16,2,0))</f>
        <v/>
      </c>
      <c r="Q260" s="84"/>
      <c r="R260" s="83"/>
      <c r="S260" s="84"/>
      <c r="T260" s="83"/>
      <c r="U260" s="96"/>
      <c r="V260" s="83"/>
      <c r="W260" s="77"/>
      <c r="X260" s="83"/>
      <c r="Y260" s="84"/>
      <c r="Z260" s="83"/>
      <c r="AA260" s="83"/>
      <c r="AB260" s="105"/>
      <c r="AC260" s="83"/>
      <c r="AD260" s="105"/>
      <c r="AE260" s="83"/>
      <c r="AF260" s="102"/>
    </row>
    <row r="261" spans="2:32" ht="18" hidden="1" customHeight="1" x14ac:dyDescent="0.2">
      <c r="B261" s="75" t="str">
        <f>IF(C261="","",B260+0.1)</f>
        <v/>
      </c>
      <c r="C261" s="94"/>
      <c r="D261" s="130"/>
      <c r="E261" s="74"/>
      <c r="F261" s="74"/>
      <c r="G261" s="74"/>
      <c r="H261" s="74"/>
      <c r="I261" s="125">
        <f t="shared" si="114"/>
        <v>0</v>
      </c>
      <c r="J261" s="74">
        <f t="shared" si="115"/>
        <v>0</v>
      </c>
      <c r="K261" s="125">
        <f t="shared" si="116"/>
        <v>0</v>
      </c>
      <c r="L261" s="125"/>
      <c r="M261" s="125"/>
      <c r="N261" s="122"/>
      <c r="O261" s="122" t="str">
        <f>IF(ISERROR(VLOOKUP(N261,POA!$A$2:$C$16,3,0)),"",VLOOKUP(N261,POA!$A$2:$C$16,3,0))</f>
        <v/>
      </c>
      <c r="P261" s="79" t="str">
        <f>IF(ISERROR(VLOOKUP(N261,POA!$A$2:$C$16,2,0)),"",VLOOKUP(N261,POA!$A$2:$C$16,2,0))</f>
        <v/>
      </c>
      <c r="Q261" s="84"/>
      <c r="R261" s="83"/>
      <c r="S261" s="84"/>
      <c r="T261" s="83"/>
      <c r="U261" s="96"/>
      <c r="V261" s="83"/>
      <c r="W261" s="77"/>
      <c r="X261" s="83"/>
      <c r="Y261" s="84"/>
      <c r="Z261" s="83"/>
      <c r="AA261" s="83"/>
      <c r="AB261" s="105"/>
      <c r="AC261" s="83"/>
      <c r="AD261" s="105"/>
      <c r="AE261" s="83"/>
      <c r="AF261" s="102"/>
    </row>
    <row r="262" spans="2:32" ht="18" hidden="1" customHeight="1" x14ac:dyDescent="0.2">
      <c r="B262" s="75" t="str">
        <f>IF(C262="","",B261+0.1)</f>
        <v/>
      </c>
      <c r="C262" s="94"/>
      <c r="D262" s="130"/>
      <c r="E262" s="74"/>
      <c r="F262" s="74"/>
      <c r="G262" s="74"/>
      <c r="H262" s="74"/>
      <c r="I262" s="125">
        <f t="shared" si="114"/>
        <v>0</v>
      </c>
      <c r="J262" s="74">
        <f t="shared" si="115"/>
        <v>0</v>
      </c>
      <c r="K262" s="125">
        <f t="shared" si="116"/>
        <v>0</v>
      </c>
      <c r="L262" s="125"/>
      <c r="M262" s="125"/>
      <c r="N262" s="122"/>
      <c r="O262" s="122" t="str">
        <f>IF(ISERROR(VLOOKUP(N262,POA!$A$2:$C$16,3,0)),"",VLOOKUP(N262,POA!$A$2:$C$16,3,0))</f>
        <v/>
      </c>
      <c r="P262" s="79" t="str">
        <f>IF(ISERROR(VLOOKUP(N262,POA!$A$2:$C$16,2,0)),"",VLOOKUP(N262,POA!$A$2:$C$16,2,0))</f>
        <v/>
      </c>
      <c r="Q262" s="84"/>
      <c r="R262" s="83"/>
      <c r="S262" s="84"/>
      <c r="T262" s="83"/>
      <c r="U262" s="96"/>
      <c r="V262" s="83"/>
      <c r="W262" s="77"/>
      <c r="X262" s="83"/>
      <c r="Y262" s="84"/>
      <c r="Z262" s="83"/>
      <c r="AA262" s="83"/>
      <c r="AB262" s="105"/>
      <c r="AC262" s="83"/>
      <c r="AD262" s="105"/>
      <c r="AE262" s="83"/>
      <c r="AF262" s="99"/>
    </row>
    <row r="263" spans="2:32" ht="18" hidden="1" customHeight="1" x14ac:dyDescent="0.2">
      <c r="B263" s="75" t="str">
        <f>IF(C263="","",B262+0.1)</f>
        <v/>
      </c>
      <c r="C263" s="94"/>
      <c r="D263" s="130"/>
      <c r="E263" s="74"/>
      <c r="F263" s="74"/>
      <c r="G263" s="74"/>
      <c r="H263" s="74"/>
      <c r="I263" s="125">
        <f t="shared" si="114"/>
        <v>0</v>
      </c>
      <c r="J263" s="74">
        <f t="shared" si="115"/>
        <v>0</v>
      </c>
      <c r="K263" s="125">
        <f t="shared" si="116"/>
        <v>0</v>
      </c>
      <c r="L263" s="125"/>
      <c r="M263" s="125"/>
      <c r="N263" s="122"/>
      <c r="O263" s="122" t="str">
        <f>IF(ISERROR(VLOOKUP(N263,POA!$A$2:$C$16,3,0)),"",VLOOKUP(N263,POA!$A$2:$C$16,3,0))</f>
        <v/>
      </c>
      <c r="P263" s="79" t="str">
        <f>IF(ISERROR(VLOOKUP(N263,POA!$A$2:$C$16,2,0)),"",VLOOKUP(N263,POA!$A$2:$C$16,2,0))</f>
        <v/>
      </c>
      <c r="Q263" s="84"/>
      <c r="R263" s="83"/>
      <c r="S263" s="84"/>
      <c r="T263" s="83"/>
      <c r="U263" s="96"/>
      <c r="V263" s="83"/>
      <c r="W263" s="77"/>
      <c r="X263" s="83"/>
      <c r="Y263" s="84"/>
      <c r="Z263" s="83"/>
      <c r="AA263" s="83"/>
      <c r="AB263" s="105"/>
      <c r="AC263" s="83"/>
      <c r="AD263" s="105"/>
      <c r="AE263" s="83"/>
      <c r="AF263" s="99"/>
    </row>
    <row r="264" spans="2:32" ht="18" hidden="1" customHeight="1" thickBot="1" x14ac:dyDescent="0.25">
      <c r="B264" s="92" t="str">
        <f>IF(C264="","",B263+0.1)</f>
        <v/>
      </c>
      <c r="C264" s="95"/>
      <c r="D264" s="95"/>
      <c r="E264" s="78"/>
      <c r="F264" s="78"/>
      <c r="G264" s="78"/>
      <c r="H264" s="78"/>
      <c r="I264" s="78">
        <f t="shared" si="114"/>
        <v>0</v>
      </c>
      <c r="J264" s="78">
        <f t="shared" si="115"/>
        <v>0</v>
      </c>
      <c r="K264" s="78">
        <f t="shared" si="116"/>
        <v>0</v>
      </c>
      <c r="L264" s="78"/>
      <c r="M264" s="78"/>
      <c r="N264" s="123"/>
      <c r="O264" s="123" t="str">
        <f>IF(ISERROR(VLOOKUP(N264,POA!$A$2:$C$16,3,0)),"",VLOOKUP(N264,POA!$A$2:$C$16,3,0))</f>
        <v/>
      </c>
      <c r="P264" s="82" t="str">
        <f>IF(ISERROR(VLOOKUP(N264,POA!$A$2:$C$16,2,0)),"",VLOOKUP(N264,POA!$A$2:$C$16,2,0))</f>
        <v/>
      </c>
      <c r="Q264" s="91"/>
      <c r="R264" s="90"/>
      <c r="S264" s="91"/>
      <c r="T264" s="90"/>
      <c r="U264" s="97"/>
      <c r="V264" s="90"/>
      <c r="W264" s="89"/>
      <c r="X264" s="90"/>
      <c r="Y264" s="91"/>
      <c r="Z264" s="90"/>
      <c r="AA264" s="90"/>
      <c r="AB264" s="106"/>
      <c r="AC264" s="90"/>
      <c r="AD264" s="106"/>
      <c r="AE264" s="90"/>
      <c r="AF264" s="100"/>
    </row>
    <row r="265" spans="2:32" ht="18" customHeight="1" x14ac:dyDescent="0.2">
      <c r="B265" s="85">
        <v>24</v>
      </c>
      <c r="C265" s="86" t="s">
        <v>219</v>
      </c>
      <c r="D265" s="93">
        <f>IF(SUM(D266:D275)=0,"",SUM(D266:D275))</f>
        <v>1</v>
      </c>
      <c r="E265" s="87">
        <f>IFERROR((E266*$D266+E267*$D267+E268*$D268+E269*$D269+E270*$D270+E271*$D271+E272*$D272+E273*$D273+E274*$D274+E275*$D275),"")</f>
        <v>2318153935</v>
      </c>
      <c r="F265" s="87">
        <f>IFERROR((F266*$D266+F267*$D267+F268*$D268+F269*$D269+F270*$D270+F271*$D271+F272*$D272+F273*$D273+F274*$D274+F275*$D275),"")</f>
        <v>3101128390</v>
      </c>
      <c r="G265" s="87">
        <f>IFERROR((G266*$D266+G267*$D267+G268*$D268+G269*$D269+G270*$D270+G271*$D271+G272*$D272+G273*$D273+G274*$D274+G275*$D275),"")</f>
        <v>1444126569</v>
      </c>
      <c r="H265" s="87">
        <f>IFERROR((H266*$D266+H267*$D267+H268*$D268+H269*$D269+H270*$D270+H271*$D271+H272*$D272+H273*$D273+H274*$D274+H275*$D275),"")</f>
        <v>1835890968</v>
      </c>
      <c r="I265" s="87">
        <f>IF(ISERROR(SUM(I266:I275)),"",SUM(I266:I275))</f>
        <v>874027366</v>
      </c>
      <c r="J265" s="87">
        <f>IF(ISERROR(SUM(J266:J275)),"",SUM(J266:J275))</f>
        <v>1265237422</v>
      </c>
      <c r="K265" s="87">
        <f>IFERROR((K266*$D266+K267*$D267+K268*$D268+K269*$D269+K270*$D270+K271*$D271+K272*$D272+K273*$D273+K274*$D274+K275*$D275),"")</f>
        <v>1265237422</v>
      </c>
      <c r="L265" s="87">
        <f>IFERROR((L266*$D266+L267*$D267+L268*$D268+L269*$D269+L270*$D270+L271*$D271+L272*$D272+L273*$D273+L274*$D274+L275*$D275),"")</f>
        <v>923098838</v>
      </c>
      <c r="M265" s="87">
        <f>IFERROR((M266*$D266+M267*$D267+M268*$D268+M269*$D269+M270*$D270+M271*$D271+M272*$D272+M273*$D273+M274*$D274+M275*$D275),"")</f>
        <v>225461951</v>
      </c>
      <c r="N265" s="80">
        <v>1</v>
      </c>
      <c r="O265" s="127">
        <f>IF(ISERROR(VLOOKUP(N265,POA!$A$2:$C$16,3,0)),"",VLOOKUP(N265,POA!$A$2:$C$16,3,0))</f>
        <v>6</v>
      </c>
      <c r="P265" s="81">
        <f>IF(ISERROR(VLOOKUP(N265,POA!$A$2:$C$16,2,0)),"",VLOOKUP(N265,POA!$A$2:$C$16,2,0))</f>
        <v>784601462</v>
      </c>
      <c r="Q265" s="126">
        <f>SUM(I265)</f>
        <v>874027366</v>
      </c>
      <c r="R265" s="88" t="str">
        <f>IF(OR(Q265=0,N265="",P265=""),"",IF(Q265&gt;=$R$9,"HABIL","NO HABIL"))</f>
        <v>HABIL</v>
      </c>
      <c r="S265" s="87">
        <f>IF(AND(E265&gt;=1,G265=0),"INDETERMINADO",IF(ISERROR(SUM(E265/G265)),0,SUM(E265/G265)))</f>
        <v>1.6052290600852452</v>
      </c>
      <c r="T265" s="88" t="str">
        <f>IF(OR(S265=0,N265="",P265=""),"",IF(S265&gt;=$T$9,"HABIL","NO HABIL"))</f>
        <v>HABIL</v>
      </c>
      <c r="U265" s="149">
        <f>IF(ISERROR(SUM(H265/F265)),0,SUM(H265/F265))</f>
        <v>0.59200740411782826</v>
      </c>
      <c r="V265" s="88" t="str">
        <f>IF(OR(U265=0,N265="",P265=""),"",IF(U265&lt;=$V$9,"HABIL","NO HABIL"))</f>
        <v>HABIL</v>
      </c>
      <c r="W265" s="129">
        <f>IF(AND(L265&gt;=1,M265=0),"INDETERMINADO",IF(ISERROR(SUM(L265/M265)),0,SUM(L265/M265)))</f>
        <v>4.0942555225205162</v>
      </c>
      <c r="X265" s="88" t="str">
        <f>IF(OR(W265=0,N265="",P265=""),"",IF(W265&gt;=$X$9,"HABIL","NO HABIL"))</f>
        <v>HABIL</v>
      </c>
      <c r="Y265" s="126">
        <f>+SUM(J265)</f>
        <v>1265237422</v>
      </c>
      <c r="Z265" s="88" t="str">
        <f>IF(OR(Y265=0,N265="",P265=""),"",IF(Y265&gt;=$Z$9,"HABIL","NO HABIL"))</f>
        <v>HABIL</v>
      </c>
      <c r="AA265" s="88" t="str">
        <f>IF(OR(R265="",T265="",V265="",X265="",Z265=""),"",IF(R265="NO HABIL","NO HABIL",IF(T265="NO HABIL","NO HABIL",IF(V265="NO HABIL","NO HABIL",IF(X265="NO HABIL","NO HABIL",IF(Z265="NO HABIL","NO HABIL","HABIL"))))))</f>
        <v>HABIL</v>
      </c>
      <c r="AB265" s="129">
        <f>IF(ISERROR(SUM(L265/K265)),0,SUM(L265/K265))</f>
        <v>0.72958546905831245</v>
      </c>
      <c r="AC265" s="88" t="str">
        <f>IF(OR(AB265=0,N265="",P265=""),"",IF(AB265&gt;=$AC$9,"HABIL","NO HABIL"))</f>
        <v>HABIL</v>
      </c>
      <c r="AD265" s="149">
        <f>IF(ISERROR(SUM(L265/F265)),0,SUM(L265/F265))</f>
        <v>0.29766546943901279</v>
      </c>
      <c r="AE265" s="88" t="str">
        <f>IF(OR(AD265=0,N265="",P265=""),"",IF(AD265&gt;=$AE$9,"HABIL","NO HABIL"))</f>
        <v>HABIL</v>
      </c>
      <c r="AF265" s="98" t="str">
        <f t="shared" ref="AF265" si="117">IF(OR(AC265="",AE265=""),"",IF(AC265="NO HABIL","NO HABIL",IF(AE265="NO HABIL","NO HABIL",IF(AE265="NO HABIL","NO HABIL","HABIL"))))</f>
        <v>HABIL</v>
      </c>
    </row>
    <row r="266" spans="2:32" ht="18" customHeight="1" thickBot="1" x14ac:dyDescent="0.25">
      <c r="B266" s="75">
        <f t="shared" ref="B266:B271" si="118">IF(C266="","",B265+0.1)</f>
        <v>24.1</v>
      </c>
      <c r="C266" s="76" t="s">
        <v>219</v>
      </c>
      <c r="D266" s="130">
        <v>1</v>
      </c>
      <c r="E266" s="125">
        <v>2318153935</v>
      </c>
      <c r="F266" s="125">
        <v>3101128390</v>
      </c>
      <c r="G266" s="125">
        <v>1444126569</v>
      </c>
      <c r="H266" s="125">
        <v>1835890968</v>
      </c>
      <c r="I266" s="125">
        <f t="shared" ref="I266:I275" si="119">IF(ISERROR(E266-G266),"",E266-G266)</f>
        <v>874027366</v>
      </c>
      <c r="J266" s="74">
        <f t="shared" ref="J266:J275" si="120">IF(ISERROR(F266-H266),"",F266-H266)</f>
        <v>1265237422</v>
      </c>
      <c r="K266" s="125">
        <f>+J266</f>
        <v>1265237422</v>
      </c>
      <c r="L266" s="125">
        <v>923098838</v>
      </c>
      <c r="M266" s="125">
        <v>225461951</v>
      </c>
      <c r="N266" s="124"/>
      <c r="O266" s="128" t="str">
        <f>IF(ISERROR(VLOOKUP(N266,POA!$A$2:$C$16,3,0)),"",VLOOKUP(N266,POA!$A$2:$C$16,3,0))</f>
        <v/>
      </c>
      <c r="P266" s="79" t="str">
        <f>IF(ISERROR(VLOOKUP(N266,POA!$A$2:$C$16,2,0)),"",VLOOKUP(N266,POA!$A$2:$C$16,2,0))</f>
        <v/>
      </c>
      <c r="Q266" s="84"/>
      <c r="R266" s="83"/>
      <c r="S266" s="84"/>
      <c r="T266" s="83"/>
      <c r="U266" s="96"/>
      <c r="V266" s="83"/>
      <c r="W266" s="77"/>
      <c r="X266" s="83"/>
      <c r="Y266" s="84"/>
      <c r="Z266" s="83"/>
      <c r="AA266" s="83"/>
      <c r="AB266" s="105"/>
      <c r="AC266" s="83"/>
      <c r="AD266" s="105"/>
      <c r="AE266" s="83"/>
      <c r="AF266" s="101"/>
    </row>
    <row r="267" spans="2:32" ht="18" hidden="1" customHeight="1" x14ac:dyDescent="0.2">
      <c r="B267" s="75" t="str">
        <f t="shared" si="118"/>
        <v/>
      </c>
      <c r="C267" s="94"/>
      <c r="D267" s="130"/>
      <c r="E267" s="125"/>
      <c r="F267" s="125"/>
      <c r="G267" s="125"/>
      <c r="H267" s="125"/>
      <c r="I267" s="125">
        <f t="shared" si="119"/>
        <v>0</v>
      </c>
      <c r="J267" s="74">
        <f t="shared" si="120"/>
        <v>0</v>
      </c>
      <c r="K267" s="125">
        <f t="shared" ref="K267:K275" si="121">+J267</f>
        <v>0</v>
      </c>
      <c r="L267" s="125"/>
      <c r="M267" s="125"/>
      <c r="N267" s="122"/>
      <c r="O267" s="122" t="str">
        <f>IF(ISERROR(VLOOKUP(N267,POA!$A$2:$C$16,3,0)),"",VLOOKUP(N267,POA!$A$2:$C$16,3,0))</f>
        <v/>
      </c>
      <c r="P267" s="79" t="str">
        <f>IF(ISERROR(VLOOKUP(N267,POA!$A$2:$C$16,2,0)),"",VLOOKUP(N267,POA!$A$2:$C$16,2,0))</f>
        <v/>
      </c>
      <c r="Q267" s="84"/>
      <c r="R267" s="83"/>
      <c r="S267" s="84"/>
      <c r="T267" s="83"/>
      <c r="U267" s="96"/>
      <c r="V267" s="83"/>
      <c r="W267" s="77"/>
      <c r="X267" s="83"/>
      <c r="Y267" s="84"/>
      <c r="Z267" s="83"/>
      <c r="AA267" s="83"/>
      <c r="AB267" s="105"/>
      <c r="AC267" s="83"/>
      <c r="AD267" s="105"/>
      <c r="AE267" s="83"/>
      <c r="AF267" s="102"/>
    </row>
    <row r="268" spans="2:32" ht="18" hidden="1" customHeight="1" x14ac:dyDescent="0.2">
      <c r="B268" s="75" t="str">
        <f t="shared" si="118"/>
        <v/>
      </c>
      <c r="C268" s="94"/>
      <c r="D268" s="130"/>
      <c r="E268" s="74"/>
      <c r="F268" s="74"/>
      <c r="G268" s="74"/>
      <c r="H268" s="74"/>
      <c r="I268" s="125">
        <f t="shared" si="119"/>
        <v>0</v>
      </c>
      <c r="J268" s="74">
        <f t="shared" si="120"/>
        <v>0</v>
      </c>
      <c r="K268" s="125">
        <f t="shared" si="121"/>
        <v>0</v>
      </c>
      <c r="L268" s="125"/>
      <c r="M268" s="125"/>
      <c r="N268" s="122"/>
      <c r="O268" s="122" t="str">
        <f>IF(ISERROR(VLOOKUP(N268,POA!$A$2:$C$16,3,0)),"",VLOOKUP(N268,POA!$A$2:$C$16,3,0))</f>
        <v/>
      </c>
      <c r="P268" s="79" t="str">
        <f>IF(ISERROR(VLOOKUP(N268,POA!$A$2:$C$16,2,0)),"",VLOOKUP(N268,POA!$A$2:$C$16,2,0))</f>
        <v/>
      </c>
      <c r="Q268" s="84"/>
      <c r="R268" s="83"/>
      <c r="S268" s="84"/>
      <c r="T268" s="83"/>
      <c r="U268" s="96"/>
      <c r="V268" s="83"/>
      <c r="W268" s="77"/>
      <c r="X268" s="83"/>
      <c r="Y268" s="84"/>
      <c r="Z268" s="83"/>
      <c r="AA268" s="83"/>
      <c r="AB268" s="105"/>
      <c r="AC268" s="83"/>
      <c r="AD268" s="105"/>
      <c r="AE268" s="83"/>
      <c r="AF268" s="102"/>
    </row>
    <row r="269" spans="2:32" ht="18" hidden="1" customHeight="1" x14ac:dyDescent="0.2">
      <c r="B269" s="75" t="str">
        <f t="shared" si="118"/>
        <v/>
      </c>
      <c r="C269" s="94"/>
      <c r="D269" s="130"/>
      <c r="E269" s="74"/>
      <c r="F269" s="74"/>
      <c r="G269" s="74"/>
      <c r="H269" s="74"/>
      <c r="I269" s="125">
        <f t="shared" si="119"/>
        <v>0</v>
      </c>
      <c r="J269" s="74">
        <f t="shared" si="120"/>
        <v>0</v>
      </c>
      <c r="K269" s="125">
        <f t="shared" si="121"/>
        <v>0</v>
      </c>
      <c r="L269" s="125"/>
      <c r="M269" s="125"/>
      <c r="N269" s="122"/>
      <c r="O269" s="122" t="str">
        <f>IF(ISERROR(VLOOKUP(N269,POA!$A$2:$C$16,3,0)),"",VLOOKUP(N269,POA!$A$2:$C$16,3,0))</f>
        <v/>
      </c>
      <c r="P269" s="79" t="str">
        <f>IF(ISERROR(VLOOKUP(N269,POA!$A$2:$C$16,2,0)),"",VLOOKUP(N269,POA!$A$2:$C$16,2,0))</f>
        <v/>
      </c>
      <c r="Q269" s="84"/>
      <c r="R269" s="83"/>
      <c r="S269" s="84"/>
      <c r="T269" s="83"/>
      <c r="U269" s="96"/>
      <c r="V269" s="83"/>
      <c r="W269" s="77"/>
      <c r="X269" s="83"/>
      <c r="Y269" s="84"/>
      <c r="Z269" s="83"/>
      <c r="AA269" s="83"/>
      <c r="AB269" s="105"/>
      <c r="AC269" s="83"/>
      <c r="AD269" s="105"/>
      <c r="AE269" s="83"/>
      <c r="AF269" s="102"/>
    </row>
    <row r="270" spans="2:32" ht="18" hidden="1" customHeight="1" x14ac:dyDescent="0.2">
      <c r="B270" s="75" t="str">
        <f t="shared" si="118"/>
        <v/>
      </c>
      <c r="C270" s="94"/>
      <c r="D270" s="130"/>
      <c r="E270" s="74"/>
      <c r="F270" s="74"/>
      <c r="G270" s="74"/>
      <c r="H270" s="74"/>
      <c r="I270" s="125">
        <f t="shared" si="119"/>
        <v>0</v>
      </c>
      <c r="J270" s="74">
        <f t="shared" si="120"/>
        <v>0</v>
      </c>
      <c r="K270" s="125">
        <f t="shared" si="121"/>
        <v>0</v>
      </c>
      <c r="L270" s="125"/>
      <c r="M270" s="125"/>
      <c r="N270" s="122"/>
      <c r="O270" s="122" t="str">
        <f>IF(ISERROR(VLOOKUP(N270,POA!$A$2:$C$16,3,0)),"",VLOOKUP(N270,POA!$A$2:$C$16,3,0))</f>
        <v/>
      </c>
      <c r="P270" s="79" t="str">
        <f>IF(ISERROR(VLOOKUP(N270,POA!$A$2:$C$16,2,0)),"",VLOOKUP(N270,POA!$A$2:$C$16,2,0))</f>
        <v/>
      </c>
      <c r="Q270" s="84"/>
      <c r="R270" s="83"/>
      <c r="S270" s="84"/>
      <c r="T270" s="83"/>
      <c r="U270" s="96"/>
      <c r="V270" s="83"/>
      <c r="W270" s="77"/>
      <c r="X270" s="83"/>
      <c r="Y270" s="84"/>
      <c r="Z270" s="83"/>
      <c r="AA270" s="83"/>
      <c r="AB270" s="105"/>
      <c r="AC270" s="83"/>
      <c r="AD270" s="105"/>
      <c r="AE270" s="83"/>
      <c r="AF270" s="99"/>
    </row>
    <row r="271" spans="2:32" ht="18" hidden="1" customHeight="1" x14ac:dyDescent="0.2">
      <c r="B271" s="75" t="str">
        <f t="shared" si="118"/>
        <v/>
      </c>
      <c r="C271" s="94"/>
      <c r="D271" s="130"/>
      <c r="E271" s="74"/>
      <c r="F271" s="74"/>
      <c r="G271" s="74"/>
      <c r="H271" s="74"/>
      <c r="I271" s="125">
        <f t="shared" si="119"/>
        <v>0</v>
      </c>
      <c r="J271" s="74">
        <f t="shared" si="120"/>
        <v>0</v>
      </c>
      <c r="K271" s="125">
        <f t="shared" si="121"/>
        <v>0</v>
      </c>
      <c r="L271" s="125"/>
      <c r="M271" s="125"/>
      <c r="N271" s="122"/>
      <c r="O271" s="122" t="str">
        <f>IF(ISERROR(VLOOKUP(N271,POA!$A$2:$C$16,3,0)),"",VLOOKUP(N271,POA!$A$2:$C$16,3,0))</f>
        <v/>
      </c>
      <c r="P271" s="79" t="str">
        <f>IF(ISERROR(VLOOKUP(N271,POA!$A$2:$C$16,2,0)),"",VLOOKUP(N271,POA!$A$2:$C$16,2,0))</f>
        <v/>
      </c>
      <c r="Q271" s="84"/>
      <c r="R271" s="83"/>
      <c r="S271" s="84"/>
      <c r="T271" s="83"/>
      <c r="U271" s="96"/>
      <c r="V271" s="83"/>
      <c r="W271" s="77"/>
      <c r="X271" s="83"/>
      <c r="Y271" s="84"/>
      <c r="Z271" s="83"/>
      <c r="AA271" s="83"/>
      <c r="AB271" s="105"/>
      <c r="AC271" s="83"/>
      <c r="AD271" s="105"/>
      <c r="AE271" s="83"/>
      <c r="AF271" s="102"/>
    </row>
    <row r="272" spans="2:32" ht="18" hidden="1" customHeight="1" x14ac:dyDescent="0.2">
      <c r="B272" s="75" t="str">
        <f>IF(C272="","",B271+0.1)</f>
        <v/>
      </c>
      <c r="C272" s="94"/>
      <c r="D272" s="130"/>
      <c r="E272" s="74"/>
      <c r="F272" s="74"/>
      <c r="G272" s="74"/>
      <c r="H272" s="74"/>
      <c r="I272" s="125">
        <f t="shared" si="119"/>
        <v>0</v>
      </c>
      <c r="J272" s="74">
        <f t="shared" si="120"/>
        <v>0</v>
      </c>
      <c r="K272" s="125">
        <f t="shared" si="121"/>
        <v>0</v>
      </c>
      <c r="L272" s="125"/>
      <c r="M272" s="125"/>
      <c r="N272" s="122"/>
      <c r="O272" s="122" t="str">
        <f>IF(ISERROR(VLOOKUP(N272,POA!$A$2:$C$16,3,0)),"",VLOOKUP(N272,POA!$A$2:$C$16,3,0))</f>
        <v/>
      </c>
      <c r="P272" s="79" t="str">
        <f>IF(ISERROR(VLOOKUP(N272,POA!$A$2:$C$16,2,0)),"",VLOOKUP(N272,POA!$A$2:$C$16,2,0))</f>
        <v/>
      </c>
      <c r="Q272" s="84"/>
      <c r="R272" s="83"/>
      <c r="S272" s="84"/>
      <c r="T272" s="83"/>
      <c r="U272" s="96"/>
      <c r="V272" s="83"/>
      <c r="W272" s="77"/>
      <c r="X272" s="83"/>
      <c r="Y272" s="84"/>
      <c r="Z272" s="83"/>
      <c r="AA272" s="83"/>
      <c r="AB272" s="105"/>
      <c r="AC272" s="83"/>
      <c r="AD272" s="105"/>
      <c r="AE272" s="83"/>
      <c r="AF272" s="102"/>
    </row>
    <row r="273" spans="2:32" ht="18" hidden="1" customHeight="1" x14ac:dyDescent="0.2">
      <c r="B273" s="75" t="str">
        <f>IF(C273="","",B272+0.1)</f>
        <v/>
      </c>
      <c r="C273" s="94"/>
      <c r="D273" s="130"/>
      <c r="E273" s="74"/>
      <c r="F273" s="74"/>
      <c r="G273" s="74"/>
      <c r="H273" s="74"/>
      <c r="I273" s="125">
        <f t="shared" si="119"/>
        <v>0</v>
      </c>
      <c r="J273" s="74">
        <f t="shared" si="120"/>
        <v>0</v>
      </c>
      <c r="K273" s="125">
        <f t="shared" si="121"/>
        <v>0</v>
      </c>
      <c r="L273" s="125"/>
      <c r="M273" s="125"/>
      <c r="N273" s="122"/>
      <c r="O273" s="122" t="str">
        <f>IF(ISERROR(VLOOKUP(N273,POA!$A$2:$C$16,3,0)),"",VLOOKUP(N273,POA!$A$2:$C$16,3,0))</f>
        <v/>
      </c>
      <c r="P273" s="79" t="str">
        <f>IF(ISERROR(VLOOKUP(N273,POA!$A$2:$C$16,2,0)),"",VLOOKUP(N273,POA!$A$2:$C$16,2,0))</f>
        <v/>
      </c>
      <c r="Q273" s="84"/>
      <c r="R273" s="83"/>
      <c r="S273" s="84"/>
      <c r="T273" s="83"/>
      <c r="U273" s="96"/>
      <c r="V273" s="83"/>
      <c r="W273" s="77"/>
      <c r="X273" s="83"/>
      <c r="Y273" s="84"/>
      <c r="Z273" s="83"/>
      <c r="AA273" s="83"/>
      <c r="AB273" s="105"/>
      <c r="AC273" s="83"/>
      <c r="AD273" s="105"/>
      <c r="AE273" s="83"/>
      <c r="AF273" s="99"/>
    </row>
    <row r="274" spans="2:32" ht="18" hidden="1" customHeight="1" x14ac:dyDescent="0.2">
      <c r="B274" s="75" t="str">
        <f>IF(C274="","",B273+0.1)</f>
        <v/>
      </c>
      <c r="C274" s="94"/>
      <c r="D274" s="130"/>
      <c r="E274" s="74"/>
      <c r="F274" s="74"/>
      <c r="G274" s="74"/>
      <c r="H274" s="74"/>
      <c r="I274" s="125">
        <f t="shared" si="119"/>
        <v>0</v>
      </c>
      <c r="J274" s="74">
        <f t="shared" si="120"/>
        <v>0</v>
      </c>
      <c r="K274" s="125">
        <f t="shared" si="121"/>
        <v>0</v>
      </c>
      <c r="L274" s="125"/>
      <c r="M274" s="125"/>
      <c r="N274" s="122"/>
      <c r="O274" s="122" t="str">
        <f>IF(ISERROR(VLOOKUP(N274,POA!$A$2:$C$16,3,0)),"",VLOOKUP(N274,POA!$A$2:$C$16,3,0))</f>
        <v/>
      </c>
      <c r="P274" s="79" t="str">
        <f>IF(ISERROR(VLOOKUP(N274,POA!$A$2:$C$16,2,0)),"",VLOOKUP(N274,POA!$A$2:$C$16,2,0))</f>
        <v/>
      </c>
      <c r="Q274" s="84"/>
      <c r="R274" s="83"/>
      <c r="S274" s="84"/>
      <c r="T274" s="83"/>
      <c r="U274" s="96"/>
      <c r="V274" s="83"/>
      <c r="W274" s="77"/>
      <c r="X274" s="83"/>
      <c r="Y274" s="84"/>
      <c r="Z274" s="83"/>
      <c r="AA274" s="83"/>
      <c r="AB274" s="105"/>
      <c r="AC274" s="83"/>
      <c r="AD274" s="105"/>
      <c r="AE274" s="83"/>
      <c r="AF274" s="99"/>
    </row>
    <row r="275" spans="2:32" ht="18" hidden="1" customHeight="1" thickBot="1" x14ac:dyDescent="0.25">
      <c r="B275" s="92" t="str">
        <f>IF(C275="","",B274+0.1)</f>
        <v/>
      </c>
      <c r="C275" s="95"/>
      <c r="D275" s="95"/>
      <c r="E275" s="78"/>
      <c r="F275" s="78"/>
      <c r="G275" s="78"/>
      <c r="H275" s="78"/>
      <c r="I275" s="78">
        <f t="shared" si="119"/>
        <v>0</v>
      </c>
      <c r="J275" s="78">
        <f t="shared" si="120"/>
        <v>0</v>
      </c>
      <c r="K275" s="78">
        <f t="shared" si="121"/>
        <v>0</v>
      </c>
      <c r="L275" s="78"/>
      <c r="M275" s="78"/>
      <c r="N275" s="123"/>
      <c r="O275" s="123" t="str">
        <f>IF(ISERROR(VLOOKUP(N275,POA!$A$2:$C$16,3,0)),"",VLOOKUP(N275,POA!$A$2:$C$16,3,0))</f>
        <v/>
      </c>
      <c r="P275" s="82" t="str">
        <f>IF(ISERROR(VLOOKUP(N275,POA!$A$2:$C$16,2,0)),"",VLOOKUP(N275,POA!$A$2:$C$16,2,0))</f>
        <v/>
      </c>
      <c r="Q275" s="91"/>
      <c r="R275" s="90"/>
      <c r="S275" s="91"/>
      <c r="T275" s="90"/>
      <c r="U275" s="97"/>
      <c r="V275" s="90"/>
      <c r="W275" s="89"/>
      <c r="X275" s="90"/>
      <c r="Y275" s="91"/>
      <c r="Z275" s="90"/>
      <c r="AA275" s="90"/>
      <c r="AB275" s="106"/>
      <c r="AC275" s="90"/>
      <c r="AD275" s="106"/>
      <c r="AE275" s="90"/>
      <c r="AF275" s="100"/>
    </row>
    <row r="276" spans="2:32" ht="33" x14ac:dyDescent="0.2">
      <c r="B276" s="85">
        <v>25</v>
      </c>
      <c r="C276" s="86" t="s">
        <v>220</v>
      </c>
      <c r="D276" s="93">
        <f>IF(SUM(D277:D286)=0,"",SUM(D277:D286))</f>
        <v>1</v>
      </c>
      <c r="E276" s="87">
        <f>IFERROR((E277*$D277+E278*$D278+E279*$D279+E280*$D280+E281*$D281+E282*$D282+E283*$D283+E284*$D284+E285*$D285+E286*$D286),"")</f>
        <v>3906536874</v>
      </c>
      <c r="F276" s="87">
        <f>IFERROR((F277*$D277+F278*$D278+F279*$D279+F280*$D280+F281*$D281+F282*$D282+F283*$D283+F284*$D284+F285*$D285+F286*$D286),"")</f>
        <v>6858265738</v>
      </c>
      <c r="G276" s="87">
        <f>IFERROR((G277*$D277+G278*$D278+G279*$D279+G280*$D280+G281*$D281+G282*$D282+G283*$D283+G284*$D284+G285*$D285+G286*$D286),"")</f>
        <v>1857828437</v>
      </c>
      <c r="H276" s="87">
        <f>IFERROR((H277*$D277+H278*$D278+H279*$D279+H280*$D280+H281*$D281+H282*$D282+H283*$D283+H284*$D284+H285*$D285+H286*$D286),"")</f>
        <v>3936459517</v>
      </c>
      <c r="I276" s="87">
        <f>IF(ISERROR(SUM(I277:I286)),"",SUM(I277:I286))</f>
        <v>2048708437</v>
      </c>
      <c r="J276" s="87">
        <f>IF(ISERROR(SUM(J277:J286)),"",SUM(J277:J286))</f>
        <v>2921806221</v>
      </c>
      <c r="K276" s="87">
        <f>IFERROR((K277*$D277+K278*$D278+K279*$D279+K280*$D280+K281*$D281+K282*$D282+K283*$D283+K284*$D284+K285*$D285+K286*$D286),"")</f>
        <v>2921806221</v>
      </c>
      <c r="L276" s="87">
        <f>IFERROR((L277*$D277+L278*$D278+L279*$D279+L280*$D280+L281*$D281+L282*$D282+L283*$D283+L284*$D284+L285*$D285+L286*$D286),"")</f>
        <v>311956621</v>
      </c>
      <c r="M276" s="87">
        <f>IFERROR((M277*$D277+M278*$D278+M279*$D279+M280*$D280+M281*$D281+M282*$D282+M283*$D283+M284*$D284+M285*$D285+M286*$D286),"")</f>
        <v>19632500</v>
      </c>
      <c r="N276" s="80">
        <v>1</v>
      </c>
      <c r="O276" s="127">
        <f>IF(ISERROR(VLOOKUP(N276,POA!$A$2:$C$16,3,0)),"",VLOOKUP(N276,POA!$A$2:$C$16,3,0))</f>
        <v>6</v>
      </c>
      <c r="P276" s="81">
        <f>IF(ISERROR(VLOOKUP(N276,POA!$A$2:$C$16,2,0)),"",VLOOKUP(N276,POA!$A$2:$C$16,2,0))</f>
        <v>784601462</v>
      </c>
      <c r="Q276" s="126">
        <f>SUM(I276)</f>
        <v>2048708437</v>
      </c>
      <c r="R276" s="88" t="str">
        <f>IF(OR(Q276=0,N276="",P276=""),"",IF(Q276&gt;=$R$9,"HABIL","NO HABIL"))</f>
        <v>HABIL</v>
      </c>
      <c r="S276" s="87">
        <f>IF(AND(E276&gt;=1,G276=0),"INDETERMINADO",IF(ISERROR(SUM(E276/G276)),0,SUM(E276/G276)))</f>
        <v>2.1027436097965166</v>
      </c>
      <c r="T276" s="88" t="str">
        <f>IF(OR(S276=0,N276="",P276=""),"",IF(S276&gt;=$T$9,"HABIL","NO HABIL"))</f>
        <v>HABIL</v>
      </c>
      <c r="U276" s="149">
        <f>IF(ISERROR(SUM(H276/F276)),0,SUM(H276/F276))</f>
        <v>0.57397302282835516</v>
      </c>
      <c r="V276" s="88" t="str">
        <f>IF(OR(U276=0,N276="",P276=""),"",IF(U276&lt;=$V$9,"HABIL","NO HABIL"))</f>
        <v>HABIL</v>
      </c>
      <c r="W276" s="129">
        <f>IF(AND(L276&gt;=1,M276=0),"INDETERMINADO",IF(ISERROR(SUM(L276/M276)),0,SUM(L276/M276)))</f>
        <v>15.889806239653636</v>
      </c>
      <c r="X276" s="88" t="str">
        <f>IF(OR(W276=0,N276="",P276=""),"",IF(W276&gt;=$X$9,"HABIL","NO HABIL"))</f>
        <v>HABIL</v>
      </c>
      <c r="Y276" s="126">
        <f>+SUM(J276)</f>
        <v>2921806221</v>
      </c>
      <c r="Z276" s="88" t="str">
        <f>IF(OR(Y276=0,N276="",P276=""),"",IF(Y276&gt;=$Z$9,"HABIL","NO HABIL"))</f>
        <v>HABIL</v>
      </c>
      <c r="AA276" s="88" t="str">
        <f>IF(OR(R276="",T276="",V276="",X276="",Z276=""),"",IF(R276="NO HABIL","NO HABIL",IF(T276="NO HABIL","NO HABIL",IF(V276="NO HABIL","NO HABIL",IF(X276="NO HABIL","NO HABIL",IF(Z276="NO HABIL","NO HABIL","HABIL"))))))</f>
        <v>HABIL</v>
      </c>
      <c r="AB276" s="129">
        <f>IF(ISERROR(SUM(L276/K276)),0,SUM(L276/K276))</f>
        <v>0.10676841563203722</v>
      </c>
      <c r="AC276" s="88" t="str">
        <f>IF(OR(AB276=0,N276="",P276=""),"",IF(AB276&gt;=$AC$9,"HABIL","NO HABIL"))</f>
        <v>HABIL</v>
      </c>
      <c r="AD276" s="149">
        <f>IF(ISERROR(SUM(L276/F276)),0,SUM(L276/F276))</f>
        <v>4.5486225369122613E-2</v>
      </c>
      <c r="AE276" s="88" t="str">
        <f>IF(OR(AD276=0,N276="",P276=""),"",IF(AD276&gt;=$AE$9,"HABIL","NO HABIL"))</f>
        <v>HABIL</v>
      </c>
      <c r="AF276" s="98" t="str">
        <f t="shared" ref="AF276" si="122">IF(OR(AC276="",AE276=""),"",IF(AC276="NO HABIL","NO HABIL",IF(AE276="NO HABIL","NO HABIL",IF(AE276="NO HABIL","NO HABIL","HABIL"))))</f>
        <v>HABIL</v>
      </c>
    </row>
    <row r="277" spans="2:32" ht="33.75" thickBot="1" x14ac:dyDescent="0.25">
      <c r="B277" s="75">
        <f t="shared" ref="B277:B282" si="123">IF(C277="","",B276+0.1)</f>
        <v>25.1</v>
      </c>
      <c r="C277" s="76" t="s">
        <v>220</v>
      </c>
      <c r="D277" s="130">
        <v>1</v>
      </c>
      <c r="E277" s="125">
        <v>3906536874</v>
      </c>
      <c r="F277" s="125">
        <v>6858265738</v>
      </c>
      <c r="G277" s="125">
        <v>1857828437</v>
      </c>
      <c r="H277" s="125">
        <v>3936459517</v>
      </c>
      <c r="I277" s="125">
        <f t="shared" ref="I277:I286" si="124">IF(ISERROR(E277-G277),"",E277-G277)</f>
        <v>2048708437</v>
      </c>
      <c r="J277" s="74">
        <f t="shared" ref="J277:J286" si="125">IF(ISERROR(F277-H277),"",F277-H277)</f>
        <v>2921806221</v>
      </c>
      <c r="K277" s="125">
        <f>+J277</f>
        <v>2921806221</v>
      </c>
      <c r="L277" s="125">
        <v>311956621</v>
      </c>
      <c r="M277" s="125">
        <v>19632500</v>
      </c>
      <c r="N277" s="124"/>
      <c r="O277" s="128" t="str">
        <f>IF(ISERROR(VLOOKUP(N277,POA!$A$2:$C$16,3,0)),"",VLOOKUP(N277,POA!$A$2:$C$16,3,0))</f>
        <v/>
      </c>
      <c r="P277" s="79" t="str">
        <f>IF(ISERROR(VLOOKUP(N277,POA!$A$2:$C$16,2,0)),"",VLOOKUP(N277,POA!$A$2:$C$16,2,0))</f>
        <v/>
      </c>
      <c r="Q277" s="84"/>
      <c r="R277" s="83"/>
      <c r="S277" s="84"/>
      <c r="T277" s="83"/>
      <c r="U277" s="96"/>
      <c r="V277" s="83"/>
      <c r="W277" s="77"/>
      <c r="X277" s="83"/>
      <c r="Y277" s="84"/>
      <c r="Z277" s="83"/>
      <c r="AA277" s="83"/>
      <c r="AB277" s="105"/>
      <c r="AC277" s="83"/>
      <c r="AD277" s="105"/>
      <c r="AE277" s="83"/>
      <c r="AF277" s="101"/>
    </row>
    <row r="278" spans="2:32" ht="18" hidden="1" customHeight="1" x14ac:dyDescent="0.2">
      <c r="B278" s="75" t="str">
        <f t="shared" si="123"/>
        <v/>
      </c>
      <c r="C278" s="94"/>
      <c r="D278" s="130"/>
      <c r="E278" s="125"/>
      <c r="F278" s="125"/>
      <c r="G278" s="125"/>
      <c r="H278" s="125"/>
      <c r="I278" s="125">
        <f t="shared" si="124"/>
        <v>0</v>
      </c>
      <c r="J278" s="74">
        <f t="shared" si="125"/>
        <v>0</v>
      </c>
      <c r="K278" s="125">
        <f t="shared" ref="K278:K286" si="126">+J278</f>
        <v>0</v>
      </c>
      <c r="L278" s="125"/>
      <c r="M278" s="125"/>
      <c r="N278" s="122"/>
      <c r="O278" s="122" t="str">
        <f>IF(ISERROR(VLOOKUP(N278,POA!$A$2:$C$16,3,0)),"",VLOOKUP(N278,POA!$A$2:$C$16,3,0))</f>
        <v/>
      </c>
      <c r="P278" s="79" t="str">
        <f>IF(ISERROR(VLOOKUP(N278,POA!$A$2:$C$16,2,0)),"",VLOOKUP(N278,POA!$A$2:$C$16,2,0))</f>
        <v/>
      </c>
      <c r="Q278" s="84"/>
      <c r="R278" s="83"/>
      <c r="S278" s="84"/>
      <c r="T278" s="83"/>
      <c r="U278" s="96"/>
      <c r="V278" s="83"/>
      <c r="W278" s="77"/>
      <c r="X278" s="83"/>
      <c r="Y278" s="84"/>
      <c r="Z278" s="83"/>
      <c r="AA278" s="83"/>
      <c r="AB278" s="105"/>
      <c r="AC278" s="83"/>
      <c r="AD278" s="105"/>
      <c r="AE278" s="83"/>
      <c r="AF278" s="102"/>
    </row>
    <row r="279" spans="2:32" ht="18" hidden="1" customHeight="1" x14ac:dyDescent="0.2">
      <c r="B279" s="75" t="str">
        <f t="shared" si="123"/>
        <v/>
      </c>
      <c r="C279" s="94"/>
      <c r="D279" s="130"/>
      <c r="E279" s="74"/>
      <c r="F279" s="74"/>
      <c r="G279" s="74"/>
      <c r="H279" s="74"/>
      <c r="I279" s="125">
        <f t="shared" si="124"/>
        <v>0</v>
      </c>
      <c r="J279" s="74">
        <f t="shared" si="125"/>
        <v>0</v>
      </c>
      <c r="K279" s="125">
        <f t="shared" si="126"/>
        <v>0</v>
      </c>
      <c r="L279" s="125"/>
      <c r="M279" s="125"/>
      <c r="N279" s="122"/>
      <c r="O279" s="122" t="str">
        <f>IF(ISERROR(VLOOKUP(N279,POA!$A$2:$C$16,3,0)),"",VLOOKUP(N279,POA!$A$2:$C$16,3,0))</f>
        <v/>
      </c>
      <c r="P279" s="79" t="str">
        <f>IF(ISERROR(VLOOKUP(N279,POA!$A$2:$C$16,2,0)),"",VLOOKUP(N279,POA!$A$2:$C$16,2,0))</f>
        <v/>
      </c>
      <c r="Q279" s="84"/>
      <c r="R279" s="83"/>
      <c r="S279" s="84"/>
      <c r="T279" s="83"/>
      <c r="U279" s="96"/>
      <c r="V279" s="83"/>
      <c r="W279" s="77"/>
      <c r="X279" s="83"/>
      <c r="Y279" s="84"/>
      <c r="Z279" s="83"/>
      <c r="AA279" s="83"/>
      <c r="AB279" s="105"/>
      <c r="AC279" s="83"/>
      <c r="AD279" s="105"/>
      <c r="AE279" s="83"/>
      <c r="AF279" s="102"/>
    </row>
    <row r="280" spans="2:32" ht="18" hidden="1" customHeight="1" x14ac:dyDescent="0.2">
      <c r="B280" s="75" t="str">
        <f t="shared" si="123"/>
        <v/>
      </c>
      <c r="C280" s="94"/>
      <c r="D280" s="130"/>
      <c r="E280" s="74"/>
      <c r="F280" s="74"/>
      <c r="G280" s="74"/>
      <c r="H280" s="74"/>
      <c r="I280" s="125">
        <f t="shared" si="124"/>
        <v>0</v>
      </c>
      <c r="J280" s="74">
        <f t="shared" si="125"/>
        <v>0</v>
      </c>
      <c r="K280" s="125">
        <f t="shared" si="126"/>
        <v>0</v>
      </c>
      <c r="L280" s="125"/>
      <c r="M280" s="125"/>
      <c r="N280" s="122"/>
      <c r="O280" s="122" t="str">
        <f>IF(ISERROR(VLOOKUP(N280,POA!$A$2:$C$16,3,0)),"",VLOOKUP(N280,POA!$A$2:$C$16,3,0))</f>
        <v/>
      </c>
      <c r="P280" s="79" t="str">
        <f>IF(ISERROR(VLOOKUP(N280,POA!$A$2:$C$16,2,0)),"",VLOOKUP(N280,POA!$A$2:$C$16,2,0))</f>
        <v/>
      </c>
      <c r="Q280" s="84"/>
      <c r="R280" s="83"/>
      <c r="S280" s="84"/>
      <c r="T280" s="83"/>
      <c r="U280" s="96"/>
      <c r="V280" s="83"/>
      <c r="W280" s="77"/>
      <c r="X280" s="83"/>
      <c r="Y280" s="84"/>
      <c r="Z280" s="83"/>
      <c r="AA280" s="83"/>
      <c r="AB280" s="105"/>
      <c r="AC280" s="83"/>
      <c r="AD280" s="105"/>
      <c r="AE280" s="83"/>
      <c r="AF280" s="102"/>
    </row>
    <row r="281" spans="2:32" ht="18" hidden="1" customHeight="1" x14ac:dyDescent="0.2">
      <c r="B281" s="75" t="str">
        <f t="shared" si="123"/>
        <v/>
      </c>
      <c r="C281" s="94"/>
      <c r="D281" s="130"/>
      <c r="E281" s="74"/>
      <c r="F281" s="74"/>
      <c r="G281" s="74"/>
      <c r="H281" s="74"/>
      <c r="I281" s="125">
        <f t="shared" si="124"/>
        <v>0</v>
      </c>
      <c r="J281" s="74">
        <f t="shared" si="125"/>
        <v>0</v>
      </c>
      <c r="K281" s="125">
        <f t="shared" si="126"/>
        <v>0</v>
      </c>
      <c r="L281" s="125"/>
      <c r="M281" s="125"/>
      <c r="N281" s="122"/>
      <c r="O281" s="122" t="str">
        <f>IF(ISERROR(VLOOKUP(N281,POA!$A$2:$C$16,3,0)),"",VLOOKUP(N281,POA!$A$2:$C$16,3,0))</f>
        <v/>
      </c>
      <c r="P281" s="79" t="str">
        <f>IF(ISERROR(VLOOKUP(N281,POA!$A$2:$C$16,2,0)),"",VLOOKUP(N281,POA!$A$2:$C$16,2,0))</f>
        <v/>
      </c>
      <c r="Q281" s="84"/>
      <c r="R281" s="83"/>
      <c r="S281" s="84"/>
      <c r="T281" s="83"/>
      <c r="U281" s="96"/>
      <c r="V281" s="83"/>
      <c r="W281" s="77"/>
      <c r="X281" s="83"/>
      <c r="Y281" s="84"/>
      <c r="Z281" s="83"/>
      <c r="AA281" s="83"/>
      <c r="AB281" s="105"/>
      <c r="AC281" s="83"/>
      <c r="AD281" s="105"/>
      <c r="AE281" s="83"/>
      <c r="AF281" s="99"/>
    </row>
    <row r="282" spans="2:32" ht="18" hidden="1" customHeight="1" x14ac:dyDescent="0.2">
      <c r="B282" s="75" t="str">
        <f t="shared" si="123"/>
        <v/>
      </c>
      <c r="C282" s="94"/>
      <c r="D282" s="130"/>
      <c r="E282" s="74"/>
      <c r="F282" s="74"/>
      <c r="G282" s="74"/>
      <c r="H282" s="74"/>
      <c r="I282" s="125">
        <f t="shared" si="124"/>
        <v>0</v>
      </c>
      <c r="J282" s="74">
        <f t="shared" si="125"/>
        <v>0</v>
      </c>
      <c r="K282" s="125">
        <f t="shared" si="126"/>
        <v>0</v>
      </c>
      <c r="L282" s="125"/>
      <c r="M282" s="125"/>
      <c r="N282" s="122"/>
      <c r="O282" s="122" t="str">
        <f>IF(ISERROR(VLOOKUP(N282,POA!$A$2:$C$16,3,0)),"",VLOOKUP(N282,POA!$A$2:$C$16,3,0))</f>
        <v/>
      </c>
      <c r="P282" s="79" t="str">
        <f>IF(ISERROR(VLOOKUP(N282,POA!$A$2:$C$16,2,0)),"",VLOOKUP(N282,POA!$A$2:$C$16,2,0))</f>
        <v/>
      </c>
      <c r="Q282" s="84"/>
      <c r="R282" s="83"/>
      <c r="S282" s="84"/>
      <c r="T282" s="83"/>
      <c r="U282" s="96"/>
      <c r="V282" s="83"/>
      <c r="W282" s="77"/>
      <c r="X282" s="83"/>
      <c r="Y282" s="84"/>
      <c r="Z282" s="83"/>
      <c r="AA282" s="83"/>
      <c r="AB282" s="105"/>
      <c r="AC282" s="83"/>
      <c r="AD282" s="105"/>
      <c r="AE282" s="83"/>
      <c r="AF282" s="102"/>
    </row>
    <row r="283" spans="2:32" ht="18" hidden="1" customHeight="1" x14ac:dyDescent="0.2">
      <c r="B283" s="75" t="str">
        <f>IF(C283="","",B282+0.1)</f>
        <v/>
      </c>
      <c r="C283" s="94"/>
      <c r="D283" s="130"/>
      <c r="E283" s="74"/>
      <c r="F283" s="74"/>
      <c r="G283" s="74"/>
      <c r="H283" s="74"/>
      <c r="I283" s="125">
        <f t="shared" si="124"/>
        <v>0</v>
      </c>
      <c r="J283" s="74">
        <f t="shared" si="125"/>
        <v>0</v>
      </c>
      <c r="K283" s="125">
        <f t="shared" si="126"/>
        <v>0</v>
      </c>
      <c r="L283" s="125"/>
      <c r="M283" s="125"/>
      <c r="N283" s="122"/>
      <c r="O283" s="122" t="str">
        <f>IF(ISERROR(VLOOKUP(N283,POA!$A$2:$C$16,3,0)),"",VLOOKUP(N283,POA!$A$2:$C$16,3,0))</f>
        <v/>
      </c>
      <c r="P283" s="79" t="str">
        <f>IF(ISERROR(VLOOKUP(N283,POA!$A$2:$C$16,2,0)),"",VLOOKUP(N283,POA!$A$2:$C$16,2,0))</f>
        <v/>
      </c>
      <c r="Q283" s="84"/>
      <c r="R283" s="83"/>
      <c r="S283" s="84"/>
      <c r="T283" s="83"/>
      <c r="U283" s="96"/>
      <c r="V283" s="83"/>
      <c r="W283" s="77"/>
      <c r="X283" s="83"/>
      <c r="Y283" s="84"/>
      <c r="Z283" s="83"/>
      <c r="AA283" s="83"/>
      <c r="AB283" s="105"/>
      <c r="AC283" s="83"/>
      <c r="AD283" s="105"/>
      <c r="AE283" s="83"/>
      <c r="AF283" s="102"/>
    </row>
    <row r="284" spans="2:32" ht="18" hidden="1" customHeight="1" x14ac:dyDescent="0.2">
      <c r="B284" s="75" t="str">
        <f>IF(C284="","",B283+0.1)</f>
        <v/>
      </c>
      <c r="C284" s="94"/>
      <c r="D284" s="130"/>
      <c r="E284" s="74"/>
      <c r="F284" s="74"/>
      <c r="G284" s="74"/>
      <c r="H284" s="74"/>
      <c r="I284" s="125">
        <f t="shared" si="124"/>
        <v>0</v>
      </c>
      <c r="J284" s="74">
        <f t="shared" si="125"/>
        <v>0</v>
      </c>
      <c r="K284" s="125">
        <f t="shared" si="126"/>
        <v>0</v>
      </c>
      <c r="L284" s="125"/>
      <c r="M284" s="125"/>
      <c r="N284" s="122"/>
      <c r="O284" s="122" t="str">
        <f>IF(ISERROR(VLOOKUP(N284,POA!$A$2:$C$16,3,0)),"",VLOOKUP(N284,POA!$A$2:$C$16,3,0))</f>
        <v/>
      </c>
      <c r="P284" s="79" t="str">
        <f>IF(ISERROR(VLOOKUP(N284,POA!$A$2:$C$16,2,0)),"",VLOOKUP(N284,POA!$A$2:$C$16,2,0))</f>
        <v/>
      </c>
      <c r="Q284" s="84"/>
      <c r="R284" s="83"/>
      <c r="S284" s="84"/>
      <c r="T284" s="83"/>
      <c r="U284" s="96"/>
      <c r="V284" s="83"/>
      <c r="W284" s="77"/>
      <c r="X284" s="83"/>
      <c r="Y284" s="84"/>
      <c r="Z284" s="83"/>
      <c r="AA284" s="83"/>
      <c r="AB284" s="105"/>
      <c r="AC284" s="83"/>
      <c r="AD284" s="105"/>
      <c r="AE284" s="83"/>
      <c r="AF284" s="99"/>
    </row>
    <row r="285" spans="2:32" ht="18" hidden="1" customHeight="1" x14ac:dyDescent="0.2">
      <c r="B285" s="75" t="str">
        <f>IF(C285="","",B284+0.1)</f>
        <v/>
      </c>
      <c r="C285" s="94"/>
      <c r="D285" s="130"/>
      <c r="E285" s="74"/>
      <c r="F285" s="74"/>
      <c r="G285" s="74"/>
      <c r="H285" s="74"/>
      <c r="I285" s="125">
        <f t="shared" si="124"/>
        <v>0</v>
      </c>
      <c r="J285" s="74">
        <f t="shared" si="125"/>
        <v>0</v>
      </c>
      <c r="K285" s="125">
        <f t="shared" si="126"/>
        <v>0</v>
      </c>
      <c r="L285" s="125"/>
      <c r="M285" s="125"/>
      <c r="N285" s="122"/>
      <c r="O285" s="122" t="str">
        <f>IF(ISERROR(VLOOKUP(N285,POA!$A$2:$C$16,3,0)),"",VLOOKUP(N285,POA!$A$2:$C$16,3,0))</f>
        <v/>
      </c>
      <c r="P285" s="79" t="str">
        <f>IF(ISERROR(VLOOKUP(N285,POA!$A$2:$C$16,2,0)),"",VLOOKUP(N285,POA!$A$2:$C$16,2,0))</f>
        <v/>
      </c>
      <c r="Q285" s="84"/>
      <c r="R285" s="83"/>
      <c r="S285" s="84"/>
      <c r="T285" s="83"/>
      <c r="U285" s="96"/>
      <c r="V285" s="83"/>
      <c r="W285" s="77"/>
      <c r="X285" s="83"/>
      <c r="Y285" s="84"/>
      <c r="Z285" s="83"/>
      <c r="AA285" s="83"/>
      <c r="AB285" s="105"/>
      <c r="AC285" s="83"/>
      <c r="AD285" s="105"/>
      <c r="AE285" s="83"/>
      <c r="AF285" s="99"/>
    </row>
    <row r="286" spans="2:32" ht="18" hidden="1" customHeight="1" thickBot="1" x14ac:dyDescent="0.25">
      <c r="B286" s="92" t="str">
        <f>IF(C286="","",B285+0.1)</f>
        <v/>
      </c>
      <c r="C286" s="95"/>
      <c r="D286" s="95"/>
      <c r="E286" s="78"/>
      <c r="F286" s="78"/>
      <c r="G286" s="78"/>
      <c r="H286" s="78"/>
      <c r="I286" s="78">
        <f t="shared" si="124"/>
        <v>0</v>
      </c>
      <c r="J286" s="78">
        <f t="shared" si="125"/>
        <v>0</v>
      </c>
      <c r="K286" s="78">
        <f t="shared" si="126"/>
        <v>0</v>
      </c>
      <c r="L286" s="78"/>
      <c r="M286" s="78"/>
      <c r="N286" s="123"/>
      <c r="O286" s="123" t="str">
        <f>IF(ISERROR(VLOOKUP(N286,POA!$A$2:$C$16,3,0)),"",VLOOKUP(N286,POA!$A$2:$C$16,3,0))</f>
        <v/>
      </c>
      <c r="P286" s="82" t="str">
        <f>IF(ISERROR(VLOOKUP(N286,POA!$A$2:$C$16,2,0)),"",VLOOKUP(N286,POA!$A$2:$C$16,2,0))</f>
        <v/>
      </c>
      <c r="Q286" s="91"/>
      <c r="R286" s="90"/>
      <c r="S286" s="91"/>
      <c r="T286" s="90"/>
      <c r="U286" s="97"/>
      <c r="V286" s="90"/>
      <c r="W286" s="89"/>
      <c r="X286" s="90"/>
      <c r="Y286" s="91"/>
      <c r="Z286" s="90"/>
      <c r="AA286" s="90"/>
      <c r="AB286" s="106"/>
      <c r="AC286" s="90"/>
      <c r="AD286" s="106"/>
      <c r="AE286" s="90"/>
      <c r="AF286" s="100"/>
    </row>
    <row r="287" spans="2:32" ht="18" customHeight="1" x14ac:dyDescent="0.2">
      <c r="B287" s="85">
        <v>26</v>
      </c>
      <c r="C287" s="86" t="s">
        <v>221</v>
      </c>
      <c r="D287" s="93">
        <f>IF(SUM(D288:D297)=0,"",SUM(D288:D297))</f>
        <v>1</v>
      </c>
      <c r="E287" s="87">
        <f>IFERROR((E288*$D288+E289*$D289+E290*$D290+E291*$D291+E292*$D292+E293*$D293+E294*$D294+E295*$D295+E296*$D296+E297*$D297),"")</f>
        <v>21929680033</v>
      </c>
      <c r="F287" s="87">
        <f>IFERROR((F288*$D288+F289*$D289+F290*$D290+F291*$D291+F292*$D292+F293*$D293+F294*$D294+F295*$D295+F296*$D296+F297*$D297),"")</f>
        <v>37875331765</v>
      </c>
      <c r="G287" s="87">
        <f>IFERROR((G288*$D288+G289*$D289+G290*$D290+G291*$D291+G292*$D292+G293*$D293+G294*$D294+G295*$D295+G296*$D296+G297*$D297),"")</f>
        <v>9138798223</v>
      </c>
      <c r="H287" s="87">
        <f>IFERROR((H288*$D288+H289*$D289+H290*$D290+H291*$D291+H292*$D292+H293*$D293+H294*$D294+H295*$D295+H296*$D296+H297*$D297),"")</f>
        <v>21477616749.5</v>
      </c>
      <c r="I287" s="87">
        <f>IF(ISERROR(SUM(I288:I297)),"",SUM(I288:I297))</f>
        <v>25581763620</v>
      </c>
      <c r="J287" s="87">
        <f>IF(ISERROR(SUM(J288:J297)),"",SUM(J288:J297))</f>
        <v>32795430031</v>
      </c>
      <c r="K287" s="87">
        <f>IFERROR((K288*$D288+K289*$D289+K290*$D290+K291*$D291+K292*$D292+K293*$D293+K294*$D294+K295*$D295+K296*$D296+K297*$D297),"")</f>
        <v>16397715015.5</v>
      </c>
      <c r="L287" s="87">
        <f>IFERROR((L288*$D288+L289*$D289+L290*$D290+L291*$D291+L292*$D292+L293*$D293+L294*$D294+L295*$D295+L296*$D296+L297*$D297),"")</f>
        <v>1550578197</v>
      </c>
      <c r="M287" s="87">
        <f>IFERROR((M288*$D288+M289*$D289+M290*$D290+M291*$D291+M292*$D292+M293*$D293+M294*$D294+M295*$D295+M296*$D296+M297*$D297),"")</f>
        <v>404922341.5</v>
      </c>
      <c r="N287" s="80">
        <v>1</v>
      </c>
      <c r="O287" s="127">
        <f>IF(ISERROR(VLOOKUP(N287,POA!$A$2:$C$16,3,0)),"",VLOOKUP(N287,POA!$A$2:$C$16,3,0))</f>
        <v>6</v>
      </c>
      <c r="P287" s="81">
        <f>IF(ISERROR(VLOOKUP(N287,POA!$A$2:$C$16,2,0)),"",VLOOKUP(N287,POA!$A$2:$C$16,2,0))</f>
        <v>784601462</v>
      </c>
      <c r="Q287" s="126">
        <f>SUM(I287)</f>
        <v>25581763620</v>
      </c>
      <c r="R287" s="88" t="str">
        <f>IF(OR(Q287=0,N287="",P287=""),"",IF(Q287&gt;=$R$9,"HABIL","NO HABIL"))</f>
        <v>HABIL</v>
      </c>
      <c r="S287" s="87">
        <f>IF(AND(E287&gt;=1,G287=0),"INDETERMINADO",IF(ISERROR(SUM(E287/G287)),0,SUM(E287/G287)))</f>
        <v>2.3996240531724014</v>
      </c>
      <c r="T287" s="88" t="str">
        <f>IF(OR(S287=0,N287="",P287=""),"",IF(S287&gt;=$T$9,"HABIL","NO HABIL"))</f>
        <v>HABIL</v>
      </c>
      <c r="U287" s="149">
        <f>IF(ISERROR(SUM(H287/F287)),0,SUM(H287/F287))</f>
        <v>0.5670608216123173</v>
      </c>
      <c r="V287" s="88" t="str">
        <f>IF(OR(U287=0,N287="",P287=""),"",IF(U287&lt;=$V$9,"HABIL","NO HABIL"))</f>
        <v>HABIL</v>
      </c>
      <c r="W287" s="129">
        <f>IF(AND(L287&gt;=1,M287=0),"INDETERMINADO",IF(ISERROR(SUM(L287/M287)),0,SUM(L287/M287)))</f>
        <v>3.8293224109492612</v>
      </c>
      <c r="X287" s="88" t="str">
        <f>IF(OR(W287=0,N287="",P287=""),"",IF(W287&gt;=$X$9,"HABIL","NO HABIL"))</f>
        <v>HABIL</v>
      </c>
      <c r="Y287" s="126">
        <f>+SUM(J287)</f>
        <v>32795430031</v>
      </c>
      <c r="Z287" s="88" t="str">
        <f>IF(OR(Y287=0,N287="",P287=""),"",IF(Y287&gt;=$Z$9,"HABIL","NO HABIL"))</f>
        <v>HABIL</v>
      </c>
      <c r="AA287" s="88" t="str">
        <f>IF(OR(R287="",T287="",V287="",X287="",Z287=""),"",IF(R287="NO HABIL","NO HABIL",IF(T287="NO HABIL","NO HABIL",IF(V287="NO HABIL","NO HABIL",IF(X287="NO HABIL","NO HABIL",IF(Z287="NO HABIL","NO HABIL","HABIL"))))))</f>
        <v>HABIL</v>
      </c>
      <c r="AB287" s="129">
        <f>IF(ISERROR(SUM(L287/K287)),0,SUM(L287/K287))</f>
        <v>9.4560626010045321E-2</v>
      </c>
      <c r="AC287" s="88" t="str">
        <f>IF(OR(AB287=0,N287="",P287=""),"",IF(AB287&gt;=$AC$9,"HABIL","NO HABIL"))</f>
        <v>HABIL</v>
      </c>
      <c r="AD287" s="149">
        <f>IF(ISERROR(SUM(L287/F287)),0,SUM(L287/F287))</f>
        <v>4.0938999732613959E-2</v>
      </c>
      <c r="AE287" s="88" t="str">
        <f>IF(OR(AD287=0,N287="",P287=""),"",IF(AD287&gt;=$AE$9,"HABIL","NO HABIL"))</f>
        <v>HABIL</v>
      </c>
      <c r="AF287" s="98" t="str">
        <f t="shared" ref="AF287" si="127">IF(OR(AC287="",AE287=""),"",IF(AC287="NO HABIL","NO HABIL",IF(AE287="NO HABIL","NO HABIL",IF(AE287="NO HABIL","NO HABIL","HABIL"))))</f>
        <v>HABIL</v>
      </c>
    </row>
    <row r="288" spans="2:32" ht="18" customHeight="1" x14ac:dyDescent="0.2">
      <c r="B288" s="75">
        <f t="shared" ref="B288:B293" si="128">IF(C288="","",B287+0.1)</f>
        <v>26.1</v>
      </c>
      <c r="C288" s="76" t="s">
        <v>275</v>
      </c>
      <c r="D288" s="130">
        <v>0.5</v>
      </c>
      <c r="E288" s="125">
        <v>36548097677</v>
      </c>
      <c r="F288" s="125">
        <v>63405323515</v>
      </c>
      <c r="G288" s="125">
        <v>14105889414</v>
      </c>
      <c r="H288" s="125">
        <v>36788549425</v>
      </c>
      <c r="I288" s="125">
        <f t="shared" ref="I288:I297" si="129">IF(ISERROR(E288-G288),"",E288-G288)</f>
        <v>22442208263</v>
      </c>
      <c r="J288" s="74">
        <f t="shared" ref="J288:J297" si="130">IF(ISERROR(F288-H288),"",F288-H288)</f>
        <v>26616774090</v>
      </c>
      <c r="K288" s="125">
        <f>+J288</f>
        <v>26616774090</v>
      </c>
      <c r="L288" s="125">
        <v>2653368421</v>
      </c>
      <c r="M288" s="125">
        <v>795648347</v>
      </c>
      <c r="N288" s="124"/>
      <c r="O288" s="128" t="str">
        <f>IF(ISERROR(VLOOKUP(N288,POA!$A$2:$C$16,3,0)),"",VLOOKUP(N288,POA!$A$2:$C$16,3,0))</f>
        <v/>
      </c>
      <c r="P288" s="79" t="str">
        <f>IF(ISERROR(VLOOKUP(N288,POA!$A$2:$C$16,2,0)),"",VLOOKUP(N288,POA!$A$2:$C$16,2,0))</f>
        <v/>
      </c>
      <c r="Q288" s="84"/>
      <c r="R288" s="83"/>
      <c r="S288" s="84"/>
      <c r="T288" s="83"/>
      <c r="U288" s="96"/>
      <c r="V288" s="83"/>
      <c r="W288" s="77"/>
      <c r="X288" s="83"/>
      <c r="Y288" s="84"/>
      <c r="Z288" s="83"/>
      <c r="AA288" s="83"/>
      <c r="AB288" s="105"/>
      <c r="AC288" s="83"/>
      <c r="AD288" s="105"/>
      <c r="AE288" s="83"/>
      <c r="AF288" s="101"/>
    </row>
    <row r="289" spans="2:32" ht="33.75" thickBot="1" x14ac:dyDescent="0.25">
      <c r="B289" s="75">
        <f t="shared" si="128"/>
        <v>26.200000000000003</v>
      </c>
      <c r="C289" s="94" t="s">
        <v>276</v>
      </c>
      <c r="D289" s="130">
        <v>0.5</v>
      </c>
      <c r="E289" s="125">
        <v>7311262389</v>
      </c>
      <c r="F289" s="125">
        <v>12345340015</v>
      </c>
      <c r="G289" s="125">
        <v>4171707032</v>
      </c>
      <c r="H289" s="125">
        <v>6166684074</v>
      </c>
      <c r="I289" s="125">
        <f t="shared" si="129"/>
        <v>3139555357</v>
      </c>
      <c r="J289" s="74">
        <f t="shared" si="130"/>
        <v>6178655941</v>
      </c>
      <c r="K289" s="125">
        <f t="shared" ref="K289:K297" si="131">+J289</f>
        <v>6178655941</v>
      </c>
      <c r="L289" s="125">
        <v>447787973</v>
      </c>
      <c r="M289" s="125">
        <v>14196336</v>
      </c>
      <c r="N289" s="122"/>
      <c r="O289" s="122" t="str">
        <f>IF(ISERROR(VLOOKUP(N289,POA!$A$2:$C$16,3,0)),"",VLOOKUP(N289,POA!$A$2:$C$16,3,0))</f>
        <v/>
      </c>
      <c r="P289" s="79" t="str">
        <f>IF(ISERROR(VLOOKUP(N289,POA!$A$2:$C$16,2,0)),"",VLOOKUP(N289,POA!$A$2:$C$16,2,0))</f>
        <v/>
      </c>
      <c r="Q289" s="84"/>
      <c r="R289" s="83"/>
      <c r="S289" s="84"/>
      <c r="T289" s="83"/>
      <c r="U289" s="96"/>
      <c r="V289" s="83"/>
      <c r="W289" s="77"/>
      <c r="X289" s="83"/>
      <c r="Y289" s="84"/>
      <c r="Z289" s="83"/>
      <c r="AA289" s="83"/>
      <c r="AB289" s="105"/>
      <c r="AC289" s="83"/>
      <c r="AD289" s="105"/>
      <c r="AE289" s="83"/>
      <c r="AF289" s="102"/>
    </row>
    <row r="290" spans="2:32" ht="18" hidden="1" customHeight="1" x14ac:dyDescent="0.2">
      <c r="B290" s="75" t="str">
        <f t="shared" si="128"/>
        <v/>
      </c>
      <c r="C290" s="94"/>
      <c r="D290" s="130"/>
      <c r="E290" s="74"/>
      <c r="F290" s="74"/>
      <c r="G290" s="74"/>
      <c r="H290" s="74"/>
      <c r="I290" s="125">
        <f t="shared" si="129"/>
        <v>0</v>
      </c>
      <c r="J290" s="74">
        <f t="shared" si="130"/>
        <v>0</v>
      </c>
      <c r="K290" s="125">
        <f t="shared" si="131"/>
        <v>0</v>
      </c>
      <c r="L290" s="125"/>
      <c r="M290" s="125"/>
      <c r="N290" s="122"/>
      <c r="O290" s="122" t="str">
        <f>IF(ISERROR(VLOOKUP(N290,POA!$A$2:$C$16,3,0)),"",VLOOKUP(N290,POA!$A$2:$C$16,3,0))</f>
        <v/>
      </c>
      <c r="P290" s="79" t="str">
        <f>IF(ISERROR(VLOOKUP(N290,POA!$A$2:$C$16,2,0)),"",VLOOKUP(N290,POA!$A$2:$C$16,2,0))</f>
        <v/>
      </c>
      <c r="Q290" s="84"/>
      <c r="R290" s="83"/>
      <c r="S290" s="84"/>
      <c r="T290" s="83"/>
      <c r="U290" s="96"/>
      <c r="V290" s="83"/>
      <c r="W290" s="77"/>
      <c r="X290" s="83"/>
      <c r="Y290" s="84"/>
      <c r="Z290" s="83"/>
      <c r="AA290" s="83"/>
      <c r="AB290" s="105"/>
      <c r="AC290" s="83"/>
      <c r="AD290" s="105"/>
      <c r="AE290" s="83"/>
      <c r="AF290" s="102"/>
    </row>
    <row r="291" spans="2:32" ht="18" hidden="1" customHeight="1" x14ac:dyDescent="0.2">
      <c r="B291" s="75" t="str">
        <f t="shared" si="128"/>
        <v/>
      </c>
      <c r="C291" s="94"/>
      <c r="D291" s="130"/>
      <c r="E291" s="74"/>
      <c r="F291" s="74"/>
      <c r="G291" s="74"/>
      <c r="H291" s="74"/>
      <c r="I291" s="125">
        <f t="shared" si="129"/>
        <v>0</v>
      </c>
      <c r="J291" s="74">
        <f t="shared" si="130"/>
        <v>0</v>
      </c>
      <c r="K291" s="125">
        <f t="shared" si="131"/>
        <v>0</v>
      </c>
      <c r="L291" s="125"/>
      <c r="M291" s="125"/>
      <c r="N291" s="122"/>
      <c r="O291" s="122" t="str">
        <f>IF(ISERROR(VLOOKUP(N291,POA!$A$2:$C$16,3,0)),"",VLOOKUP(N291,POA!$A$2:$C$16,3,0))</f>
        <v/>
      </c>
      <c r="P291" s="79" t="str">
        <f>IF(ISERROR(VLOOKUP(N291,POA!$A$2:$C$16,2,0)),"",VLOOKUP(N291,POA!$A$2:$C$16,2,0))</f>
        <v/>
      </c>
      <c r="Q291" s="84"/>
      <c r="R291" s="83"/>
      <c r="S291" s="84"/>
      <c r="T291" s="83"/>
      <c r="U291" s="96"/>
      <c r="V291" s="83"/>
      <c r="W291" s="77"/>
      <c r="X291" s="83"/>
      <c r="Y291" s="84"/>
      <c r="Z291" s="83"/>
      <c r="AA291" s="83"/>
      <c r="AB291" s="105"/>
      <c r="AC291" s="83"/>
      <c r="AD291" s="105"/>
      <c r="AE291" s="83"/>
      <c r="AF291" s="102"/>
    </row>
    <row r="292" spans="2:32" ht="18" hidden="1" customHeight="1" x14ac:dyDescent="0.2">
      <c r="B292" s="75" t="str">
        <f t="shared" si="128"/>
        <v/>
      </c>
      <c r="C292" s="94"/>
      <c r="D292" s="130"/>
      <c r="E292" s="74"/>
      <c r="F292" s="74"/>
      <c r="G292" s="74"/>
      <c r="H292" s="74"/>
      <c r="I292" s="125">
        <f t="shared" si="129"/>
        <v>0</v>
      </c>
      <c r="J292" s="74">
        <f t="shared" si="130"/>
        <v>0</v>
      </c>
      <c r="K292" s="125">
        <f t="shared" si="131"/>
        <v>0</v>
      </c>
      <c r="L292" s="125"/>
      <c r="M292" s="125"/>
      <c r="N292" s="122"/>
      <c r="O292" s="122" t="str">
        <f>IF(ISERROR(VLOOKUP(N292,POA!$A$2:$C$16,3,0)),"",VLOOKUP(N292,POA!$A$2:$C$16,3,0))</f>
        <v/>
      </c>
      <c r="P292" s="79" t="str">
        <f>IF(ISERROR(VLOOKUP(N292,POA!$A$2:$C$16,2,0)),"",VLOOKUP(N292,POA!$A$2:$C$16,2,0))</f>
        <v/>
      </c>
      <c r="Q292" s="84"/>
      <c r="R292" s="83"/>
      <c r="S292" s="84"/>
      <c r="T292" s="83"/>
      <c r="U292" s="96"/>
      <c r="V292" s="83"/>
      <c r="W292" s="77"/>
      <c r="X292" s="83"/>
      <c r="Y292" s="84"/>
      <c r="Z292" s="83"/>
      <c r="AA292" s="83"/>
      <c r="AB292" s="105"/>
      <c r="AC292" s="83"/>
      <c r="AD292" s="105"/>
      <c r="AE292" s="83"/>
      <c r="AF292" s="99"/>
    </row>
    <row r="293" spans="2:32" ht="18" hidden="1" customHeight="1" x14ac:dyDescent="0.2">
      <c r="B293" s="75" t="str">
        <f t="shared" si="128"/>
        <v/>
      </c>
      <c r="C293" s="94"/>
      <c r="D293" s="130"/>
      <c r="E293" s="74"/>
      <c r="F293" s="74"/>
      <c r="G293" s="74"/>
      <c r="H293" s="74"/>
      <c r="I293" s="125">
        <f t="shared" si="129"/>
        <v>0</v>
      </c>
      <c r="J293" s="74">
        <f t="shared" si="130"/>
        <v>0</v>
      </c>
      <c r="K293" s="125">
        <f t="shared" si="131"/>
        <v>0</v>
      </c>
      <c r="L293" s="125"/>
      <c r="M293" s="125"/>
      <c r="N293" s="122"/>
      <c r="O293" s="122" t="str">
        <f>IF(ISERROR(VLOOKUP(N293,POA!$A$2:$C$16,3,0)),"",VLOOKUP(N293,POA!$A$2:$C$16,3,0))</f>
        <v/>
      </c>
      <c r="P293" s="79" t="str">
        <f>IF(ISERROR(VLOOKUP(N293,POA!$A$2:$C$16,2,0)),"",VLOOKUP(N293,POA!$A$2:$C$16,2,0))</f>
        <v/>
      </c>
      <c r="Q293" s="84"/>
      <c r="R293" s="83"/>
      <c r="S293" s="84"/>
      <c r="T293" s="83"/>
      <c r="U293" s="96"/>
      <c r="V293" s="83"/>
      <c r="W293" s="77"/>
      <c r="X293" s="83"/>
      <c r="Y293" s="84"/>
      <c r="Z293" s="83"/>
      <c r="AA293" s="83"/>
      <c r="AB293" s="105"/>
      <c r="AC293" s="83"/>
      <c r="AD293" s="105"/>
      <c r="AE293" s="83"/>
      <c r="AF293" s="102"/>
    </row>
    <row r="294" spans="2:32" ht="18" hidden="1" customHeight="1" x14ac:dyDescent="0.2">
      <c r="B294" s="75" t="str">
        <f>IF(C294="","",B293+0.1)</f>
        <v/>
      </c>
      <c r="C294" s="94"/>
      <c r="D294" s="130"/>
      <c r="E294" s="74"/>
      <c r="F294" s="74"/>
      <c r="G294" s="74"/>
      <c r="H294" s="74"/>
      <c r="I294" s="125">
        <f t="shared" si="129"/>
        <v>0</v>
      </c>
      <c r="J294" s="74">
        <f t="shared" si="130"/>
        <v>0</v>
      </c>
      <c r="K294" s="125">
        <f t="shared" si="131"/>
        <v>0</v>
      </c>
      <c r="L294" s="125"/>
      <c r="M294" s="125"/>
      <c r="N294" s="122"/>
      <c r="O294" s="122" t="str">
        <f>IF(ISERROR(VLOOKUP(N294,POA!$A$2:$C$16,3,0)),"",VLOOKUP(N294,POA!$A$2:$C$16,3,0))</f>
        <v/>
      </c>
      <c r="P294" s="79" t="str">
        <f>IF(ISERROR(VLOOKUP(N294,POA!$A$2:$C$16,2,0)),"",VLOOKUP(N294,POA!$A$2:$C$16,2,0))</f>
        <v/>
      </c>
      <c r="Q294" s="84"/>
      <c r="R294" s="83"/>
      <c r="S294" s="84"/>
      <c r="T294" s="83"/>
      <c r="U294" s="96"/>
      <c r="V294" s="83"/>
      <c r="W294" s="77"/>
      <c r="X294" s="83"/>
      <c r="Y294" s="84"/>
      <c r="Z294" s="83"/>
      <c r="AA294" s="83"/>
      <c r="AB294" s="105"/>
      <c r="AC294" s="83"/>
      <c r="AD294" s="105"/>
      <c r="AE294" s="83"/>
      <c r="AF294" s="102"/>
    </row>
    <row r="295" spans="2:32" ht="18" hidden="1" customHeight="1" x14ac:dyDescent="0.2">
      <c r="B295" s="75" t="str">
        <f>IF(C295="","",B294+0.1)</f>
        <v/>
      </c>
      <c r="C295" s="94"/>
      <c r="D295" s="130"/>
      <c r="E295" s="74"/>
      <c r="F295" s="74"/>
      <c r="G295" s="74"/>
      <c r="H295" s="74"/>
      <c r="I295" s="125">
        <f t="shared" si="129"/>
        <v>0</v>
      </c>
      <c r="J295" s="74">
        <f t="shared" si="130"/>
        <v>0</v>
      </c>
      <c r="K295" s="125">
        <f t="shared" si="131"/>
        <v>0</v>
      </c>
      <c r="L295" s="125"/>
      <c r="M295" s="125"/>
      <c r="N295" s="122"/>
      <c r="O295" s="122" t="str">
        <f>IF(ISERROR(VLOOKUP(N295,POA!$A$2:$C$16,3,0)),"",VLOOKUP(N295,POA!$A$2:$C$16,3,0))</f>
        <v/>
      </c>
      <c r="P295" s="79" t="str">
        <f>IF(ISERROR(VLOOKUP(N295,POA!$A$2:$C$16,2,0)),"",VLOOKUP(N295,POA!$A$2:$C$16,2,0))</f>
        <v/>
      </c>
      <c r="Q295" s="84"/>
      <c r="R295" s="83"/>
      <c r="S295" s="84"/>
      <c r="T295" s="83"/>
      <c r="U295" s="96"/>
      <c r="V295" s="83"/>
      <c r="W295" s="77"/>
      <c r="X295" s="83"/>
      <c r="Y295" s="84"/>
      <c r="Z295" s="83"/>
      <c r="AA295" s="83"/>
      <c r="AB295" s="105"/>
      <c r="AC295" s="83"/>
      <c r="AD295" s="105"/>
      <c r="AE295" s="83"/>
      <c r="AF295" s="99"/>
    </row>
    <row r="296" spans="2:32" ht="18" hidden="1" customHeight="1" x14ac:dyDescent="0.2">
      <c r="B296" s="75" t="str">
        <f>IF(C296="","",B295+0.1)</f>
        <v/>
      </c>
      <c r="C296" s="94"/>
      <c r="D296" s="130"/>
      <c r="E296" s="74"/>
      <c r="F296" s="74"/>
      <c r="G296" s="74"/>
      <c r="H296" s="74"/>
      <c r="I296" s="125">
        <f t="shared" si="129"/>
        <v>0</v>
      </c>
      <c r="J296" s="74">
        <f t="shared" si="130"/>
        <v>0</v>
      </c>
      <c r="K296" s="125">
        <f t="shared" si="131"/>
        <v>0</v>
      </c>
      <c r="L296" s="125"/>
      <c r="M296" s="125"/>
      <c r="N296" s="122"/>
      <c r="O296" s="122" t="str">
        <f>IF(ISERROR(VLOOKUP(N296,POA!$A$2:$C$16,3,0)),"",VLOOKUP(N296,POA!$A$2:$C$16,3,0))</f>
        <v/>
      </c>
      <c r="P296" s="79" t="str">
        <f>IF(ISERROR(VLOOKUP(N296,POA!$A$2:$C$16,2,0)),"",VLOOKUP(N296,POA!$A$2:$C$16,2,0))</f>
        <v/>
      </c>
      <c r="Q296" s="84"/>
      <c r="R296" s="83"/>
      <c r="S296" s="84"/>
      <c r="T296" s="83"/>
      <c r="U296" s="96"/>
      <c r="V296" s="83"/>
      <c r="W296" s="77"/>
      <c r="X296" s="83"/>
      <c r="Y296" s="84"/>
      <c r="Z296" s="83"/>
      <c r="AA296" s="83"/>
      <c r="AB296" s="105"/>
      <c r="AC296" s="83"/>
      <c r="AD296" s="105"/>
      <c r="AE296" s="83"/>
      <c r="AF296" s="99"/>
    </row>
    <row r="297" spans="2:32" ht="18" hidden="1" customHeight="1" thickBot="1" x14ac:dyDescent="0.25">
      <c r="B297" s="92" t="str">
        <f>IF(C297="","",B296+0.1)</f>
        <v/>
      </c>
      <c r="C297" s="95"/>
      <c r="D297" s="95"/>
      <c r="E297" s="78"/>
      <c r="F297" s="78"/>
      <c r="G297" s="78"/>
      <c r="H297" s="78"/>
      <c r="I297" s="78">
        <f t="shared" si="129"/>
        <v>0</v>
      </c>
      <c r="J297" s="78">
        <f t="shared" si="130"/>
        <v>0</v>
      </c>
      <c r="K297" s="78">
        <f t="shared" si="131"/>
        <v>0</v>
      </c>
      <c r="L297" s="78"/>
      <c r="M297" s="78"/>
      <c r="N297" s="123"/>
      <c r="O297" s="123" t="str">
        <f>IF(ISERROR(VLOOKUP(N297,POA!$A$2:$C$16,3,0)),"",VLOOKUP(N297,POA!$A$2:$C$16,3,0))</f>
        <v/>
      </c>
      <c r="P297" s="82" t="str">
        <f>IF(ISERROR(VLOOKUP(N297,POA!$A$2:$C$16,2,0)),"",VLOOKUP(N297,POA!$A$2:$C$16,2,0))</f>
        <v/>
      </c>
      <c r="Q297" s="91"/>
      <c r="R297" s="90"/>
      <c r="S297" s="91"/>
      <c r="T297" s="90"/>
      <c r="U297" s="97"/>
      <c r="V297" s="90"/>
      <c r="W297" s="89"/>
      <c r="X297" s="90"/>
      <c r="Y297" s="91"/>
      <c r="Z297" s="90"/>
      <c r="AA297" s="90"/>
      <c r="AB297" s="106"/>
      <c r="AC297" s="90"/>
      <c r="AD297" s="106"/>
      <c r="AE297" s="90"/>
      <c r="AF297" s="100"/>
    </row>
    <row r="298" spans="2:32" ht="18" customHeight="1" x14ac:dyDescent="0.2">
      <c r="B298" s="85">
        <v>27</v>
      </c>
      <c r="C298" s="86" t="s">
        <v>222</v>
      </c>
      <c r="D298" s="93">
        <f>IF(SUM(D299:D308)=0,"",SUM(D299:D308))</f>
        <v>1</v>
      </c>
      <c r="E298" s="87">
        <f>IFERROR((E299*$D299+E300*$D300+E301*$D301+E302*$D302+E303*$D303+E304*$D304+E305*$D305+E306*$D306+E307*$D307+E308*$D308),"")</f>
        <v>6177539656.75</v>
      </c>
      <c r="F298" s="87">
        <f>IFERROR((F299*$D299+F300*$D300+F301*$D301+F302*$D302+F303*$D303+F304*$D304+F305*$D305+F306*$D306+F307*$D307+F308*$D308),"")</f>
        <v>7513601265.75</v>
      </c>
      <c r="G298" s="87">
        <f>IFERROR((G299*$D299+G300*$D300+G301*$D301+G302*$D302+G303*$D303+G304*$D304+G305*$D305+G306*$D306+G307*$D307+G308*$D308),"")</f>
        <v>786351448.75</v>
      </c>
      <c r="H298" s="87">
        <f>IFERROR((H299*$D299+H300*$D300+H301*$D301+H302*$D302+H303*$D303+H304*$D304+H305*$D305+H306*$D306+H307*$D307+H308*$D308),"")</f>
        <v>1861725488.25</v>
      </c>
      <c r="I298" s="87">
        <f>IF(ISERROR(SUM(I299:I308)),"",SUM(I299:I308))</f>
        <v>19963226944</v>
      </c>
      <c r="J298" s="87">
        <f>IF(ISERROR(SUM(J299:J308)),"",SUM(J299:J308))</f>
        <v>20947044370</v>
      </c>
      <c r="K298" s="87">
        <f>IFERROR((K299*$D299+K300*$D300+K301*$D301+K302*$D302+K303*$D303+K304*$D304+K305*$D305+K306*$D306+K307*$D307+K308*$D308),"")</f>
        <v>5651875777.5</v>
      </c>
      <c r="L298" s="87">
        <f>IFERROR((L299*$D299+L300*$D300+L301*$D301+L302*$D302+L303*$D303+L304*$D304+L305*$D305+L306*$D306+L307*$D307+L308*$D308),"")</f>
        <v>2389151724.75</v>
      </c>
      <c r="M298" s="87">
        <f>IFERROR((M299*$D299+M300*$D300+M301*$D301+M302*$D302+M303*$D303+M304*$D304+M305*$D305+M306*$D306+M307*$D307+M308*$D308),"")</f>
        <v>19318054.5</v>
      </c>
      <c r="N298" s="80">
        <v>1</v>
      </c>
      <c r="O298" s="127">
        <f>IF(ISERROR(VLOOKUP(N298,POA!$A$2:$C$16,3,0)),"",VLOOKUP(N298,POA!$A$2:$C$16,3,0))</f>
        <v>6</v>
      </c>
      <c r="P298" s="81">
        <f>IF(ISERROR(VLOOKUP(N298,POA!$A$2:$C$16,2,0)),"",VLOOKUP(N298,POA!$A$2:$C$16,2,0))</f>
        <v>784601462</v>
      </c>
      <c r="Q298" s="126">
        <f>SUM(I298)</f>
        <v>19963226944</v>
      </c>
      <c r="R298" s="88" t="str">
        <f>IF(OR(Q298=0,N298="",P298=""),"",IF(Q298&gt;=$R$9,"HABIL","NO HABIL"))</f>
        <v>HABIL</v>
      </c>
      <c r="S298" s="87">
        <f>IF(AND(E298&gt;=1,G298=0),"INDETERMINADO",IF(ISERROR(SUM(E298/G298)),0,SUM(E298/G298)))</f>
        <v>7.8559525344169465</v>
      </c>
      <c r="T298" s="88" t="str">
        <f>IF(OR(S298=0,N298="",P298=""),"",IF(S298&gt;=$T$9,"HABIL","NO HABIL"))</f>
        <v>HABIL</v>
      </c>
      <c r="U298" s="149">
        <f>IF(ISERROR(SUM(H298/F298)),0,SUM(H298/F298))</f>
        <v>0.24778071425436021</v>
      </c>
      <c r="V298" s="88" t="str">
        <f>IF(OR(U298=0,N298="",P298=""),"",IF(U298&lt;=$V$9,"HABIL","NO HABIL"))</f>
        <v>HABIL</v>
      </c>
      <c r="W298" s="129">
        <f>IF(AND(L298&gt;=1,M298=0),"INDETERMINADO",IF(ISERROR(SUM(L298/M298)),0,SUM(L298/M298)))</f>
        <v>123.67455142804364</v>
      </c>
      <c r="X298" s="88" t="str">
        <f>IF(OR(W298=0,N298="",P298=""),"",IF(W298&gt;=$X$9,"HABIL","NO HABIL"))</f>
        <v>HABIL</v>
      </c>
      <c r="Y298" s="126">
        <f>+SUM(J298)</f>
        <v>20947044370</v>
      </c>
      <c r="Z298" s="88" t="str">
        <f>IF(OR(Y298=0,N298="",P298=""),"",IF(Y298&gt;=$Z$9,"HABIL","NO HABIL"))</f>
        <v>HABIL</v>
      </c>
      <c r="AA298" s="88" t="str">
        <f>IF(OR(R298="",T298="",V298="",X298="",Z298=""),"",IF(R298="NO HABIL","NO HABIL",IF(T298="NO HABIL","NO HABIL",IF(V298="NO HABIL","NO HABIL",IF(X298="NO HABIL","NO HABIL",IF(Z298="NO HABIL","NO HABIL","HABIL"))))))</f>
        <v>HABIL</v>
      </c>
      <c r="AB298" s="129">
        <f>IF(ISERROR(SUM(L298/K298)),0,SUM(L298/K298))</f>
        <v>0.4227183715291768</v>
      </c>
      <c r="AC298" s="88" t="str">
        <f>IF(OR(AB298=0,N298="",P298=""),"",IF(AB298&gt;=$AC$9,"HABIL","NO HABIL"))</f>
        <v>HABIL</v>
      </c>
      <c r="AD298" s="149">
        <f>IF(ISERROR(SUM(L298/F298)),0,SUM(L298/F298))</f>
        <v>0.31797691150323737</v>
      </c>
      <c r="AE298" s="88" t="str">
        <f>IF(OR(AD298=0,N298="",P298=""),"",IF(AD298&gt;=$AE$9,"HABIL","NO HABIL"))</f>
        <v>HABIL</v>
      </c>
      <c r="AF298" s="98" t="str">
        <f t="shared" ref="AF298" si="132">IF(OR(AC298="",AE298=""),"",IF(AC298="NO HABIL","NO HABIL",IF(AE298="NO HABIL","NO HABIL",IF(AE298="NO HABIL","NO HABIL","HABIL"))))</f>
        <v>HABIL</v>
      </c>
    </row>
    <row r="299" spans="2:32" ht="18" customHeight="1" x14ac:dyDescent="0.2">
      <c r="B299" s="75">
        <f t="shared" ref="B299:B304" si="133">IF(C299="","",B298+0.1)</f>
        <v>27.1</v>
      </c>
      <c r="C299" s="76" t="s">
        <v>277</v>
      </c>
      <c r="D299" s="130">
        <v>0.75</v>
      </c>
      <c r="E299" s="125">
        <v>917468209</v>
      </c>
      <c r="F299" s="125">
        <v>1317217021</v>
      </c>
      <c r="G299" s="125">
        <v>116705265</v>
      </c>
      <c r="H299" s="125">
        <v>486987651</v>
      </c>
      <c r="I299" s="125">
        <f t="shared" ref="I299:I308" si="134">IF(ISERROR(E299-G299),"",E299-G299)</f>
        <v>800762944</v>
      </c>
      <c r="J299" s="74">
        <f t="shared" ref="J299:J308" si="135">IF(ISERROR(F299-H299),"",F299-H299)</f>
        <v>830229370</v>
      </c>
      <c r="K299" s="125">
        <f>+J299</f>
        <v>830229370</v>
      </c>
      <c r="L299" s="125">
        <v>433775633</v>
      </c>
      <c r="M299" s="125">
        <v>14477406</v>
      </c>
      <c r="N299" s="124"/>
      <c r="O299" s="128" t="str">
        <f>IF(ISERROR(VLOOKUP(N299,POA!$A$2:$C$16,3,0)),"",VLOOKUP(N299,POA!$A$2:$C$16,3,0))</f>
        <v/>
      </c>
      <c r="P299" s="79" t="str">
        <f>IF(ISERROR(VLOOKUP(N299,POA!$A$2:$C$16,2,0)),"",VLOOKUP(N299,POA!$A$2:$C$16,2,0))</f>
        <v/>
      </c>
      <c r="Q299" s="84"/>
      <c r="R299" s="83"/>
      <c r="S299" s="84"/>
      <c r="T299" s="83"/>
      <c r="U299" s="96"/>
      <c r="V299" s="83"/>
      <c r="W299" s="77"/>
      <c r="X299" s="83"/>
      <c r="Y299" s="84"/>
      <c r="Z299" s="83"/>
      <c r="AA299" s="83"/>
      <c r="AB299" s="105"/>
      <c r="AC299" s="83"/>
      <c r="AD299" s="105"/>
      <c r="AE299" s="83"/>
      <c r="AF299" s="101"/>
    </row>
    <row r="300" spans="2:32" ht="48" customHeight="1" thickBot="1" x14ac:dyDescent="0.25">
      <c r="B300" s="75">
        <f t="shared" si="133"/>
        <v>27.200000000000003</v>
      </c>
      <c r="C300" s="94" t="s">
        <v>278</v>
      </c>
      <c r="D300" s="130">
        <v>0.25</v>
      </c>
      <c r="E300" s="125">
        <v>21957754000</v>
      </c>
      <c r="F300" s="125">
        <v>26102754000</v>
      </c>
      <c r="G300" s="125">
        <v>2795290000</v>
      </c>
      <c r="H300" s="125">
        <v>5985939000</v>
      </c>
      <c r="I300" s="125">
        <f t="shared" si="134"/>
        <v>19162464000</v>
      </c>
      <c r="J300" s="74">
        <f t="shared" si="135"/>
        <v>20116815000</v>
      </c>
      <c r="K300" s="125">
        <f t="shared" ref="K300:K308" si="136">+J300</f>
        <v>20116815000</v>
      </c>
      <c r="L300" s="125">
        <v>8255280000</v>
      </c>
      <c r="M300" s="125">
        <v>33840000</v>
      </c>
      <c r="N300" s="122"/>
      <c r="O300" s="122" t="str">
        <f>IF(ISERROR(VLOOKUP(N300,POA!$A$2:$C$16,3,0)),"",VLOOKUP(N300,POA!$A$2:$C$16,3,0))</f>
        <v/>
      </c>
      <c r="P300" s="79" t="str">
        <f>IF(ISERROR(VLOOKUP(N300,POA!$A$2:$C$16,2,0)),"",VLOOKUP(N300,POA!$A$2:$C$16,2,0))</f>
        <v/>
      </c>
      <c r="Q300" s="84"/>
      <c r="R300" s="83"/>
      <c r="S300" s="84"/>
      <c r="T300" s="83"/>
      <c r="U300" s="96"/>
      <c r="V300" s="83"/>
      <c r="W300" s="77"/>
      <c r="X300" s="83"/>
      <c r="Y300" s="84"/>
      <c r="Z300" s="83"/>
      <c r="AA300" s="83"/>
      <c r="AB300" s="105"/>
      <c r="AC300" s="83"/>
      <c r="AD300" s="105"/>
      <c r="AE300" s="83"/>
      <c r="AF300" s="102"/>
    </row>
    <row r="301" spans="2:32" ht="18" hidden="1" customHeight="1" x14ac:dyDescent="0.2">
      <c r="B301" s="75" t="str">
        <f t="shared" si="133"/>
        <v/>
      </c>
      <c r="C301" s="94"/>
      <c r="D301" s="130"/>
      <c r="E301" s="74"/>
      <c r="F301" s="74"/>
      <c r="G301" s="74"/>
      <c r="H301" s="74"/>
      <c r="I301" s="125">
        <f t="shared" si="134"/>
        <v>0</v>
      </c>
      <c r="J301" s="74">
        <f t="shared" si="135"/>
        <v>0</v>
      </c>
      <c r="K301" s="125">
        <f t="shared" si="136"/>
        <v>0</v>
      </c>
      <c r="L301" s="125"/>
      <c r="M301" s="125"/>
      <c r="N301" s="122"/>
      <c r="O301" s="122" t="str">
        <f>IF(ISERROR(VLOOKUP(N301,POA!$A$2:$C$16,3,0)),"",VLOOKUP(N301,POA!$A$2:$C$16,3,0))</f>
        <v/>
      </c>
      <c r="P301" s="79" t="str">
        <f>IF(ISERROR(VLOOKUP(N301,POA!$A$2:$C$16,2,0)),"",VLOOKUP(N301,POA!$A$2:$C$16,2,0))</f>
        <v/>
      </c>
      <c r="Q301" s="84"/>
      <c r="R301" s="83"/>
      <c r="S301" s="84"/>
      <c r="T301" s="83"/>
      <c r="U301" s="96"/>
      <c r="V301" s="83"/>
      <c r="W301" s="77"/>
      <c r="X301" s="83"/>
      <c r="Y301" s="84"/>
      <c r="Z301" s="83"/>
      <c r="AA301" s="83"/>
      <c r="AB301" s="105"/>
      <c r="AC301" s="83"/>
      <c r="AD301" s="105"/>
      <c r="AE301" s="83"/>
      <c r="AF301" s="102"/>
    </row>
    <row r="302" spans="2:32" ht="18" hidden="1" customHeight="1" x14ac:dyDescent="0.2">
      <c r="B302" s="75" t="str">
        <f t="shared" si="133"/>
        <v/>
      </c>
      <c r="C302" s="94"/>
      <c r="D302" s="130"/>
      <c r="E302" s="74"/>
      <c r="F302" s="74"/>
      <c r="G302" s="74"/>
      <c r="H302" s="74"/>
      <c r="I302" s="125">
        <f t="shared" si="134"/>
        <v>0</v>
      </c>
      <c r="J302" s="74">
        <f t="shared" si="135"/>
        <v>0</v>
      </c>
      <c r="K302" s="125">
        <f t="shared" si="136"/>
        <v>0</v>
      </c>
      <c r="L302" s="125"/>
      <c r="M302" s="125"/>
      <c r="N302" s="122"/>
      <c r="O302" s="122" t="str">
        <f>IF(ISERROR(VLOOKUP(N302,POA!$A$2:$C$16,3,0)),"",VLOOKUP(N302,POA!$A$2:$C$16,3,0))</f>
        <v/>
      </c>
      <c r="P302" s="79" t="str">
        <f>IF(ISERROR(VLOOKUP(N302,POA!$A$2:$C$16,2,0)),"",VLOOKUP(N302,POA!$A$2:$C$16,2,0))</f>
        <v/>
      </c>
      <c r="Q302" s="84"/>
      <c r="R302" s="83"/>
      <c r="S302" s="84"/>
      <c r="T302" s="83"/>
      <c r="U302" s="96"/>
      <c r="V302" s="83"/>
      <c r="W302" s="77"/>
      <c r="X302" s="83"/>
      <c r="Y302" s="84"/>
      <c r="Z302" s="83"/>
      <c r="AA302" s="83"/>
      <c r="AB302" s="105"/>
      <c r="AC302" s="83"/>
      <c r="AD302" s="105"/>
      <c r="AE302" s="83"/>
      <c r="AF302" s="102"/>
    </row>
    <row r="303" spans="2:32" ht="18" hidden="1" customHeight="1" x14ac:dyDescent="0.2">
      <c r="B303" s="75" t="str">
        <f t="shared" si="133"/>
        <v/>
      </c>
      <c r="C303" s="94"/>
      <c r="D303" s="130"/>
      <c r="E303" s="74"/>
      <c r="F303" s="74"/>
      <c r="G303" s="74"/>
      <c r="H303" s="74"/>
      <c r="I303" s="125">
        <f t="shared" si="134"/>
        <v>0</v>
      </c>
      <c r="J303" s="74">
        <f t="shared" si="135"/>
        <v>0</v>
      </c>
      <c r="K303" s="125">
        <f t="shared" si="136"/>
        <v>0</v>
      </c>
      <c r="L303" s="125"/>
      <c r="M303" s="125"/>
      <c r="N303" s="122"/>
      <c r="O303" s="122" t="str">
        <f>IF(ISERROR(VLOOKUP(N303,POA!$A$2:$C$16,3,0)),"",VLOOKUP(N303,POA!$A$2:$C$16,3,0))</f>
        <v/>
      </c>
      <c r="P303" s="79" t="str">
        <f>IF(ISERROR(VLOOKUP(N303,POA!$A$2:$C$16,2,0)),"",VLOOKUP(N303,POA!$A$2:$C$16,2,0))</f>
        <v/>
      </c>
      <c r="Q303" s="84"/>
      <c r="R303" s="83"/>
      <c r="S303" s="84"/>
      <c r="T303" s="83"/>
      <c r="U303" s="96"/>
      <c r="V303" s="83"/>
      <c r="W303" s="77"/>
      <c r="X303" s="83"/>
      <c r="Y303" s="84"/>
      <c r="Z303" s="83"/>
      <c r="AA303" s="83"/>
      <c r="AB303" s="105"/>
      <c r="AC303" s="83"/>
      <c r="AD303" s="105"/>
      <c r="AE303" s="83"/>
      <c r="AF303" s="99"/>
    </row>
    <row r="304" spans="2:32" ht="18" hidden="1" customHeight="1" x14ac:dyDescent="0.2">
      <c r="B304" s="75" t="str">
        <f t="shared" si="133"/>
        <v/>
      </c>
      <c r="C304" s="94"/>
      <c r="D304" s="130"/>
      <c r="E304" s="74"/>
      <c r="F304" s="74"/>
      <c r="G304" s="74"/>
      <c r="H304" s="74"/>
      <c r="I304" s="125">
        <f t="shared" si="134"/>
        <v>0</v>
      </c>
      <c r="J304" s="74">
        <f t="shared" si="135"/>
        <v>0</v>
      </c>
      <c r="K304" s="125">
        <f t="shared" si="136"/>
        <v>0</v>
      </c>
      <c r="L304" s="125"/>
      <c r="M304" s="125"/>
      <c r="N304" s="122"/>
      <c r="O304" s="122" t="str">
        <f>IF(ISERROR(VLOOKUP(N304,POA!$A$2:$C$16,3,0)),"",VLOOKUP(N304,POA!$A$2:$C$16,3,0))</f>
        <v/>
      </c>
      <c r="P304" s="79" t="str">
        <f>IF(ISERROR(VLOOKUP(N304,POA!$A$2:$C$16,2,0)),"",VLOOKUP(N304,POA!$A$2:$C$16,2,0))</f>
        <v/>
      </c>
      <c r="Q304" s="84"/>
      <c r="R304" s="83"/>
      <c r="S304" s="84"/>
      <c r="T304" s="83"/>
      <c r="U304" s="96"/>
      <c r="V304" s="83"/>
      <c r="W304" s="77"/>
      <c r="X304" s="83"/>
      <c r="Y304" s="84"/>
      <c r="Z304" s="83"/>
      <c r="AA304" s="83"/>
      <c r="AB304" s="105"/>
      <c r="AC304" s="83"/>
      <c r="AD304" s="105"/>
      <c r="AE304" s="83"/>
      <c r="AF304" s="102"/>
    </row>
    <row r="305" spans="2:32" ht="18" hidden="1" customHeight="1" x14ac:dyDescent="0.2">
      <c r="B305" s="75" t="str">
        <f>IF(C305="","",B304+0.1)</f>
        <v/>
      </c>
      <c r="C305" s="94"/>
      <c r="D305" s="130"/>
      <c r="E305" s="74"/>
      <c r="F305" s="74"/>
      <c r="G305" s="74"/>
      <c r="H305" s="74"/>
      <c r="I305" s="125">
        <f t="shared" si="134"/>
        <v>0</v>
      </c>
      <c r="J305" s="74">
        <f t="shared" si="135"/>
        <v>0</v>
      </c>
      <c r="K305" s="125">
        <f t="shared" si="136"/>
        <v>0</v>
      </c>
      <c r="L305" s="125"/>
      <c r="M305" s="125"/>
      <c r="N305" s="122"/>
      <c r="O305" s="122" t="str">
        <f>IF(ISERROR(VLOOKUP(N305,POA!$A$2:$C$16,3,0)),"",VLOOKUP(N305,POA!$A$2:$C$16,3,0))</f>
        <v/>
      </c>
      <c r="P305" s="79" t="str">
        <f>IF(ISERROR(VLOOKUP(N305,POA!$A$2:$C$16,2,0)),"",VLOOKUP(N305,POA!$A$2:$C$16,2,0))</f>
        <v/>
      </c>
      <c r="Q305" s="84"/>
      <c r="R305" s="83"/>
      <c r="S305" s="84"/>
      <c r="T305" s="83"/>
      <c r="U305" s="96"/>
      <c r="V305" s="83"/>
      <c r="W305" s="77"/>
      <c r="X305" s="83"/>
      <c r="Y305" s="84"/>
      <c r="Z305" s="83"/>
      <c r="AA305" s="83"/>
      <c r="AB305" s="105"/>
      <c r="AC305" s="83"/>
      <c r="AD305" s="105"/>
      <c r="AE305" s="83"/>
      <c r="AF305" s="102"/>
    </row>
    <row r="306" spans="2:32" ht="18" hidden="1" customHeight="1" x14ac:dyDescent="0.2">
      <c r="B306" s="75" t="str">
        <f>IF(C306="","",B305+0.1)</f>
        <v/>
      </c>
      <c r="C306" s="94"/>
      <c r="D306" s="130"/>
      <c r="E306" s="74"/>
      <c r="F306" s="74"/>
      <c r="G306" s="74"/>
      <c r="H306" s="74"/>
      <c r="I306" s="125">
        <f t="shared" si="134"/>
        <v>0</v>
      </c>
      <c r="J306" s="74">
        <f t="shared" si="135"/>
        <v>0</v>
      </c>
      <c r="K306" s="125">
        <f t="shared" si="136"/>
        <v>0</v>
      </c>
      <c r="L306" s="125"/>
      <c r="M306" s="125"/>
      <c r="N306" s="122"/>
      <c r="O306" s="122" t="str">
        <f>IF(ISERROR(VLOOKUP(N306,POA!$A$2:$C$16,3,0)),"",VLOOKUP(N306,POA!$A$2:$C$16,3,0))</f>
        <v/>
      </c>
      <c r="P306" s="79" t="str">
        <f>IF(ISERROR(VLOOKUP(N306,POA!$A$2:$C$16,2,0)),"",VLOOKUP(N306,POA!$A$2:$C$16,2,0))</f>
        <v/>
      </c>
      <c r="Q306" s="84"/>
      <c r="R306" s="83"/>
      <c r="S306" s="84"/>
      <c r="T306" s="83"/>
      <c r="U306" s="96"/>
      <c r="V306" s="83"/>
      <c r="W306" s="77"/>
      <c r="X306" s="83"/>
      <c r="Y306" s="84"/>
      <c r="Z306" s="83"/>
      <c r="AA306" s="83"/>
      <c r="AB306" s="105"/>
      <c r="AC306" s="83"/>
      <c r="AD306" s="105"/>
      <c r="AE306" s="83"/>
      <c r="AF306" s="99"/>
    </row>
    <row r="307" spans="2:32" ht="18" hidden="1" customHeight="1" x14ac:dyDescent="0.2">
      <c r="B307" s="75" t="str">
        <f>IF(C307="","",B306+0.1)</f>
        <v/>
      </c>
      <c r="C307" s="94"/>
      <c r="D307" s="130"/>
      <c r="E307" s="74"/>
      <c r="F307" s="74"/>
      <c r="G307" s="74"/>
      <c r="H307" s="74"/>
      <c r="I307" s="125">
        <f t="shared" si="134"/>
        <v>0</v>
      </c>
      <c r="J307" s="74">
        <f t="shared" si="135"/>
        <v>0</v>
      </c>
      <c r="K307" s="125">
        <f t="shared" si="136"/>
        <v>0</v>
      </c>
      <c r="L307" s="125"/>
      <c r="M307" s="125"/>
      <c r="N307" s="122"/>
      <c r="O307" s="122" t="str">
        <f>IF(ISERROR(VLOOKUP(N307,POA!$A$2:$C$16,3,0)),"",VLOOKUP(N307,POA!$A$2:$C$16,3,0))</f>
        <v/>
      </c>
      <c r="P307" s="79" t="str">
        <f>IF(ISERROR(VLOOKUP(N307,POA!$A$2:$C$16,2,0)),"",VLOOKUP(N307,POA!$A$2:$C$16,2,0))</f>
        <v/>
      </c>
      <c r="Q307" s="84"/>
      <c r="R307" s="83"/>
      <c r="S307" s="84"/>
      <c r="T307" s="83"/>
      <c r="U307" s="96"/>
      <c r="V307" s="83"/>
      <c r="W307" s="77"/>
      <c r="X307" s="83"/>
      <c r="Y307" s="84"/>
      <c r="Z307" s="83"/>
      <c r="AA307" s="83"/>
      <c r="AB307" s="105"/>
      <c r="AC307" s="83"/>
      <c r="AD307" s="105"/>
      <c r="AE307" s="83"/>
      <c r="AF307" s="99"/>
    </row>
    <row r="308" spans="2:32" ht="18" hidden="1" customHeight="1" thickBot="1" x14ac:dyDescent="0.25">
      <c r="B308" s="92" t="str">
        <f>IF(C308="","",B307+0.1)</f>
        <v/>
      </c>
      <c r="C308" s="95"/>
      <c r="D308" s="95"/>
      <c r="E308" s="78"/>
      <c r="F308" s="78"/>
      <c r="G308" s="78"/>
      <c r="H308" s="78"/>
      <c r="I308" s="78">
        <f t="shared" si="134"/>
        <v>0</v>
      </c>
      <c r="J308" s="78">
        <f t="shared" si="135"/>
        <v>0</v>
      </c>
      <c r="K308" s="78">
        <f t="shared" si="136"/>
        <v>0</v>
      </c>
      <c r="L308" s="78"/>
      <c r="M308" s="78"/>
      <c r="N308" s="123"/>
      <c r="O308" s="123" t="str">
        <f>IF(ISERROR(VLOOKUP(N308,POA!$A$2:$C$16,3,0)),"",VLOOKUP(N308,POA!$A$2:$C$16,3,0))</f>
        <v/>
      </c>
      <c r="P308" s="82" t="str">
        <f>IF(ISERROR(VLOOKUP(N308,POA!$A$2:$C$16,2,0)),"",VLOOKUP(N308,POA!$A$2:$C$16,2,0))</f>
        <v/>
      </c>
      <c r="Q308" s="91"/>
      <c r="R308" s="90"/>
      <c r="S308" s="91"/>
      <c r="T308" s="90"/>
      <c r="U308" s="97"/>
      <c r="V308" s="90"/>
      <c r="W308" s="89"/>
      <c r="X308" s="90"/>
      <c r="Y308" s="91"/>
      <c r="Z308" s="90"/>
      <c r="AA308" s="90"/>
      <c r="AB308" s="106"/>
      <c r="AC308" s="90"/>
      <c r="AD308" s="106"/>
      <c r="AE308" s="90"/>
      <c r="AF308" s="100"/>
    </row>
    <row r="309" spans="2:32" ht="18" customHeight="1" x14ac:dyDescent="0.2">
      <c r="B309" s="85">
        <v>28</v>
      </c>
      <c r="C309" s="86" t="s">
        <v>223</v>
      </c>
      <c r="D309" s="93">
        <f>IF(SUM(D310:D319)=0,"",SUM(D310:D319))</f>
        <v>1</v>
      </c>
      <c r="E309" s="87">
        <f>IFERROR((E310*$D310+E311*$D311+E312*$D312+E313*$D313+E314*$D314+E315*$D315+E316*$D316+E317*$D317+E318*$D318+E319*$D319),"")</f>
        <v>1325237960.0799999</v>
      </c>
      <c r="F309" s="87">
        <f>IFERROR((F310*$D310+F311*$D311+F312*$D312+F313*$D313+F314*$D314+F315*$D315+F316*$D316+F317*$D317+F318*$D318+F319*$D319),"")</f>
        <v>1855442627.0799999</v>
      </c>
      <c r="G309" s="87">
        <f>IFERROR((G310*$D310+G311*$D311+G312*$D312+G313*$D313+G314*$D314+G315*$D315+G316*$D316+G317*$D317+G318*$D318+G319*$D319),"")</f>
        <v>8709617</v>
      </c>
      <c r="H309" s="87">
        <f>IFERROR((H310*$D310+H311*$D311+H312*$D312+H313*$D313+H314*$D314+H315*$D315+H316*$D316+H317*$D317+H318*$D318+H319*$D319),"")</f>
        <v>613737703.51499999</v>
      </c>
      <c r="I309" s="87">
        <f>IF(ISERROR(SUM(I310:I319)),"",SUM(I310:I319))</f>
        <v>2633056686.1599998</v>
      </c>
      <c r="J309" s="87">
        <f>IF(ISERROR(SUM(J310:J319)),"",SUM(J310:J319))</f>
        <v>2483409847.1300001</v>
      </c>
      <c r="K309" s="87">
        <f>IFERROR((K310*$D310+K311*$D311+K312*$D312+K313*$D313+K314*$D314+K315*$D315+K316*$D316+K317*$D317+K318*$D318+K319*$D319),"")</f>
        <v>1241704923.5650001</v>
      </c>
      <c r="L309" s="87">
        <f>IFERROR((L310*$D310+L311*$D311+L312*$D312+L313*$D313+L314*$D314+L315*$D315+L316*$D316+L317*$D317+L318*$D318+L319*$D319),"")</f>
        <v>269948342.86500001</v>
      </c>
      <c r="M309" s="87">
        <f>IFERROR((M310*$D310+M311*$D311+M312*$D312+M313*$D313+M314*$D314+M315*$D315+M316*$D316+M317*$D317+M318*$D318+M319*$D319),"")</f>
        <v>13542027</v>
      </c>
      <c r="N309" s="80">
        <v>1</v>
      </c>
      <c r="O309" s="127">
        <f>IF(ISERROR(VLOOKUP(N309,POA!$A$2:$C$16,3,0)),"",VLOOKUP(N309,POA!$A$2:$C$16,3,0))</f>
        <v>6</v>
      </c>
      <c r="P309" s="81">
        <f>IF(ISERROR(VLOOKUP(N309,POA!$A$2:$C$16,2,0)),"",VLOOKUP(N309,POA!$A$2:$C$16,2,0))</f>
        <v>784601462</v>
      </c>
      <c r="Q309" s="126">
        <f>SUM(I309)</f>
        <v>2633056686.1599998</v>
      </c>
      <c r="R309" s="88" t="str">
        <f>IF(OR(Q309=0,N309="",P309=""),"",IF(Q309&gt;=$R$9,"HABIL","NO HABIL"))</f>
        <v>HABIL</v>
      </c>
      <c r="S309" s="87">
        <f>IF(AND(E309&gt;=1,G309=0),"INDETERMINADO",IF(ISERROR(SUM(E309/G309)),0,SUM(E309/G309)))</f>
        <v>152.15800649787471</v>
      </c>
      <c r="T309" s="88" t="str">
        <f>IF(OR(S309=0,N309="",P309=""),"",IF(S309&gt;=$T$9,"HABIL","NO HABIL"))</f>
        <v>HABIL</v>
      </c>
      <c r="U309" s="149">
        <f>IF(ISERROR(SUM(H309/F309)),0,SUM(H309/F309))</f>
        <v>0.33077697717922366</v>
      </c>
      <c r="V309" s="88" t="str">
        <f>IF(OR(U309=0,N309="",P309=""),"",IF(U309&lt;=$V$9,"HABIL","NO HABIL"))</f>
        <v>HABIL</v>
      </c>
      <c r="W309" s="129">
        <f>IF(AND(L309&gt;=1,M309=0),"INDETERMINADO",IF(ISERROR(SUM(L309/M309)),0,SUM(L309/M309)))</f>
        <v>19.93411642621891</v>
      </c>
      <c r="X309" s="88" t="str">
        <f>IF(OR(W309=0,N309="",P309=""),"",IF(W309&gt;=$X$9,"HABIL","NO HABIL"))</f>
        <v>HABIL</v>
      </c>
      <c r="Y309" s="126">
        <f>+SUM(J309)</f>
        <v>2483409847.1300001</v>
      </c>
      <c r="Z309" s="88" t="str">
        <f>IF(OR(Y309=0,N309="",P309=""),"",IF(Y309&gt;=$Z$9,"HABIL","NO HABIL"))</f>
        <v>HABIL</v>
      </c>
      <c r="AA309" s="88" t="str">
        <f>IF(OR(R309="",T309="",V309="",X309="",Z309=""),"",IF(R309="NO HABIL","NO HABIL",IF(T309="NO HABIL","NO HABIL",IF(V309="NO HABIL","NO HABIL",IF(X309="NO HABIL","NO HABIL",IF(Z309="NO HABIL","NO HABIL","HABIL"))))))</f>
        <v>HABIL</v>
      </c>
      <c r="AB309" s="129">
        <f>IF(ISERROR(SUM(L309/K309)),0,SUM(L309/K309))</f>
        <v>0.21740136303073046</v>
      </c>
      <c r="AC309" s="88" t="str">
        <f>IF(OR(AB309=0,N309="",P309=""),"",IF(AB309&gt;=$AC$9,"HABIL","NO HABIL"))</f>
        <v>HABIL</v>
      </c>
      <c r="AD309" s="149">
        <f>IF(ISERROR(SUM(L309/F309)),0,SUM(L309/F309))</f>
        <v>0.14548999733278242</v>
      </c>
      <c r="AE309" s="88" t="str">
        <f>IF(OR(AD309=0,N309="",P309=""),"",IF(AD309&gt;=$AE$9,"HABIL","NO HABIL"))</f>
        <v>HABIL</v>
      </c>
      <c r="AF309" s="98" t="str">
        <f t="shared" ref="AF309" si="137">IF(OR(AC309="",AE309=""),"",IF(AC309="NO HABIL","NO HABIL",IF(AE309="NO HABIL","NO HABIL",IF(AE309="NO HABIL","NO HABIL","HABIL"))))</f>
        <v>HABIL</v>
      </c>
    </row>
    <row r="310" spans="2:32" ht="31.5" customHeight="1" x14ac:dyDescent="0.2">
      <c r="B310" s="75">
        <f t="shared" ref="B310:B315" si="138">IF(C310="","",B309+0.1)</f>
        <v>28.1</v>
      </c>
      <c r="C310" s="76" t="s">
        <v>279</v>
      </c>
      <c r="D310" s="130">
        <v>0.5</v>
      </c>
      <c r="E310" s="125">
        <v>1752982920.1600001</v>
      </c>
      <c r="F310" s="125">
        <v>2744692254.1599998</v>
      </c>
      <c r="G310" s="125">
        <v>3109234</v>
      </c>
      <c r="H310" s="125">
        <v>953049407.02999997</v>
      </c>
      <c r="I310" s="125">
        <f t="shared" ref="I310:I319" si="139">IF(ISERROR(E310-G310),"",E310-G310)</f>
        <v>1749873686.1600001</v>
      </c>
      <c r="J310" s="74">
        <f t="shared" ref="J310:J319" si="140">IF(ISERROR(F310-H310),"",F310-H310)</f>
        <v>1791642847.1299999</v>
      </c>
      <c r="K310" s="125">
        <f>+J310</f>
        <v>1791642847.1299999</v>
      </c>
      <c r="L310" s="125">
        <v>193177685.72999999</v>
      </c>
      <c r="M310" s="125">
        <v>27084054</v>
      </c>
      <c r="N310" s="124"/>
      <c r="O310" s="128" t="str">
        <f>IF(ISERROR(VLOOKUP(N310,POA!$A$2:$C$16,3,0)),"",VLOOKUP(N310,POA!$A$2:$C$16,3,0))</f>
        <v/>
      </c>
      <c r="P310" s="79" t="str">
        <f>IF(ISERROR(VLOOKUP(N310,POA!$A$2:$C$16,2,0)),"",VLOOKUP(N310,POA!$A$2:$C$16,2,0))</f>
        <v/>
      </c>
      <c r="Q310" s="84"/>
      <c r="R310" s="83"/>
      <c r="S310" s="84"/>
      <c r="T310" s="83"/>
      <c r="U310" s="96"/>
      <c r="V310" s="83"/>
      <c r="W310" s="77"/>
      <c r="X310" s="83"/>
      <c r="Y310" s="84"/>
      <c r="Z310" s="83"/>
      <c r="AA310" s="83"/>
      <c r="AB310" s="105"/>
      <c r="AC310" s="83"/>
      <c r="AD310" s="105"/>
      <c r="AE310" s="83"/>
      <c r="AF310" s="101"/>
    </row>
    <row r="311" spans="2:32" ht="66.75" customHeight="1" thickBot="1" x14ac:dyDescent="0.25">
      <c r="B311" s="75">
        <f t="shared" si="138"/>
        <v>28.200000000000003</v>
      </c>
      <c r="C311" s="94" t="s">
        <v>280</v>
      </c>
      <c r="D311" s="130">
        <v>0.5</v>
      </c>
      <c r="E311" s="125">
        <v>897493000</v>
      </c>
      <c r="F311" s="125">
        <v>966193000</v>
      </c>
      <c r="G311" s="125">
        <v>14310000</v>
      </c>
      <c r="H311" s="125">
        <v>274426000</v>
      </c>
      <c r="I311" s="125">
        <f t="shared" si="139"/>
        <v>883183000</v>
      </c>
      <c r="J311" s="74">
        <f t="shared" si="140"/>
        <v>691767000</v>
      </c>
      <c r="K311" s="125">
        <f t="shared" ref="K311:K319" si="141">+J311</f>
        <v>691767000</v>
      </c>
      <c r="L311" s="125">
        <v>346719000</v>
      </c>
      <c r="M311" s="125">
        <v>0</v>
      </c>
      <c r="N311" s="122"/>
      <c r="O311" s="122" t="str">
        <f>IF(ISERROR(VLOOKUP(N311,POA!$A$2:$C$16,3,0)),"",VLOOKUP(N311,POA!$A$2:$C$16,3,0))</f>
        <v/>
      </c>
      <c r="P311" s="79" t="str">
        <f>IF(ISERROR(VLOOKUP(N311,POA!$A$2:$C$16,2,0)),"",VLOOKUP(N311,POA!$A$2:$C$16,2,0))</f>
        <v/>
      </c>
      <c r="Q311" s="84"/>
      <c r="R311" s="83"/>
      <c r="S311" s="84"/>
      <c r="T311" s="83"/>
      <c r="U311" s="96"/>
      <c r="V311" s="83"/>
      <c r="W311" s="77"/>
      <c r="X311" s="83"/>
      <c r="Y311" s="84"/>
      <c r="Z311" s="83"/>
      <c r="AA311" s="83"/>
      <c r="AB311" s="105"/>
      <c r="AC311" s="83"/>
      <c r="AD311" s="105"/>
      <c r="AE311" s="83"/>
      <c r="AF311" s="102"/>
    </row>
    <row r="312" spans="2:32" ht="18" hidden="1" customHeight="1" x14ac:dyDescent="0.2">
      <c r="B312" s="75" t="str">
        <f t="shared" si="138"/>
        <v/>
      </c>
      <c r="C312" s="94"/>
      <c r="D312" s="130"/>
      <c r="E312" s="74"/>
      <c r="F312" s="74"/>
      <c r="G312" s="74"/>
      <c r="H312" s="74"/>
      <c r="I312" s="125">
        <f t="shared" si="139"/>
        <v>0</v>
      </c>
      <c r="J312" s="74">
        <f t="shared" si="140"/>
        <v>0</v>
      </c>
      <c r="K312" s="125">
        <f t="shared" si="141"/>
        <v>0</v>
      </c>
      <c r="L312" s="125"/>
      <c r="M312" s="125"/>
      <c r="N312" s="122"/>
      <c r="O312" s="122" t="str">
        <f>IF(ISERROR(VLOOKUP(N312,POA!$A$2:$C$16,3,0)),"",VLOOKUP(N312,POA!$A$2:$C$16,3,0))</f>
        <v/>
      </c>
      <c r="P312" s="79" t="str">
        <f>IF(ISERROR(VLOOKUP(N312,POA!$A$2:$C$16,2,0)),"",VLOOKUP(N312,POA!$A$2:$C$16,2,0))</f>
        <v/>
      </c>
      <c r="Q312" s="84"/>
      <c r="R312" s="83"/>
      <c r="S312" s="84"/>
      <c r="T312" s="83"/>
      <c r="U312" s="96"/>
      <c r="V312" s="83"/>
      <c r="W312" s="77"/>
      <c r="X312" s="83"/>
      <c r="Y312" s="84"/>
      <c r="Z312" s="83"/>
      <c r="AA312" s="83"/>
      <c r="AB312" s="105"/>
      <c r="AC312" s="83"/>
      <c r="AD312" s="105"/>
      <c r="AE312" s="83"/>
      <c r="AF312" s="102"/>
    </row>
    <row r="313" spans="2:32" ht="18" hidden="1" customHeight="1" x14ac:dyDescent="0.2">
      <c r="B313" s="75" t="str">
        <f t="shared" si="138"/>
        <v/>
      </c>
      <c r="C313" s="94"/>
      <c r="D313" s="130"/>
      <c r="E313" s="74"/>
      <c r="F313" s="74"/>
      <c r="G313" s="74"/>
      <c r="H313" s="74"/>
      <c r="I313" s="125">
        <f t="shared" si="139"/>
        <v>0</v>
      </c>
      <c r="J313" s="74">
        <f t="shared" si="140"/>
        <v>0</v>
      </c>
      <c r="K313" s="125">
        <f t="shared" si="141"/>
        <v>0</v>
      </c>
      <c r="L313" s="125"/>
      <c r="M313" s="125"/>
      <c r="N313" s="122"/>
      <c r="O313" s="122" t="str">
        <f>IF(ISERROR(VLOOKUP(N313,POA!$A$2:$C$16,3,0)),"",VLOOKUP(N313,POA!$A$2:$C$16,3,0))</f>
        <v/>
      </c>
      <c r="P313" s="79" t="str">
        <f>IF(ISERROR(VLOOKUP(N313,POA!$A$2:$C$16,2,0)),"",VLOOKUP(N313,POA!$A$2:$C$16,2,0))</f>
        <v/>
      </c>
      <c r="Q313" s="84"/>
      <c r="R313" s="83"/>
      <c r="S313" s="84"/>
      <c r="T313" s="83"/>
      <c r="U313" s="96"/>
      <c r="V313" s="83"/>
      <c r="W313" s="77"/>
      <c r="X313" s="83"/>
      <c r="Y313" s="84"/>
      <c r="Z313" s="83"/>
      <c r="AA313" s="83"/>
      <c r="AB313" s="105"/>
      <c r="AC313" s="83"/>
      <c r="AD313" s="105"/>
      <c r="AE313" s="83"/>
      <c r="AF313" s="102"/>
    </row>
    <row r="314" spans="2:32" ht="18" hidden="1" customHeight="1" x14ac:dyDescent="0.2">
      <c r="B314" s="75" t="str">
        <f t="shared" si="138"/>
        <v/>
      </c>
      <c r="C314" s="94"/>
      <c r="D314" s="130"/>
      <c r="E314" s="74"/>
      <c r="F314" s="74"/>
      <c r="G314" s="74"/>
      <c r="H314" s="74"/>
      <c r="I314" s="125">
        <f t="shared" si="139"/>
        <v>0</v>
      </c>
      <c r="J314" s="74">
        <f t="shared" si="140"/>
        <v>0</v>
      </c>
      <c r="K314" s="125">
        <f t="shared" si="141"/>
        <v>0</v>
      </c>
      <c r="L314" s="125"/>
      <c r="M314" s="125"/>
      <c r="N314" s="122"/>
      <c r="O314" s="122" t="str">
        <f>IF(ISERROR(VLOOKUP(N314,POA!$A$2:$C$16,3,0)),"",VLOOKUP(N314,POA!$A$2:$C$16,3,0))</f>
        <v/>
      </c>
      <c r="P314" s="79" t="str">
        <f>IF(ISERROR(VLOOKUP(N314,POA!$A$2:$C$16,2,0)),"",VLOOKUP(N314,POA!$A$2:$C$16,2,0))</f>
        <v/>
      </c>
      <c r="Q314" s="84"/>
      <c r="R314" s="83"/>
      <c r="S314" s="84"/>
      <c r="T314" s="83"/>
      <c r="U314" s="96"/>
      <c r="V314" s="83"/>
      <c r="W314" s="77"/>
      <c r="X314" s="83"/>
      <c r="Y314" s="84"/>
      <c r="Z314" s="83"/>
      <c r="AA314" s="83"/>
      <c r="AB314" s="105"/>
      <c r="AC314" s="83"/>
      <c r="AD314" s="105"/>
      <c r="AE314" s="83"/>
      <c r="AF314" s="99"/>
    </row>
    <row r="315" spans="2:32" ht="18" hidden="1" customHeight="1" x14ac:dyDescent="0.2">
      <c r="B315" s="75" t="str">
        <f t="shared" si="138"/>
        <v/>
      </c>
      <c r="C315" s="94"/>
      <c r="D315" s="130"/>
      <c r="E315" s="74"/>
      <c r="F315" s="74"/>
      <c r="G315" s="74"/>
      <c r="H315" s="74"/>
      <c r="I315" s="125">
        <f t="shared" si="139"/>
        <v>0</v>
      </c>
      <c r="J315" s="74">
        <f t="shared" si="140"/>
        <v>0</v>
      </c>
      <c r="K315" s="125">
        <f t="shared" si="141"/>
        <v>0</v>
      </c>
      <c r="L315" s="125"/>
      <c r="M315" s="125"/>
      <c r="N315" s="122"/>
      <c r="O315" s="122" t="str">
        <f>IF(ISERROR(VLOOKUP(N315,POA!$A$2:$C$16,3,0)),"",VLOOKUP(N315,POA!$A$2:$C$16,3,0))</f>
        <v/>
      </c>
      <c r="P315" s="79" t="str">
        <f>IF(ISERROR(VLOOKUP(N315,POA!$A$2:$C$16,2,0)),"",VLOOKUP(N315,POA!$A$2:$C$16,2,0))</f>
        <v/>
      </c>
      <c r="Q315" s="84"/>
      <c r="R315" s="83"/>
      <c r="S315" s="84"/>
      <c r="T315" s="83"/>
      <c r="U315" s="96"/>
      <c r="V315" s="83"/>
      <c r="W315" s="77"/>
      <c r="X315" s="83"/>
      <c r="Y315" s="84"/>
      <c r="Z315" s="83"/>
      <c r="AA315" s="83"/>
      <c r="AB315" s="105"/>
      <c r="AC315" s="83"/>
      <c r="AD315" s="105"/>
      <c r="AE315" s="83"/>
      <c r="AF315" s="102"/>
    </row>
    <row r="316" spans="2:32" ht="18" hidden="1" customHeight="1" x14ac:dyDescent="0.2">
      <c r="B316" s="75" t="str">
        <f>IF(C316="","",B315+0.1)</f>
        <v/>
      </c>
      <c r="C316" s="94"/>
      <c r="D316" s="130"/>
      <c r="E316" s="74"/>
      <c r="F316" s="74"/>
      <c r="G316" s="74"/>
      <c r="H316" s="74"/>
      <c r="I316" s="125">
        <f t="shared" si="139"/>
        <v>0</v>
      </c>
      <c r="J316" s="74">
        <f t="shared" si="140"/>
        <v>0</v>
      </c>
      <c r="K316" s="125">
        <f t="shared" si="141"/>
        <v>0</v>
      </c>
      <c r="L316" s="125"/>
      <c r="M316" s="125"/>
      <c r="N316" s="122"/>
      <c r="O316" s="122" t="str">
        <f>IF(ISERROR(VLOOKUP(N316,POA!$A$2:$C$16,3,0)),"",VLOOKUP(N316,POA!$A$2:$C$16,3,0))</f>
        <v/>
      </c>
      <c r="P316" s="79" t="str">
        <f>IF(ISERROR(VLOOKUP(N316,POA!$A$2:$C$16,2,0)),"",VLOOKUP(N316,POA!$A$2:$C$16,2,0))</f>
        <v/>
      </c>
      <c r="Q316" s="84"/>
      <c r="R316" s="83"/>
      <c r="S316" s="84"/>
      <c r="T316" s="83"/>
      <c r="U316" s="96"/>
      <c r="V316" s="83"/>
      <c r="W316" s="77"/>
      <c r="X316" s="83"/>
      <c r="Y316" s="84"/>
      <c r="Z316" s="83"/>
      <c r="AA316" s="83"/>
      <c r="AB316" s="105"/>
      <c r="AC316" s="83"/>
      <c r="AD316" s="105"/>
      <c r="AE316" s="83"/>
      <c r="AF316" s="102"/>
    </row>
    <row r="317" spans="2:32" ht="18" hidden="1" customHeight="1" x14ac:dyDescent="0.2">
      <c r="B317" s="75" t="str">
        <f>IF(C317="","",B316+0.1)</f>
        <v/>
      </c>
      <c r="C317" s="94"/>
      <c r="D317" s="130"/>
      <c r="E317" s="74"/>
      <c r="F317" s="74"/>
      <c r="G317" s="74"/>
      <c r="H317" s="74"/>
      <c r="I317" s="125">
        <f t="shared" si="139"/>
        <v>0</v>
      </c>
      <c r="J317" s="74">
        <f t="shared" si="140"/>
        <v>0</v>
      </c>
      <c r="K317" s="125">
        <f t="shared" si="141"/>
        <v>0</v>
      </c>
      <c r="L317" s="125"/>
      <c r="M317" s="125"/>
      <c r="N317" s="122"/>
      <c r="O317" s="122" t="str">
        <f>IF(ISERROR(VLOOKUP(N317,POA!$A$2:$C$16,3,0)),"",VLOOKUP(N317,POA!$A$2:$C$16,3,0))</f>
        <v/>
      </c>
      <c r="P317" s="79" t="str">
        <f>IF(ISERROR(VLOOKUP(N317,POA!$A$2:$C$16,2,0)),"",VLOOKUP(N317,POA!$A$2:$C$16,2,0))</f>
        <v/>
      </c>
      <c r="Q317" s="84"/>
      <c r="R317" s="83"/>
      <c r="S317" s="84"/>
      <c r="T317" s="83"/>
      <c r="U317" s="96"/>
      <c r="V317" s="83"/>
      <c r="W317" s="77"/>
      <c r="X317" s="83"/>
      <c r="Y317" s="84"/>
      <c r="Z317" s="83"/>
      <c r="AA317" s="83"/>
      <c r="AB317" s="105"/>
      <c r="AC317" s="83"/>
      <c r="AD317" s="105"/>
      <c r="AE317" s="83"/>
      <c r="AF317" s="99"/>
    </row>
    <row r="318" spans="2:32" ht="18" hidden="1" customHeight="1" x14ac:dyDescent="0.2">
      <c r="B318" s="75" t="str">
        <f>IF(C318="","",B317+0.1)</f>
        <v/>
      </c>
      <c r="C318" s="94"/>
      <c r="D318" s="130"/>
      <c r="E318" s="74"/>
      <c r="F318" s="74"/>
      <c r="G318" s="74"/>
      <c r="H318" s="74"/>
      <c r="I318" s="125">
        <f t="shared" si="139"/>
        <v>0</v>
      </c>
      <c r="J318" s="74">
        <f t="shared" si="140"/>
        <v>0</v>
      </c>
      <c r="K318" s="125">
        <f t="shared" si="141"/>
        <v>0</v>
      </c>
      <c r="L318" s="125"/>
      <c r="M318" s="125"/>
      <c r="N318" s="122"/>
      <c r="O318" s="122" t="str">
        <f>IF(ISERROR(VLOOKUP(N318,POA!$A$2:$C$16,3,0)),"",VLOOKUP(N318,POA!$A$2:$C$16,3,0))</f>
        <v/>
      </c>
      <c r="P318" s="79" t="str">
        <f>IF(ISERROR(VLOOKUP(N318,POA!$A$2:$C$16,2,0)),"",VLOOKUP(N318,POA!$A$2:$C$16,2,0))</f>
        <v/>
      </c>
      <c r="Q318" s="84"/>
      <c r="R318" s="83"/>
      <c r="S318" s="84"/>
      <c r="T318" s="83"/>
      <c r="U318" s="96"/>
      <c r="V318" s="83"/>
      <c r="W318" s="77"/>
      <c r="X318" s="83"/>
      <c r="Y318" s="84"/>
      <c r="Z318" s="83"/>
      <c r="AA318" s="83"/>
      <c r="AB318" s="105"/>
      <c r="AC318" s="83"/>
      <c r="AD318" s="105"/>
      <c r="AE318" s="83"/>
      <c r="AF318" s="99"/>
    </row>
    <row r="319" spans="2:32" ht="18" hidden="1" customHeight="1" thickBot="1" x14ac:dyDescent="0.25">
      <c r="B319" s="92" t="str">
        <f>IF(C319="","",B318+0.1)</f>
        <v/>
      </c>
      <c r="C319" s="95"/>
      <c r="D319" s="95"/>
      <c r="E319" s="78"/>
      <c r="F319" s="78"/>
      <c r="G319" s="78"/>
      <c r="H319" s="78"/>
      <c r="I319" s="78">
        <f t="shared" si="139"/>
        <v>0</v>
      </c>
      <c r="J319" s="78">
        <f t="shared" si="140"/>
        <v>0</v>
      </c>
      <c r="K319" s="78">
        <f t="shared" si="141"/>
        <v>0</v>
      </c>
      <c r="L319" s="78"/>
      <c r="M319" s="78"/>
      <c r="N319" s="123"/>
      <c r="O319" s="123" t="str">
        <f>IF(ISERROR(VLOOKUP(N319,POA!$A$2:$C$16,3,0)),"",VLOOKUP(N319,POA!$A$2:$C$16,3,0))</f>
        <v/>
      </c>
      <c r="P319" s="82" t="str">
        <f>IF(ISERROR(VLOOKUP(N319,POA!$A$2:$C$16,2,0)),"",VLOOKUP(N319,POA!$A$2:$C$16,2,0))</f>
        <v/>
      </c>
      <c r="Q319" s="91"/>
      <c r="R319" s="90"/>
      <c r="S319" s="91"/>
      <c r="T319" s="90"/>
      <c r="U319" s="97"/>
      <c r="V319" s="90"/>
      <c r="W319" s="89"/>
      <c r="X319" s="90"/>
      <c r="Y319" s="91"/>
      <c r="Z319" s="90"/>
      <c r="AA319" s="90"/>
      <c r="AB319" s="106"/>
      <c r="AC319" s="90"/>
      <c r="AD319" s="106"/>
      <c r="AE319" s="90"/>
      <c r="AF319" s="100"/>
    </row>
    <row r="320" spans="2:32" ht="27.75" customHeight="1" x14ac:dyDescent="0.2">
      <c r="B320" s="85">
        <v>29</v>
      </c>
      <c r="C320" s="86" t="s">
        <v>224</v>
      </c>
      <c r="D320" s="93">
        <f>IF(SUM(D321:D330)=0,"",SUM(D321:D330))</f>
        <v>1</v>
      </c>
      <c r="E320" s="87">
        <f>IFERROR((E321*$D321+E322*$D322+E323*$D323+E324*$D324+E325*$D325+E326*$D326+E327*$D327+E328*$D328+E329*$D329+E330*$D330),"")</f>
        <v>750228750</v>
      </c>
      <c r="F320" s="87">
        <f>IFERROR((F321*$D321+F322*$D322+F323*$D323+F324*$D324+F325*$D325+F326*$D326+F327*$D327+F328*$D328+F329*$D329+F330*$D330),"")</f>
        <v>836565750</v>
      </c>
      <c r="G320" s="87">
        <f>IFERROR((G321*$D321+G322*$D322+G323*$D323+G324*$D324+G325*$D325+G326*$D326+G327*$D327+G328*$D328+G329*$D329+G330*$D330),"")</f>
        <v>238013250</v>
      </c>
      <c r="H320" s="87">
        <f>IFERROR((H321*$D321+H322*$D322+H323*$D323+H324*$D324+H325*$D325+H326*$D326+H327*$D327+H328*$D328+H329*$D329+H330*$D330),"")</f>
        <v>265921250</v>
      </c>
      <c r="I320" s="87">
        <f>IF(ISERROR(SUM(I321:I330)),"",SUM(I321:I330))</f>
        <v>1670792000</v>
      </c>
      <c r="J320" s="87">
        <f>IF(ISERROR(SUM(J321:J330)),"",SUM(J321:J330))</f>
        <v>1900507000</v>
      </c>
      <c r="K320" s="87">
        <f>IFERROR((K321*$D321+K322*$D322+K323*$D323+K324*$D324+K325*$D325+K326*$D326+K327*$D327+K328*$D328+K329*$D329+K330*$D330),"")</f>
        <v>570644500</v>
      </c>
      <c r="L320" s="87">
        <f>IFERROR((L321*$D321+L322*$D322+L323*$D323+L324*$D324+L325*$D325+L326*$D326+L327*$D327+L328*$D328+L329*$D329+L330*$D330),"")</f>
        <v>87428500</v>
      </c>
      <c r="M320" s="87">
        <f>IFERROR((M321*$D321+M322*$D322+M323*$D323+M324*$D324+M325*$D325+M326*$D326+M327*$D327+M328*$D328+M329*$D329+M330*$D330),"")</f>
        <v>3067500</v>
      </c>
      <c r="N320" s="80">
        <v>1</v>
      </c>
      <c r="O320" s="127">
        <f>IF(ISERROR(VLOOKUP(N320,POA!$A$2:$C$16,3,0)),"",VLOOKUP(N320,POA!$A$2:$C$16,3,0))</f>
        <v>6</v>
      </c>
      <c r="P320" s="81">
        <f>IF(ISERROR(VLOOKUP(N320,POA!$A$2:$C$16,2,0)),"",VLOOKUP(N320,POA!$A$2:$C$16,2,0))</f>
        <v>784601462</v>
      </c>
      <c r="Q320" s="126">
        <f>SUM(I320)</f>
        <v>1670792000</v>
      </c>
      <c r="R320" s="88" t="str">
        <f>IF(OR(Q320=0,N320="",P320=""),"",IF(Q320&gt;=$R$9,"HABIL","NO HABIL"))</f>
        <v>HABIL</v>
      </c>
      <c r="S320" s="87">
        <f>IF(AND(E320&gt;=1,G320=0),"INDETERMINADO",IF(ISERROR(SUM(E320/G320)),0,SUM(E320/G320)))</f>
        <v>3.1520461570941953</v>
      </c>
      <c r="T320" s="88" t="str">
        <f>IF(OR(S320=0,N320="",P320=""),"",IF(S320&gt;=$T$9,"HABIL","NO HABIL"))</f>
        <v>HABIL</v>
      </c>
      <c r="U320" s="149">
        <f>IF(ISERROR(SUM(H320/F320)),0,SUM(H320/F320))</f>
        <v>0.31787250434290432</v>
      </c>
      <c r="V320" s="88" t="str">
        <f>IF(OR(U320=0,N320="",P320=""),"",IF(U320&lt;=$V$9,"HABIL","NO HABIL"))</f>
        <v>HABIL</v>
      </c>
      <c r="W320" s="129">
        <f>IF(AND(L320&gt;=1,M320=0),"INDETERMINADO",IF(ISERROR(SUM(L320/M320)),0,SUM(L320/M320)))</f>
        <v>28.501548492257538</v>
      </c>
      <c r="X320" s="88" t="str">
        <f>IF(OR(W320=0,N320="",P320=""),"",IF(W320&gt;=$X$9,"HABIL","NO HABIL"))</f>
        <v>HABIL</v>
      </c>
      <c r="Y320" s="126">
        <f>+SUM(J320)</f>
        <v>1900507000</v>
      </c>
      <c r="Z320" s="88" t="str">
        <f>IF(OR(Y320=0,N320="",P320=""),"",IF(Y320&gt;=$Z$9,"HABIL","NO HABIL"))</f>
        <v>HABIL</v>
      </c>
      <c r="AA320" s="88" t="str">
        <f>IF(OR(R320="",T320="",V320="",X320="",Z320=""),"",IF(R320="NO HABIL","NO HABIL",IF(T320="NO HABIL","NO HABIL",IF(V320="NO HABIL","NO HABIL",IF(X320="NO HABIL","NO HABIL",IF(Z320="NO HABIL","NO HABIL","HABIL"))))))</f>
        <v>HABIL</v>
      </c>
      <c r="AB320" s="129">
        <f>IF(ISERROR(SUM(L320/K320)),0,SUM(L320/K320))</f>
        <v>0.15321009840627572</v>
      </c>
      <c r="AC320" s="88" t="str">
        <f>IF(OR(AB320=0,N320="",P320=""),"",IF(AB320&gt;=$AC$9,"HABIL","NO HABIL"))</f>
        <v>HABIL</v>
      </c>
      <c r="AD320" s="149">
        <f>IF(ISERROR(SUM(L320/F320)),0,SUM(L320/F320))</f>
        <v>0.10450882073525004</v>
      </c>
      <c r="AE320" s="88" t="str">
        <f>IF(OR(AD320=0,N320="",P320=""),"",IF(AD320&gt;=$AE$9,"HABIL","NO HABIL"))</f>
        <v>HABIL</v>
      </c>
      <c r="AF320" s="98" t="str">
        <f t="shared" ref="AF320" si="142">IF(OR(AC320="",AE320=""),"",IF(AC320="NO HABIL","NO HABIL",IF(AE320="NO HABIL","NO HABIL",IF(AE320="NO HABIL","NO HABIL","HABIL"))))</f>
        <v>HABIL</v>
      </c>
    </row>
    <row r="321" spans="2:32" ht="53.25" customHeight="1" x14ac:dyDescent="0.2">
      <c r="B321" s="75">
        <f t="shared" ref="B321:B326" si="143">IF(C321="","",B320+0.1)</f>
        <v>29.1</v>
      </c>
      <c r="C321" s="76" t="s">
        <v>283</v>
      </c>
      <c r="D321" s="130">
        <v>0.5</v>
      </c>
      <c r="E321" s="125">
        <v>384868000</v>
      </c>
      <c r="F321" s="125">
        <v>388869000</v>
      </c>
      <c r="G321" s="125">
        <v>6798000</v>
      </c>
      <c r="H321" s="125">
        <v>6798000</v>
      </c>
      <c r="I321" s="125">
        <f t="shared" ref="I321:I330" si="144">IF(ISERROR(E321-G321),"",E321-G321)</f>
        <v>378070000</v>
      </c>
      <c r="J321" s="74">
        <f t="shared" ref="J321:J330" si="145">IF(ISERROR(F321-H321),"",F321-H321)</f>
        <v>382071000</v>
      </c>
      <c r="K321" s="125">
        <f>+J321</f>
        <v>382071000</v>
      </c>
      <c r="L321" s="125">
        <v>31196000</v>
      </c>
      <c r="M321" s="125">
        <v>56000</v>
      </c>
      <c r="N321" s="124"/>
      <c r="O321" s="128" t="str">
        <f>IF(ISERROR(VLOOKUP(N321,POA!$A$2:$C$16,3,0)),"",VLOOKUP(N321,POA!$A$2:$C$16,3,0))</f>
        <v/>
      </c>
      <c r="P321" s="79" t="str">
        <f>IF(ISERROR(VLOOKUP(N321,POA!$A$2:$C$16,2,0)),"",VLOOKUP(N321,POA!$A$2:$C$16,2,0))</f>
        <v/>
      </c>
      <c r="Q321" s="84"/>
      <c r="R321" s="83"/>
      <c r="S321" s="84"/>
      <c r="T321" s="83"/>
      <c r="U321" s="96"/>
      <c r="V321" s="83"/>
      <c r="W321" s="77"/>
      <c r="X321" s="83"/>
      <c r="Y321" s="84"/>
      <c r="Z321" s="83"/>
      <c r="AA321" s="83"/>
      <c r="AB321" s="105"/>
      <c r="AC321" s="83"/>
      <c r="AD321" s="105"/>
      <c r="AE321" s="83"/>
      <c r="AF321" s="101"/>
    </row>
    <row r="322" spans="2:32" ht="53.25" customHeight="1" x14ac:dyDescent="0.2">
      <c r="B322" s="75">
        <f t="shared" si="143"/>
        <v>29.200000000000003</v>
      </c>
      <c r="C322" s="94" t="s">
        <v>282</v>
      </c>
      <c r="D322" s="130">
        <v>0.25</v>
      </c>
      <c r="E322" s="125">
        <v>1638248000</v>
      </c>
      <c r="F322" s="125">
        <v>1941798000</v>
      </c>
      <c r="G322" s="125">
        <v>661779000</v>
      </c>
      <c r="H322" s="125">
        <v>773411000</v>
      </c>
      <c r="I322" s="125">
        <f t="shared" si="144"/>
        <v>976469000</v>
      </c>
      <c r="J322" s="74">
        <f t="shared" si="145"/>
        <v>1168387000</v>
      </c>
      <c r="K322" s="125">
        <f t="shared" ref="K322:K330" si="146">+J322</f>
        <v>1168387000</v>
      </c>
      <c r="L322" s="125">
        <v>173765000</v>
      </c>
      <c r="M322" s="125">
        <v>12158000</v>
      </c>
      <c r="N322" s="122"/>
      <c r="O322" s="122" t="str">
        <f>IF(ISERROR(VLOOKUP(N322,POA!$A$2:$C$16,3,0)),"",VLOOKUP(N322,POA!$A$2:$C$16,3,0))</f>
        <v/>
      </c>
      <c r="P322" s="79" t="str">
        <f>IF(ISERROR(VLOOKUP(N322,POA!$A$2:$C$16,2,0)),"",VLOOKUP(N322,POA!$A$2:$C$16,2,0))</f>
        <v/>
      </c>
      <c r="Q322" s="84"/>
      <c r="R322" s="83"/>
      <c r="S322" s="84"/>
      <c r="T322" s="83"/>
      <c r="U322" s="96"/>
      <c r="V322" s="83"/>
      <c r="W322" s="77"/>
      <c r="X322" s="83"/>
      <c r="Y322" s="84"/>
      <c r="Z322" s="83"/>
      <c r="AA322" s="83"/>
      <c r="AB322" s="105"/>
      <c r="AC322" s="83"/>
      <c r="AD322" s="105"/>
      <c r="AE322" s="83"/>
      <c r="AF322" s="102"/>
    </row>
    <row r="323" spans="2:32" ht="18" customHeight="1" thickBot="1" x14ac:dyDescent="0.25">
      <c r="B323" s="75">
        <f t="shared" si="143"/>
        <v>29.300000000000004</v>
      </c>
      <c r="C323" s="94" t="s">
        <v>281</v>
      </c>
      <c r="D323" s="130">
        <v>0.25</v>
      </c>
      <c r="E323" s="74">
        <v>592931000</v>
      </c>
      <c r="F323" s="74">
        <v>626727000</v>
      </c>
      <c r="G323" s="74">
        <v>276678000</v>
      </c>
      <c r="H323" s="74">
        <v>276678000</v>
      </c>
      <c r="I323" s="125">
        <f t="shared" si="144"/>
        <v>316253000</v>
      </c>
      <c r="J323" s="74">
        <f t="shared" si="145"/>
        <v>350049000</v>
      </c>
      <c r="K323" s="125">
        <f t="shared" si="146"/>
        <v>350049000</v>
      </c>
      <c r="L323" s="125">
        <v>113557000</v>
      </c>
      <c r="M323" s="125">
        <v>0</v>
      </c>
      <c r="N323" s="122"/>
      <c r="O323" s="122" t="str">
        <f>IF(ISERROR(VLOOKUP(N323,POA!$A$2:$C$16,3,0)),"",VLOOKUP(N323,POA!$A$2:$C$16,3,0))</f>
        <v/>
      </c>
      <c r="P323" s="79" t="str">
        <f>IF(ISERROR(VLOOKUP(N323,POA!$A$2:$C$16,2,0)),"",VLOOKUP(N323,POA!$A$2:$C$16,2,0))</f>
        <v/>
      </c>
      <c r="Q323" s="84"/>
      <c r="R323" s="83"/>
      <c r="S323" s="84"/>
      <c r="T323" s="83"/>
      <c r="U323" s="96"/>
      <c r="V323" s="83"/>
      <c r="W323" s="77"/>
      <c r="X323" s="83"/>
      <c r="Y323" s="84"/>
      <c r="Z323" s="83"/>
      <c r="AA323" s="83"/>
      <c r="AB323" s="105"/>
      <c r="AC323" s="83"/>
      <c r="AD323" s="105"/>
      <c r="AE323" s="83"/>
      <c r="AF323" s="102"/>
    </row>
    <row r="324" spans="2:32" ht="18" hidden="1" customHeight="1" x14ac:dyDescent="0.2">
      <c r="B324" s="75" t="str">
        <f t="shared" si="143"/>
        <v/>
      </c>
      <c r="C324" s="94"/>
      <c r="D324" s="130"/>
      <c r="E324" s="74"/>
      <c r="F324" s="74"/>
      <c r="G324" s="74"/>
      <c r="H324" s="74"/>
      <c r="I324" s="125">
        <f t="shared" si="144"/>
        <v>0</v>
      </c>
      <c r="J324" s="74">
        <f t="shared" si="145"/>
        <v>0</v>
      </c>
      <c r="K324" s="125">
        <f t="shared" si="146"/>
        <v>0</v>
      </c>
      <c r="L324" s="125"/>
      <c r="M324" s="125"/>
      <c r="N324" s="122"/>
      <c r="O324" s="122" t="str">
        <f>IF(ISERROR(VLOOKUP(N324,POA!$A$2:$C$16,3,0)),"",VLOOKUP(N324,POA!$A$2:$C$16,3,0))</f>
        <v/>
      </c>
      <c r="P324" s="79" t="str">
        <f>IF(ISERROR(VLOOKUP(N324,POA!$A$2:$C$16,2,0)),"",VLOOKUP(N324,POA!$A$2:$C$16,2,0))</f>
        <v/>
      </c>
      <c r="Q324" s="84"/>
      <c r="R324" s="83"/>
      <c r="S324" s="84"/>
      <c r="T324" s="83"/>
      <c r="U324" s="96"/>
      <c r="V324" s="83"/>
      <c r="W324" s="77"/>
      <c r="X324" s="83"/>
      <c r="Y324" s="84"/>
      <c r="Z324" s="83"/>
      <c r="AA324" s="83"/>
      <c r="AB324" s="105"/>
      <c r="AC324" s="83"/>
      <c r="AD324" s="105"/>
      <c r="AE324" s="83"/>
      <c r="AF324" s="102"/>
    </row>
    <row r="325" spans="2:32" ht="18" hidden="1" customHeight="1" x14ac:dyDescent="0.2">
      <c r="B325" s="75" t="str">
        <f t="shared" si="143"/>
        <v/>
      </c>
      <c r="C325" s="94"/>
      <c r="D325" s="130"/>
      <c r="E325" s="74"/>
      <c r="F325" s="74"/>
      <c r="G325" s="74"/>
      <c r="H325" s="74"/>
      <c r="I325" s="125">
        <f t="shared" si="144"/>
        <v>0</v>
      </c>
      <c r="J325" s="74">
        <f t="shared" si="145"/>
        <v>0</v>
      </c>
      <c r="K325" s="125">
        <f t="shared" si="146"/>
        <v>0</v>
      </c>
      <c r="L325" s="125"/>
      <c r="M325" s="125"/>
      <c r="N325" s="122"/>
      <c r="O325" s="122" t="str">
        <f>IF(ISERROR(VLOOKUP(N325,POA!$A$2:$C$16,3,0)),"",VLOOKUP(N325,POA!$A$2:$C$16,3,0))</f>
        <v/>
      </c>
      <c r="P325" s="79" t="str">
        <f>IF(ISERROR(VLOOKUP(N325,POA!$A$2:$C$16,2,0)),"",VLOOKUP(N325,POA!$A$2:$C$16,2,0))</f>
        <v/>
      </c>
      <c r="Q325" s="84"/>
      <c r="R325" s="83"/>
      <c r="S325" s="84"/>
      <c r="T325" s="83"/>
      <c r="U325" s="96"/>
      <c r="V325" s="83"/>
      <c r="W325" s="77"/>
      <c r="X325" s="83"/>
      <c r="Y325" s="84"/>
      <c r="Z325" s="83"/>
      <c r="AA325" s="83"/>
      <c r="AB325" s="105"/>
      <c r="AC325" s="83"/>
      <c r="AD325" s="105"/>
      <c r="AE325" s="83"/>
      <c r="AF325" s="99"/>
    </row>
    <row r="326" spans="2:32" ht="18" hidden="1" customHeight="1" x14ac:dyDescent="0.2">
      <c r="B326" s="75" t="str">
        <f t="shared" si="143"/>
        <v/>
      </c>
      <c r="C326" s="94"/>
      <c r="D326" s="130"/>
      <c r="E326" s="74"/>
      <c r="F326" s="74"/>
      <c r="G326" s="74"/>
      <c r="H326" s="74"/>
      <c r="I326" s="125">
        <f t="shared" si="144"/>
        <v>0</v>
      </c>
      <c r="J326" s="74">
        <f t="shared" si="145"/>
        <v>0</v>
      </c>
      <c r="K326" s="125">
        <f t="shared" si="146"/>
        <v>0</v>
      </c>
      <c r="L326" s="125"/>
      <c r="M326" s="125"/>
      <c r="N326" s="122"/>
      <c r="O326" s="122" t="str">
        <f>IF(ISERROR(VLOOKUP(N326,POA!$A$2:$C$16,3,0)),"",VLOOKUP(N326,POA!$A$2:$C$16,3,0))</f>
        <v/>
      </c>
      <c r="P326" s="79" t="str">
        <f>IF(ISERROR(VLOOKUP(N326,POA!$A$2:$C$16,2,0)),"",VLOOKUP(N326,POA!$A$2:$C$16,2,0))</f>
        <v/>
      </c>
      <c r="Q326" s="84"/>
      <c r="R326" s="83"/>
      <c r="S326" s="84"/>
      <c r="T326" s="83"/>
      <c r="U326" s="96"/>
      <c r="V326" s="83"/>
      <c r="W326" s="77"/>
      <c r="X326" s="83"/>
      <c r="Y326" s="84"/>
      <c r="Z326" s="83"/>
      <c r="AA326" s="83"/>
      <c r="AB326" s="105"/>
      <c r="AC326" s="83"/>
      <c r="AD326" s="105"/>
      <c r="AE326" s="83"/>
      <c r="AF326" s="102"/>
    </row>
    <row r="327" spans="2:32" ht="18" hidden="1" customHeight="1" x14ac:dyDescent="0.2">
      <c r="B327" s="75" t="str">
        <f>IF(C327="","",B326+0.1)</f>
        <v/>
      </c>
      <c r="C327" s="94"/>
      <c r="D327" s="130"/>
      <c r="E327" s="74"/>
      <c r="F327" s="74"/>
      <c r="G327" s="74"/>
      <c r="H327" s="74"/>
      <c r="I327" s="125">
        <f t="shared" si="144"/>
        <v>0</v>
      </c>
      <c r="J327" s="74">
        <f t="shared" si="145"/>
        <v>0</v>
      </c>
      <c r="K327" s="125">
        <f t="shared" si="146"/>
        <v>0</v>
      </c>
      <c r="L327" s="125"/>
      <c r="M327" s="125"/>
      <c r="N327" s="122"/>
      <c r="O327" s="122" t="str">
        <f>IF(ISERROR(VLOOKUP(N327,POA!$A$2:$C$16,3,0)),"",VLOOKUP(N327,POA!$A$2:$C$16,3,0))</f>
        <v/>
      </c>
      <c r="P327" s="79" t="str">
        <f>IF(ISERROR(VLOOKUP(N327,POA!$A$2:$C$16,2,0)),"",VLOOKUP(N327,POA!$A$2:$C$16,2,0))</f>
        <v/>
      </c>
      <c r="Q327" s="84"/>
      <c r="R327" s="83"/>
      <c r="S327" s="84"/>
      <c r="T327" s="83"/>
      <c r="U327" s="96"/>
      <c r="V327" s="83"/>
      <c r="W327" s="77"/>
      <c r="X327" s="83"/>
      <c r="Y327" s="84"/>
      <c r="Z327" s="83"/>
      <c r="AA327" s="83"/>
      <c r="AB327" s="105"/>
      <c r="AC327" s="83"/>
      <c r="AD327" s="105"/>
      <c r="AE327" s="83"/>
      <c r="AF327" s="102"/>
    </row>
    <row r="328" spans="2:32" ht="18" hidden="1" customHeight="1" x14ac:dyDescent="0.2">
      <c r="B328" s="75" t="str">
        <f>IF(C328="","",B327+0.1)</f>
        <v/>
      </c>
      <c r="C328" s="94"/>
      <c r="D328" s="130"/>
      <c r="E328" s="74"/>
      <c r="F328" s="74"/>
      <c r="G328" s="74"/>
      <c r="H328" s="74"/>
      <c r="I328" s="125">
        <f t="shared" si="144"/>
        <v>0</v>
      </c>
      <c r="J328" s="74">
        <f t="shared" si="145"/>
        <v>0</v>
      </c>
      <c r="K328" s="125">
        <f t="shared" si="146"/>
        <v>0</v>
      </c>
      <c r="L328" s="125"/>
      <c r="M328" s="125"/>
      <c r="N328" s="122"/>
      <c r="O328" s="122" t="str">
        <f>IF(ISERROR(VLOOKUP(N328,POA!$A$2:$C$16,3,0)),"",VLOOKUP(N328,POA!$A$2:$C$16,3,0))</f>
        <v/>
      </c>
      <c r="P328" s="79" t="str">
        <f>IF(ISERROR(VLOOKUP(N328,POA!$A$2:$C$16,2,0)),"",VLOOKUP(N328,POA!$A$2:$C$16,2,0))</f>
        <v/>
      </c>
      <c r="Q328" s="84"/>
      <c r="R328" s="83"/>
      <c r="S328" s="84"/>
      <c r="T328" s="83"/>
      <c r="U328" s="96"/>
      <c r="V328" s="83"/>
      <c r="W328" s="77"/>
      <c r="X328" s="83"/>
      <c r="Y328" s="84"/>
      <c r="Z328" s="83"/>
      <c r="AA328" s="83"/>
      <c r="AB328" s="105"/>
      <c r="AC328" s="83"/>
      <c r="AD328" s="105"/>
      <c r="AE328" s="83"/>
      <c r="AF328" s="99"/>
    </row>
    <row r="329" spans="2:32" ht="18" hidden="1" customHeight="1" x14ac:dyDescent="0.2">
      <c r="B329" s="75" t="str">
        <f>IF(C329="","",B328+0.1)</f>
        <v/>
      </c>
      <c r="C329" s="94"/>
      <c r="D329" s="130"/>
      <c r="E329" s="74"/>
      <c r="F329" s="74"/>
      <c r="G329" s="74"/>
      <c r="H329" s="74"/>
      <c r="I329" s="125">
        <f t="shared" si="144"/>
        <v>0</v>
      </c>
      <c r="J329" s="74">
        <f t="shared" si="145"/>
        <v>0</v>
      </c>
      <c r="K329" s="125">
        <f t="shared" si="146"/>
        <v>0</v>
      </c>
      <c r="L329" s="125"/>
      <c r="M329" s="125"/>
      <c r="N329" s="122"/>
      <c r="O329" s="122" t="str">
        <f>IF(ISERROR(VLOOKUP(N329,POA!$A$2:$C$16,3,0)),"",VLOOKUP(N329,POA!$A$2:$C$16,3,0))</f>
        <v/>
      </c>
      <c r="P329" s="79" t="str">
        <f>IF(ISERROR(VLOOKUP(N329,POA!$A$2:$C$16,2,0)),"",VLOOKUP(N329,POA!$A$2:$C$16,2,0))</f>
        <v/>
      </c>
      <c r="Q329" s="84"/>
      <c r="R329" s="83"/>
      <c r="S329" s="84"/>
      <c r="T329" s="83"/>
      <c r="U329" s="96"/>
      <c r="V329" s="83"/>
      <c r="W329" s="77"/>
      <c r="X329" s="83"/>
      <c r="Y329" s="84"/>
      <c r="Z329" s="83"/>
      <c r="AA329" s="83"/>
      <c r="AB329" s="105"/>
      <c r="AC329" s="83"/>
      <c r="AD329" s="105"/>
      <c r="AE329" s="83"/>
      <c r="AF329" s="99"/>
    </row>
    <row r="330" spans="2:32" ht="18" hidden="1" customHeight="1" thickBot="1" x14ac:dyDescent="0.25">
      <c r="B330" s="92" t="str">
        <f>IF(C330="","",B329+0.1)</f>
        <v/>
      </c>
      <c r="C330" s="95"/>
      <c r="D330" s="95"/>
      <c r="E330" s="78"/>
      <c r="F330" s="78"/>
      <c r="G330" s="78"/>
      <c r="H330" s="78"/>
      <c r="I330" s="78">
        <f t="shared" si="144"/>
        <v>0</v>
      </c>
      <c r="J330" s="78">
        <f t="shared" si="145"/>
        <v>0</v>
      </c>
      <c r="K330" s="78">
        <f t="shared" si="146"/>
        <v>0</v>
      </c>
      <c r="L330" s="78"/>
      <c r="M330" s="78"/>
      <c r="N330" s="123"/>
      <c r="O330" s="123" t="str">
        <f>IF(ISERROR(VLOOKUP(N330,POA!$A$2:$C$16,3,0)),"",VLOOKUP(N330,POA!$A$2:$C$16,3,0))</f>
        <v/>
      </c>
      <c r="P330" s="82" t="str">
        <f>IF(ISERROR(VLOOKUP(N330,POA!$A$2:$C$16,2,0)),"",VLOOKUP(N330,POA!$A$2:$C$16,2,0))</f>
        <v/>
      </c>
      <c r="Q330" s="91"/>
      <c r="R330" s="90"/>
      <c r="S330" s="91"/>
      <c r="T330" s="90"/>
      <c r="U330" s="97"/>
      <c r="V330" s="90"/>
      <c r="W330" s="89"/>
      <c r="X330" s="90"/>
      <c r="Y330" s="91"/>
      <c r="Z330" s="90"/>
      <c r="AA330" s="90"/>
      <c r="AB330" s="106"/>
      <c r="AC330" s="90"/>
      <c r="AD330" s="106"/>
      <c r="AE330" s="90"/>
      <c r="AF330" s="100"/>
    </row>
    <row r="331" spans="2:32" ht="18" customHeight="1" x14ac:dyDescent="0.2">
      <c r="B331" s="85">
        <v>30</v>
      </c>
      <c r="C331" s="86" t="s">
        <v>225</v>
      </c>
      <c r="D331" s="93">
        <f>IF(SUM(D332:D341)=0,"",SUM(D332:D341))</f>
        <v>1</v>
      </c>
      <c r="E331" s="87">
        <f>IFERROR((E332*$D332+E333*$D333+E334*$D334+E335*$D335+E336*$D336+E337*$D337+E338*$D338+E339*$D339+E340*$D340+E341*$D341),"")</f>
        <v>4009471437.48</v>
      </c>
      <c r="F331" s="87">
        <f>IFERROR((F332*$D332+F333*$D333+F334*$D334+F335*$D335+F336*$D336+F337*$D337+F338*$D338+F339*$D339+F340*$D340+F341*$D341),"")</f>
        <v>5357211314.2875004</v>
      </c>
      <c r="G331" s="87">
        <f>IFERROR((G332*$D332+G333*$D333+G334*$D334+G335*$D335+G336*$D336+G337*$D337+G338*$D338+G339*$D339+G340*$D340+G341*$D341),"")</f>
        <v>1465206243.3299999</v>
      </c>
      <c r="H331" s="87">
        <f>IFERROR((H332*$D332+H333*$D333+H334*$D334+H335*$D335+H336*$D336+H337*$D337+H338*$D338+H339*$D339+H340*$D340+H341*$D341),"")</f>
        <v>2695446196.605</v>
      </c>
      <c r="I331" s="87">
        <f>IF(ISERROR(SUM(I332:I341)),"",SUM(I332:I341))</f>
        <v>6587314776.6000004</v>
      </c>
      <c r="J331" s="87">
        <f>IF(ISERROR(SUM(J332:J341)),"",SUM(J332:J341))</f>
        <v>6874318470.7299995</v>
      </c>
      <c r="K331" s="87">
        <f>IFERROR((K332*$D332+K333*$D333+K334*$D334+K335*$D335+K336*$D336+K337*$D337+K338*$D338+K339*$D339+K340*$D340+K341*$D341),"")</f>
        <v>2661765117.6824999</v>
      </c>
      <c r="L331" s="87">
        <f>IFERROR((L332*$D332+L333*$D333+L334*$D334+L335*$D335+L336*$D336+L337*$D337+L338*$D338+L339*$D339+L340*$D340+L341*$D341),"")</f>
        <v>734082003.49250007</v>
      </c>
      <c r="M331" s="87">
        <f>IFERROR((M332*$D332+M333*$D333+M334*$D334+M335*$D335+M336*$D336+M337*$D337+M338*$D338+M339*$D339+M340*$D340+M341*$D341),"")</f>
        <v>12588164.265000001</v>
      </c>
      <c r="N331" s="80">
        <v>1</v>
      </c>
      <c r="O331" s="127">
        <f>IF(ISERROR(VLOOKUP(N331,POA!$A$2:$C$16,3,0)),"",VLOOKUP(N331,POA!$A$2:$C$16,3,0))</f>
        <v>6</v>
      </c>
      <c r="P331" s="81">
        <f>IF(ISERROR(VLOOKUP(N331,POA!$A$2:$C$16,2,0)),"",VLOOKUP(N331,POA!$A$2:$C$16,2,0))</f>
        <v>784601462</v>
      </c>
      <c r="Q331" s="126">
        <f>SUM(I331)</f>
        <v>6587314776.6000004</v>
      </c>
      <c r="R331" s="88" t="str">
        <f>IF(OR(Q331=0,N331="",P331=""),"",IF(Q331&gt;=$R$9,"HABIL","NO HABIL"))</f>
        <v>HABIL</v>
      </c>
      <c r="S331" s="87">
        <f>IF(AND(E331&gt;=1,G331=0),"INDETERMINADO",IF(ISERROR(SUM(E331/G331)),0,SUM(E331/G331)))</f>
        <v>2.736455332300253</v>
      </c>
      <c r="T331" s="88" t="str">
        <f>IF(OR(S331=0,N331="",P331=""),"",IF(S331&gt;=$T$9,"HABIL","NO HABIL"))</f>
        <v>HABIL</v>
      </c>
      <c r="U331" s="149">
        <f>IF(ISERROR(SUM(H331/F331)),0,SUM(H331/F331))</f>
        <v>0.50314352719601274</v>
      </c>
      <c r="V331" s="88" t="str">
        <f>IF(OR(U331=0,N331="",P331=""),"",IF(U331&lt;=$V$9,"HABIL","NO HABIL"))</f>
        <v>HABIL</v>
      </c>
      <c r="W331" s="129">
        <f>IF(AND(L331&gt;=1,M331=0),"INDETERMINADO",IF(ISERROR(SUM(L331/M331)),0,SUM(L331/M331)))</f>
        <v>58.315254554910275</v>
      </c>
      <c r="X331" s="88" t="str">
        <f>IF(OR(W331=0,N331="",P331=""),"",IF(W331&gt;=$X$9,"HABIL","NO HABIL"))</f>
        <v>HABIL</v>
      </c>
      <c r="Y331" s="126">
        <f>+SUM(J331)</f>
        <v>6874318470.7299995</v>
      </c>
      <c r="Z331" s="88" t="str">
        <f>IF(OR(Y331=0,N331="",P331=""),"",IF(Y331&gt;=$Z$9,"HABIL","NO HABIL"))</f>
        <v>HABIL</v>
      </c>
      <c r="AA331" s="88" t="str">
        <f>IF(OR(R331="",T331="",V331="",X331="",Z331=""),"",IF(R331="NO HABIL","NO HABIL",IF(T331="NO HABIL","NO HABIL",IF(V331="NO HABIL","NO HABIL",IF(X331="NO HABIL","NO HABIL",IF(Z331="NO HABIL","NO HABIL","HABIL"))))))</f>
        <v>HABIL</v>
      </c>
      <c r="AB331" s="129">
        <f>IF(ISERROR(SUM(L331/K331)),0,SUM(L331/K331))</f>
        <v>0.27578767135232352</v>
      </c>
      <c r="AC331" s="88" t="str">
        <f>IF(OR(AB331=0,N331="",P331=""),"",IF(AB331&gt;=$AC$9,"HABIL","NO HABIL"))</f>
        <v>HABIL</v>
      </c>
      <c r="AD331" s="149">
        <f>IF(ISERROR(SUM(L331/F331)),0,SUM(L331/F331))</f>
        <v>0.1370268896309407</v>
      </c>
      <c r="AE331" s="88" t="str">
        <f>IF(OR(AD331=0,N331="",P331=""),"",IF(AD331&gt;=$AE$9,"HABIL","NO HABIL"))</f>
        <v>HABIL</v>
      </c>
      <c r="AF331" s="98" t="str">
        <f t="shared" ref="AF331" si="147">IF(OR(AC331="",AE331=""),"",IF(AC331="NO HABIL","NO HABIL",IF(AE331="NO HABIL","NO HABIL",IF(AE331="NO HABIL","NO HABIL","HABIL"))))</f>
        <v>HABIL</v>
      </c>
    </row>
    <row r="332" spans="2:32" ht="18" customHeight="1" x14ac:dyDescent="0.2">
      <c r="B332" s="75">
        <f t="shared" ref="B332:B337" si="148">IF(C332="","",B331+0.1)</f>
        <v>30.1</v>
      </c>
      <c r="C332" s="76" t="s">
        <v>284</v>
      </c>
      <c r="D332" s="130">
        <v>0.25</v>
      </c>
      <c r="E332" s="125">
        <v>2405015185.9200001</v>
      </c>
      <c r="F332" s="125">
        <v>3098098566.1500001</v>
      </c>
      <c r="G332" s="125">
        <v>728177156.32000005</v>
      </c>
      <c r="H332" s="125">
        <v>1345709071.4200001</v>
      </c>
      <c r="I332" s="125">
        <f t="shared" ref="I332:I341" si="149">IF(ISERROR(E332-G332),"",E332-G332)</f>
        <v>1676838029.5999999</v>
      </c>
      <c r="J332" s="74">
        <f t="shared" ref="J332:J341" si="150">IF(ISERROR(F332-H332),"",F332-H332)</f>
        <v>1752389494.73</v>
      </c>
      <c r="K332" s="125">
        <f>+J332</f>
        <v>1752389494.73</v>
      </c>
      <c r="L332" s="125">
        <v>314709466.97000003</v>
      </c>
      <c r="M332" s="125">
        <v>44398671.060000002</v>
      </c>
      <c r="N332" s="124"/>
      <c r="O332" s="128" t="str">
        <f>IF(ISERROR(VLOOKUP(N332,POA!$A$2:$C$16,3,0)),"",VLOOKUP(N332,POA!$A$2:$C$16,3,0))</f>
        <v/>
      </c>
      <c r="P332" s="79" t="str">
        <f>IF(ISERROR(VLOOKUP(N332,POA!$A$2:$C$16,2,0)),"",VLOOKUP(N332,POA!$A$2:$C$16,2,0))</f>
        <v/>
      </c>
      <c r="Q332" s="84"/>
      <c r="R332" s="83"/>
      <c r="S332" s="84"/>
      <c r="T332" s="83"/>
      <c r="U332" s="96"/>
      <c r="V332" s="83"/>
      <c r="W332" s="77"/>
      <c r="X332" s="83"/>
      <c r="Y332" s="84"/>
      <c r="Z332" s="83"/>
      <c r="AA332" s="83"/>
      <c r="AB332" s="105"/>
      <c r="AC332" s="83"/>
      <c r="AD332" s="105"/>
      <c r="AE332" s="83"/>
      <c r="AF332" s="101"/>
    </row>
    <row r="333" spans="2:32" ht="33.75" customHeight="1" x14ac:dyDescent="0.2">
      <c r="B333" s="75">
        <f t="shared" si="148"/>
        <v>30.200000000000003</v>
      </c>
      <c r="C333" s="94" t="s">
        <v>286</v>
      </c>
      <c r="D333" s="130">
        <v>0.5</v>
      </c>
      <c r="E333" s="125">
        <v>6080526000</v>
      </c>
      <c r="F333" s="125">
        <v>8147074000</v>
      </c>
      <c r="G333" s="125">
        <v>2490780000</v>
      </c>
      <c r="H333" s="125">
        <v>4374332000</v>
      </c>
      <c r="I333" s="125">
        <f t="shared" si="149"/>
        <v>3589746000</v>
      </c>
      <c r="J333" s="74">
        <f t="shared" si="150"/>
        <v>3772742000</v>
      </c>
      <c r="K333" s="125">
        <f t="shared" ref="K333:K341" si="151">+J333</f>
        <v>3772742000</v>
      </c>
      <c r="L333" s="125">
        <v>1141111000</v>
      </c>
      <c r="M333" s="125">
        <v>1051000</v>
      </c>
      <c r="N333" s="122"/>
      <c r="O333" s="122" t="str">
        <f>IF(ISERROR(VLOOKUP(N333,POA!$A$2:$C$16,3,0)),"",VLOOKUP(N333,POA!$A$2:$C$16,3,0))</f>
        <v/>
      </c>
      <c r="P333" s="79" t="str">
        <f>IF(ISERROR(VLOOKUP(N333,POA!$A$2:$C$16,2,0)),"",VLOOKUP(N333,POA!$A$2:$C$16,2,0))</f>
        <v/>
      </c>
      <c r="Q333" s="84"/>
      <c r="R333" s="83"/>
      <c r="S333" s="84"/>
      <c r="T333" s="83"/>
      <c r="U333" s="96"/>
      <c r="V333" s="83"/>
      <c r="W333" s="77"/>
      <c r="X333" s="83"/>
      <c r="Y333" s="84"/>
      <c r="Z333" s="83"/>
      <c r="AA333" s="83"/>
      <c r="AB333" s="105"/>
      <c r="AC333" s="83"/>
      <c r="AD333" s="105"/>
      <c r="AE333" s="83"/>
      <c r="AF333" s="102"/>
    </row>
    <row r="334" spans="2:32" ht="33.75" customHeight="1" thickBot="1" x14ac:dyDescent="0.25">
      <c r="B334" s="75">
        <f t="shared" si="148"/>
        <v>30.300000000000004</v>
      </c>
      <c r="C334" s="94" t="s">
        <v>285</v>
      </c>
      <c r="D334" s="130">
        <v>0.25</v>
      </c>
      <c r="E334" s="74">
        <v>1471818564</v>
      </c>
      <c r="F334" s="74">
        <v>2036598691</v>
      </c>
      <c r="G334" s="74">
        <v>151087817</v>
      </c>
      <c r="H334" s="74">
        <v>687411715</v>
      </c>
      <c r="I334" s="125">
        <f t="shared" si="149"/>
        <v>1320730747</v>
      </c>
      <c r="J334" s="74">
        <f t="shared" si="150"/>
        <v>1349186976</v>
      </c>
      <c r="K334" s="125">
        <f t="shared" si="151"/>
        <v>1349186976</v>
      </c>
      <c r="L334" s="125">
        <v>339396547</v>
      </c>
      <c r="M334" s="125">
        <v>3851986</v>
      </c>
      <c r="N334" s="122"/>
      <c r="O334" s="122" t="str">
        <f>IF(ISERROR(VLOOKUP(N334,POA!$A$2:$C$16,3,0)),"",VLOOKUP(N334,POA!$A$2:$C$16,3,0))</f>
        <v/>
      </c>
      <c r="P334" s="79" t="str">
        <f>IF(ISERROR(VLOOKUP(N334,POA!$A$2:$C$16,2,0)),"",VLOOKUP(N334,POA!$A$2:$C$16,2,0))</f>
        <v/>
      </c>
      <c r="Q334" s="84"/>
      <c r="R334" s="83"/>
      <c r="S334" s="84"/>
      <c r="T334" s="83"/>
      <c r="U334" s="96"/>
      <c r="V334" s="83"/>
      <c r="W334" s="77"/>
      <c r="X334" s="83"/>
      <c r="Y334" s="84"/>
      <c r="Z334" s="83"/>
      <c r="AA334" s="83"/>
      <c r="AB334" s="105"/>
      <c r="AC334" s="83"/>
      <c r="AD334" s="105"/>
      <c r="AE334" s="83"/>
      <c r="AF334" s="102"/>
    </row>
    <row r="335" spans="2:32" ht="16.5" hidden="1" x14ac:dyDescent="0.2">
      <c r="B335" s="75" t="str">
        <f t="shared" si="148"/>
        <v/>
      </c>
      <c r="C335" s="94"/>
      <c r="D335" s="130"/>
      <c r="E335" s="74"/>
      <c r="F335" s="74"/>
      <c r="G335" s="74"/>
      <c r="H335" s="74"/>
      <c r="I335" s="125">
        <f t="shared" si="149"/>
        <v>0</v>
      </c>
      <c r="J335" s="74">
        <f t="shared" si="150"/>
        <v>0</v>
      </c>
      <c r="K335" s="125">
        <f t="shared" si="151"/>
        <v>0</v>
      </c>
      <c r="L335" s="125"/>
      <c r="M335" s="125"/>
      <c r="N335" s="122"/>
      <c r="O335" s="122" t="str">
        <f>IF(ISERROR(VLOOKUP(N335,POA!$A$2:$C$16,3,0)),"",VLOOKUP(N335,POA!$A$2:$C$16,3,0))</f>
        <v/>
      </c>
      <c r="P335" s="79" t="str">
        <f>IF(ISERROR(VLOOKUP(N335,POA!$A$2:$C$16,2,0)),"",VLOOKUP(N335,POA!$A$2:$C$16,2,0))</f>
        <v/>
      </c>
      <c r="Q335" s="84"/>
      <c r="R335" s="83"/>
      <c r="S335" s="84"/>
      <c r="T335" s="83"/>
      <c r="U335" s="96"/>
      <c r="V335" s="83"/>
      <c r="W335" s="77"/>
      <c r="X335" s="83"/>
      <c r="Y335" s="84"/>
      <c r="Z335" s="83"/>
      <c r="AA335" s="83"/>
      <c r="AB335" s="105"/>
      <c r="AC335" s="83"/>
      <c r="AD335" s="105"/>
      <c r="AE335" s="83"/>
      <c r="AF335" s="102"/>
    </row>
    <row r="336" spans="2:32" ht="18" hidden="1" customHeight="1" x14ac:dyDescent="0.2">
      <c r="B336" s="75" t="str">
        <f t="shared" si="148"/>
        <v/>
      </c>
      <c r="C336" s="94"/>
      <c r="D336" s="130"/>
      <c r="E336" s="74"/>
      <c r="F336" s="74"/>
      <c r="G336" s="74"/>
      <c r="H336" s="74"/>
      <c r="I336" s="125">
        <f t="shared" si="149"/>
        <v>0</v>
      </c>
      <c r="J336" s="74">
        <f t="shared" si="150"/>
        <v>0</v>
      </c>
      <c r="K336" s="125">
        <f t="shared" si="151"/>
        <v>0</v>
      </c>
      <c r="L336" s="125"/>
      <c r="M336" s="125"/>
      <c r="N336" s="122"/>
      <c r="O336" s="122" t="str">
        <f>IF(ISERROR(VLOOKUP(N336,POA!$A$2:$C$16,3,0)),"",VLOOKUP(N336,POA!$A$2:$C$16,3,0))</f>
        <v/>
      </c>
      <c r="P336" s="79" t="str">
        <f>IF(ISERROR(VLOOKUP(N336,POA!$A$2:$C$16,2,0)),"",VLOOKUP(N336,POA!$A$2:$C$16,2,0))</f>
        <v/>
      </c>
      <c r="Q336" s="84"/>
      <c r="R336" s="83"/>
      <c r="S336" s="84"/>
      <c r="T336" s="83"/>
      <c r="U336" s="96"/>
      <c r="V336" s="83"/>
      <c r="W336" s="77"/>
      <c r="X336" s="83"/>
      <c r="Y336" s="84"/>
      <c r="Z336" s="83"/>
      <c r="AA336" s="83"/>
      <c r="AB336" s="105"/>
      <c r="AC336" s="83"/>
      <c r="AD336" s="105"/>
      <c r="AE336" s="83"/>
      <c r="AF336" s="99"/>
    </row>
    <row r="337" spans="2:32" ht="18" hidden="1" customHeight="1" x14ac:dyDescent="0.2">
      <c r="B337" s="75" t="str">
        <f t="shared" si="148"/>
        <v/>
      </c>
      <c r="C337" s="94"/>
      <c r="D337" s="130"/>
      <c r="E337" s="74"/>
      <c r="F337" s="74"/>
      <c r="G337" s="74"/>
      <c r="H337" s="74"/>
      <c r="I337" s="125">
        <f t="shared" si="149"/>
        <v>0</v>
      </c>
      <c r="J337" s="74">
        <f t="shared" si="150"/>
        <v>0</v>
      </c>
      <c r="K337" s="125">
        <f t="shared" si="151"/>
        <v>0</v>
      </c>
      <c r="L337" s="125"/>
      <c r="M337" s="125"/>
      <c r="N337" s="122"/>
      <c r="O337" s="122" t="str">
        <f>IF(ISERROR(VLOOKUP(N337,POA!$A$2:$C$16,3,0)),"",VLOOKUP(N337,POA!$A$2:$C$16,3,0))</f>
        <v/>
      </c>
      <c r="P337" s="79" t="str">
        <f>IF(ISERROR(VLOOKUP(N337,POA!$A$2:$C$16,2,0)),"",VLOOKUP(N337,POA!$A$2:$C$16,2,0))</f>
        <v/>
      </c>
      <c r="Q337" s="84"/>
      <c r="R337" s="83"/>
      <c r="S337" s="84"/>
      <c r="T337" s="83"/>
      <c r="U337" s="96"/>
      <c r="V337" s="83"/>
      <c r="W337" s="77"/>
      <c r="X337" s="83"/>
      <c r="Y337" s="84"/>
      <c r="Z337" s="83"/>
      <c r="AA337" s="83"/>
      <c r="AB337" s="105"/>
      <c r="AC337" s="83"/>
      <c r="AD337" s="105"/>
      <c r="AE337" s="83"/>
      <c r="AF337" s="102"/>
    </row>
    <row r="338" spans="2:32" ht="18" hidden="1" customHeight="1" x14ac:dyDescent="0.2">
      <c r="B338" s="75" t="str">
        <f>IF(C338="","",B337+0.1)</f>
        <v/>
      </c>
      <c r="C338" s="94"/>
      <c r="D338" s="130"/>
      <c r="E338" s="74"/>
      <c r="F338" s="74"/>
      <c r="G338" s="74"/>
      <c r="H338" s="74"/>
      <c r="I338" s="125">
        <f t="shared" si="149"/>
        <v>0</v>
      </c>
      <c r="J338" s="74">
        <f t="shared" si="150"/>
        <v>0</v>
      </c>
      <c r="K338" s="125">
        <f t="shared" si="151"/>
        <v>0</v>
      </c>
      <c r="L338" s="125"/>
      <c r="M338" s="125"/>
      <c r="N338" s="122"/>
      <c r="O338" s="122" t="str">
        <f>IF(ISERROR(VLOOKUP(N338,POA!$A$2:$C$16,3,0)),"",VLOOKUP(N338,POA!$A$2:$C$16,3,0))</f>
        <v/>
      </c>
      <c r="P338" s="79" t="str">
        <f>IF(ISERROR(VLOOKUP(N338,POA!$A$2:$C$16,2,0)),"",VLOOKUP(N338,POA!$A$2:$C$16,2,0))</f>
        <v/>
      </c>
      <c r="Q338" s="84"/>
      <c r="R338" s="83"/>
      <c r="S338" s="84"/>
      <c r="T338" s="83"/>
      <c r="U338" s="96"/>
      <c r="V338" s="83"/>
      <c r="W338" s="77"/>
      <c r="X338" s="83"/>
      <c r="Y338" s="84"/>
      <c r="Z338" s="83"/>
      <c r="AA338" s="83"/>
      <c r="AB338" s="105"/>
      <c r="AC338" s="83"/>
      <c r="AD338" s="105"/>
      <c r="AE338" s="83"/>
      <c r="AF338" s="102"/>
    </row>
    <row r="339" spans="2:32" ht="18" hidden="1" customHeight="1" x14ac:dyDescent="0.2">
      <c r="B339" s="75" t="str">
        <f>IF(C339="","",B338+0.1)</f>
        <v/>
      </c>
      <c r="C339" s="94"/>
      <c r="D339" s="130"/>
      <c r="E339" s="74"/>
      <c r="F339" s="74"/>
      <c r="G339" s="74"/>
      <c r="H339" s="74"/>
      <c r="I339" s="125">
        <f t="shared" si="149"/>
        <v>0</v>
      </c>
      <c r="J339" s="74">
        <f t="shared" si="150"/>
        <v>0</v>
      </c>
      <c r="K339" s="125">
        <f t="shared" si="151"/>
        <v>0</v>
      </c>
      <c r="L339" s="125"/>
      <c r="M339" s="125"/>
      <c r="N339" s="122"/>
      <c r="O339" s="122" t="str">
        <f>IF(ISERROR(VLOOKUP(N339,POA!$A$2:$C$16,3,0)),"",VLOOKUP(N339,POA!$A$2:$C$16,3,0))</f>
        <v/>
      </c>
      <c r="P339" s="79" t="str">
        <f>IF(ISERROR(VLOOKUP(N339,POA!$A$2:$C$16,2,0)),"",VLOOKUP(N339,POA!$A$2:$C$16,2,0))</f>
        <v/>
      </c>
      <c r="Q339" s="84"/>
      <c r="R339" s="83"/>
      <c r="S339" s="84"/>
      <c r="T339" s="83"/>
      <c r="U339" s="96"/>
      <c r="V339" s="83"/>
      <c r="W339" s="77"/>
      <c r="X339" s="83"/>
      <c r="Y339" s="84"/>
      <c r="Z339" s="83"/>
      <c r="AA339" s="83"/>
      <c r="AB339" s="105"/>
      <c r="AC339" s="83"/>
      <c r="AD339" s="105"/>
      <c r="AE339" s="83"/>
      <c r="AF339" s="99"/>
    </row>
    <row r="340" spans="2:32" ht="18" hidden="1" customHeight="1" x14ac:dyDescent="0.2">
      <c r="B340" s="75" t="str">
        <f>IF(C340="","",B339+0.1)</f>
        <v/>
      </c>
      <c r="C340" s="94"/>
      <c r="D340" s="130"/>
      <c r="E340" s="74"/>
      <c r="F340" s="74"/>
      <c r="G340" s="74"/>
      <c r="H340" s="74"/>
      <c r="I340" s="125">
        <f t="shared" si="149"/>
        <v>0</v>
      </c>
      <c r="J340" s="74">
        <f t="shared" si="150"/>
        <v>0</v>
      </c>
      <c r="K340" s="125">
        <f t="shared" si="151"/>
        <v>0</v>
      </c>
      <c r="L340" s="125"/>
      <c r="M340" s="125"/>
      <c r="N340" s="122"/>
      <c r="O340" s="122" t="str">
        <f>IF(ISERROR(VLOOKUP(N340,POA!$A$2:$C$16,3,0)),"",VLOOKUP(N340,POA!$A$2:$C$16,3,0))</f>
        <v/>
      </c>
      <c r="P340" s="79" t="str">
        <f>IF(ISERROR(VLOOKUP(N340,POA!$A$2:$C$16,2,0)),"",VLOOKUP(N340,POA!$A$2:$C$16,2,0))</f>
        <v/>
      </c>
      <c r="Q340" s="84"/>
      <c r="R340" s="83"/>
      <c r="S340" s="84"/>
      <c r="T340" s="83"/>
      <c r="U340" s="96"/>
      <c r="V340" s="83"/>
      <c r="W340" s="77"/>
      <c r="X340" s="83"/>
      <c r="Y340" s="84"/>
      <c r="Z340" s="83"/>
      <c r="AA340" s="83"/>
      <c r="AB340" s="105"/>
      <c r="AC340" s="83"/>
      <c r="AD340" s="105"/>
      <c r="AE340" s="83"/>
      <c r="AF340" s="99"/>
    </row>
    <row r="341" spans="2:32" ht="18" hidden="1" customHeight="1" thickBot="1" x14ac:dyDescent="0.25">
      <c r="B341" s="92" t="str">
        <f>IF(C341="","",B340+0.1)</f>
        <v/>
      </c>
      <c r="C341" s="95"/>
      <c r="D341" s="95"/>
      <c r="E341" s="78"/>
      <c r="F341" s="78"/>
      <c r="G341" s="78"/>
      <c r="H341" s="78"/>
      <c r="I341" s="78">
        <f t="shared" si="149"/>
        <v>0</v>
      </c>
      <c r="J341" s="78">
        <f t="shared" si="150"/>
        <v>0</v>
      </c>
      <c r="K341" s="78">
        <f t="shared" si="151"/>
        <v>0</v>
      </c>
      <c r="L341" s="78"/>
      <c r="M341" s="78"/>
      <c r="N341" s="123"/>
      <c r="O341" s="123" t="str">
        <f>IF(ISERROR(VLOOKUP(N341,POA!$A$2:$C$16,3,0)),"",VLOOKUP(N341,POA!$A$2:$C$16,3,0))</f>
        <v/>
      </c>
      <c r="P341" s="82" t="str">
        <f>IF(ISERROR(VLOOKUP(N341,POA!$A$2:$C$16,2,0)),"",VLOOKUP(N341,POA!$A$2:$C$16,2,0))</f>
        <v/>
      </c>
      <c r="Q341" s="91"/>
      <c r="R341" s="90"/>
      <c r="S341" s="91"/>
      <c r="T341" s="90"/>
      <c r="U341" s="97"/>
      <c r="V341" s="90"/>
      <c r="W341" s="89"/>
      <c r="X341" s="90"/>
      <c r="Y341" s="91"/>
      <c r="Z341" s="90"/>
      <c r="AA341" s="90"/>
      <c r="AB341" s="106"/>
      <c r="AC341" s="90"/>
      <c r="AD341" s="106"/>
      <c r="AE341" s="90"/>
      <c r="AF341" s="100"/>
    </row>
    <row r="342" spans="2:32" ht="22.5" customHeight="1" x14ac:dyDescent="0.2">
      <c r="B342" s="85">
        <v>31</v>
      </c>
      <c r="C342" s="86" t="s">
        <v>226</v>
      </c>
      <c r="D342" s="93">
        <f>IF(SUM(D343:D352)=0,"",SUM(D343:D352))</f>
        <v>1</v>
      </c>
      <c r="E342" s="87">
        <f>IFERROR((E343*$D343+E344*$D344+E345*$D345+E346*$D346+E347*$D347+E348*$D348+E349*$D349+E350*$D350+E351*$D351+E352*$D352),"")</f>
        <v>7843902043.0900002</v>
      </c>
      <c r="F342" s="87">
        <f>IFERROR((F343*$D343+F344*$D344+F345*$D345+F346*$D346+F347*$D347+F348*$D348+F349*$D349+F350*$D350+F351*$D351+F352*$D352),"")</f>
        <v>14505445206.67</v>
      </c>
      <c r="G342" s="87">
        <f>IFERROR((G343*$D343+G344*$D344+G345*$D345+G346*$D346+G347*$D347+G348*$D348+G349*$D349+G350*$D350+G351*$D351+G352*$D352),"")</f>
        <v>3889919011.0599999</v>
      </c>
      <c r="H342" s="87">
        <f>IFERROR((H343*$D343+H344*$D344+H345*$D345+H346*$D346+H347*$D347+H348*$D348+H349*$D349+H350*$D350+H351*$D351+H352*$D352),"")</f>
        <v>9497826419.2999992</v>
      </c>
      <c r="I342" s="87">
        <f>IF(ISERROR(SUM(I343:I352)),"",SUM(I343:I352))</f>
        <v>3953983032.0300002</v>
      </c>
      <c r="J342" s="87">
        <f>IF(ISERROR(SUM(J343:J352)),"",SUM(J343:J352))</f>
        <v>5007618787.3700008</v>
      </c>
      <c r="K342" s="87">
        <f>IFERROR((K343*$D343+K344*$D344+K345*$D345+K346*$D346+K347*$D347+K348*$D348+K349*$D349+K350*$D350+K351*$D351+K352*$D352),"")</f>
        <v>5007618787.3700008</v>
      </c>
      <c r="L342" s="87">
        <f>IFERROR((L343*$D343+L344*$D344+L345*$D345+L346*$D346+L347*$D347+L348*$D348+L349*$D349+L350*$D350+L351*$D351+L352*$D352),"")</f>
        <v>1894099576.3199999</v>
      </c>
      <c r="M342" s="87">
        <f>IFERROR((M343*$D343+M344*$D344+M345*$D345+M346*$D346+M347*$D347+M348*$D348+M349*$D349+M350*$D350+M351*$D351+M352*$D352),"")</f>
        <v>408425596.06</v>
      </c>
      <c r="N342" s="80">
        <v>1</v>
      </c>
      <c r="O342" s="127">
        <f>IF(ISERROR(VLOOKUP(N342,POA!$A$2:$C$16,3,0)),"",VLOOKUP(N342,POA!$A$2:$C$16,3,0))</f>
        <v>6</v>
      </c>
      <c r="P342" s="81">
        <f>IF(ISERROR(VLOOKUP(N342,POA!$A$2:$C$16,2,0)),"",VLOOKUP(N342,POA!$A$2:$C$16,2,0))</f>
        <v>784601462</v>
      </c>
      <c r="Q342" s="126">
        <f>SUM(I342)</f>
        <v>3953983032.0300002</v>
      </c>
      <c r="R342" s="88" t="str">
        <f>IF(OR(Q342=0,N342="",P342=""),"",IF(Q342&gt;=$R$9,"HABIL","NO HABIL"))</f>
        <v>HABIL</v>
      </c>
      <c r="S342" s="87">
        <f>IF(AND(E342&gt;=1,G342=0),"INDETERMINADO",IF(ISERROR(SUM(E342/G342)),0,SUM(E342/G342)))</f>
        <v>2.0164692428782836</v>
      </c>
      <c r="T342" s="88" t="str">
        <f>IF(OR(S342=0,N342="",P342=""),"",IF(S342&gt;=$T$9,"HABIL","NO HABIL"))</f>
        <v>HABIL</v>
      </c>
      <c r="U342" s="149">
        <f>IF(ISERROR(SUM(H342/F342)),0,SUM(H342/F342))</f>
        <v>0.65477662243228762</v>
      </c>
      <c r="V342" s="88" t="str">
        <f>IF(OR(U342=0,N342="",P342=""),"",IF(U342&lt;=$V$9,"HABIL","NO HABIL"))</f>
        <v>HABIL</v>
      </c>
      <c r="W342" s="129">
        <f>IF(AND(L342&gt;=1,M342=0),"INDETERMINADO",IF(ISERROR(SUM(L342/M342)),0,SUM(L342/M342)))</f>
        <v>4.6375633520327799</v>
      </c>
      <c r="X342" s="88" t="str">
        <f>IF(OR(W342=0,N342="",P342=""),"",IF(W342&gt;=$X$9,"HABIL","NO HABIL"))</f>
        <v>HABIL</v>
      </c>
      <c r="Y342" s="126">
        <f>+SUM(J342)</f>
        <v>5007618787.3700008</v>
      </c>
      <c r="Z342" s="88" t="str">
        <f>IF(OR(Y342=0,N342="",P342=""),"",IF(Y342&gt;=$Z$9,"HABIL","NO HABIL"))</f>
        <v>HABIL</v>
      </c>
      <c r="AA342" s="88" t="str">
        <f>IF(OR(R342="",T342="",V342="",X342="",Z342=""),"",IF(R342="NO HABIL","NO HABIL",IF(T342="NO HABIL","NO HABIL",IF(V342="NO HABIL","NO HABIL",IF(X342="NO HABIL","NO HABIL",IF(Z342="NO HABIL","NO HABIL","HABIL"))))))</f>
        <v>HABIL</v>
      </c>
      <c r="AB342" s="129">
        <f>IF(ISERROR(SUM(L342/K342)),0,SUM(L342/K342))</f>
        <v>0.37824356380665713</v>
      </c>
      <c r="AC342" s="88" t="str">
        <f>IF(OR(AB342=0,N342="",P342=""),"",IF(AB342&gt;=$AC$9,"HABIL","NO HABIL"))</f>
        <v>HABIL</v>
      </c>
      <c r="AD342" s="149">
        <f>IF(ISERROR(SUM(L342/F342)),0,SUM(L342/F342))</f>
        <v>0.1305785206405827</v>
      </c>
      <c r="AE342" s="88" t="str">
        <f>IF(OR(AD342=0,N342="",P342=""),"",IF(AD342&gt;=$AE$9,"HABIL","NO HABIL"))</f>
        <v>HABIL</v>
      </c>
      <c r="AF342" s="98" t="str">
        <f t="shared" ref="AF342" si="152">IF(OR(AC342="",AE342=""),"",IF(AC342="NO HABIL","NO HABIL",IF(AE342="NO HABIL","NO HABIL",IF(AE342="NO HABIL","NO HABIL","HABIL"))))</f>
        <v>HABIL</v>
      </c>
    </row>
    <row r="343" spans="2:32" ht="18" customHeight="1" thickBot="1" x14ac:dyDescent="0.25">
      <c r="B343" s="75">
        <f t="shared" ref="B343:B348" si="153">IF(C343="","",B342+0.1)</f>
        <v>31.1</v>
      </c>
      <c r="C343" s="76" t="s">
        <v>226</v>
      </c>
      <c r="D343" s="130">
        <v>1</v>
      </c>
      <c r="E343" s="125">
        <v>7843902043.0900002</v>
      </c>
      <c r="F343" s="125">
        <v>14505445206.67</v>
      </c>
      <c r="G343" s="125">
        <v>3889919011.0599999</v>
      </c>
      <c r="H343" s="125">
        <v>9497826419.2999992</v>
      </c>
      <c r="I343" s="125">
        <f t="shared" ref="I343:I352" si="154">IF(ISERROR(E343-G343),"",E343-G343)</f>
        <v>3953983032.0300002</v>
      </c>
      <c r="J343" s="74">
        <f t="shared" ref="J343:J352" si="155">IF(ISERROR(F343-H343),"",F343-H343)</f>
        <v>5007618787.3700008</v>
      </c>
      <c r="K343" s="125">
        <f>+J343</f>
        <v>5007618787.3700008</v>
      </c>
      <c r="L343" s="125">
        <v>1894099576.3199999</v>
      </c>
      <c r="M343" s="125">
        <v>408425596.06</v>
      </c>
      <c r="N343" s="124"/>
      <c r="O343" s="128" t="str">
        <f>IF(ISERROR(VLOOKUP(N343,POA!$A$2:$C$16,3,0)),"",VLOOKUP(N343,POA!$A$2:$C$16,3,0))</f>
        <v/>
      </c>
      <c r="P343" s="79" t="str">
        <f>IF(ISERROR(VLOOKUP(N343,POA!$A$2:$C$16,2,0)),"",VLOOKUP(N343,POA!$A$2:$C$16,2,0))</f>
        <v/>
      </c>
      <c r="Q343" s="84"/>
      <c r="R343" s="83"/>
      <c r="S343" s="84"/>
      <c r="T343" s="83"/>
      <c r="U343" s="96"/>
      <c r="V343" s="83"/>
      <c r="W343" s="77"/>
      <c r="X343" s="83"/>
      <c r="Y343" s="84"/>
      <c r="Z343" s="83"/>
      <c r="AA343" s="83"/>
      <c r="AB343" s="105"/>
      <c r="AC343" s="83"/>
      <c r="AD343" s="105"/>
      <c r="AE343" s="83"/>
      <c r="AF343" s="101"/>
    </row>
    <row r="344" spans="2:32" ht="18" hidden="1" customHeight="1" x14ac:dyDescent="0.2">
      <c r="B344" s="75" t="str">
        <f t="shared" si="153"/>
        <v/>
      </c>
      <c r="C344" s="94"/>
      <c r="D344" s="130"/>
      <c r="E344" s="125"/>
      <c r="F344" s="125"/>
      <c r="G344" s="125"/>
      <c r="H344" s="125"/>
      <c r="I344" s="125">
        <f t="shared" si="154"/>
        <v>0</v>
      </c>
      <c r="J344" s="74">
        <f t="shared" si="155"/>
        <v>0</v>
      </c>
      <c r="K344" s="125">
        <f t="shared" ref="K344:K352" si="156">+J344</f>
        <v>0</v>
      </c>
      <c r="L344" s="125"/>
      <c r="M344" s="125"/>
      <c r="N344" s="122"/>
      <c r="O344" s="122" t="str">
        <f>IF(ISERROR(VLOOKUP(N344,POA!$A$2:$C$16,3,0)),"",VLOOKUP(N344,POA!$A$2:$C$16,3,0))</f>
        <v/>
      </c>
      <c r="P344" s="79" t="str">
        <f>IF(ISERROR(VLOOKUP(N344,POA!$A$2:$C$16,2,0)),"",VLOOKUP(N344,POA!$A$2:$C$16,2,0))</f>
        <v/>
      </c>
      <c r="Q344" s="84"/>
      <c r="R344" s="83"/>
      <c r="S344" s="84"/>
      <c r="T344" s="83"/>
      <c r="U344" s="96"/>
      <c r="V344" s="83"/>
      <c r="W344" s="77"/>
      <c r="X344" s="83"/>
      <c r="Y344" s="84"/>
      <c r="Z344" s="83"/>
      <c r="AA344" s="83"/>
      <c r="AB344" s="105"/>
      <c r="AC344" s="83"/>
      <c r="AD344" s="105"/>
      <c r="AE344" s="83"/>
      <c r="AF344" s="102"/>
    </row>
    <row r="345" spans="2:32" ht="18" hidden="1" customHeight="1" x14ac:dyDescent="0.2">
      <c r="B345" s="75" t="str">
        <f t="shared" si="153"/>
        <v/>
      </c>
      <c r="C345" s="94"/>
      <c r="D345" s="130"/>
      <c r="E345" s="74"/>
      <c r="F345" s="74"/>
      <c r="G345" s="74"/>
      <c r="H345" s="74"/>
      <c r="I345" s="125">
        <f t="shared" si="154"/>
        <v>0</v>
      </c>
      <c r="J345" s="74">
        <f t="shared" si="155"/>
        <v>0</v>
      </c>
      <c r="K345" s="125">
        <f t="shared" si="156"/>
        <v>0</v>
      </c>
      <c r="L345" s="125"/>
      <c r="M345" s="125"/>
      <c r="N345" s="122"/>
      <c r="O345" s="122" t="str">
        <f>IF(ISERROR(VLOOKUP(N345,POA!$A$2:$C$16,3,0)),"",VLOOKUP(N345,POA!$A$2:$C$16,3,0))</f>
        <v/>
      </c>
      <c r="P345" s="79" t="str">
        <f>IF(ISERROR(VLOOKUP(N345,POA!$A$2:$C$16,2,0)),"",VLOOKUP(N345,POA!$A$2:$C$16,2,0))</f>
        <v/>
      </c>
      <c r="Q345" s="84"/>
      <c r="R345" s="83"/>
      <c r="S345" s="84"/>
      <c r="T345" s="83"/>
      <c r="U345" s="96"/>
      <c r="V345" s="83"/>
      <c r="W345" s="77"/>
      <c r="X345" s="83"/>
      <c r="Y345" s="84"/>
      <c r="Z345" s="83"/>
      <c r="AA345" s="83"/>
      <c r="AB345" s="105"/>
      <c r="AC345" s="83"/>
      <c r="AD345" s="105"/>
      <c r="AE345" s="83"/>
      <c r="AF345" s="102"/>
    </row>
    <row r="346" spans="2:32" ht="18" hidden="1" customHeight="1" x14ac:dyDescent="0.2">
      <c r="B346" s="75" t="str">
        <f t="shared" si="153"/>
        <v/>
      </c>
      <c r="C346" s="94"/>
      <c r="D346" s="130"/>
      <c r="E346" s="74"/>
      <c r="F346" s="74"/>
      <c r="G346" s="74"/>
      <c r="H346" s="74"/>
      <c r="I346" s="125">
        <f t="shared" si="154"/>
        <v>0</v>
      </c>
      <c r="J346" s="74">
        <f t="shared" si="155"/>
        <v>0</v>
      </c>
      <c r="K346" s="125">
        <f t="shared" si="156"/>
        <v>0</v>
      </c>
      <c r="L346" s="125"/>
      <c r="M346" s="125"/>
      <c r="N346" s="122"/>
      <c r="O346" s="122" t="str">
        <f>IF(ISERROR(VLOOKUP(N346,POA!$A$2:$C$16,3,0)),"",VLOOKUP(N346,POA!$A$2:$C$16,3,0))</f>
        <v/>
      </c>
      <c r="P346" s="79" t="str">
        <f>IF(ISERROR(VLOOKUP(N346,POA!$A$2:$C$16,2,0)),"",VLOOKUP(N346,POA!$A$2:$C$16,2,0))</f>
        <v/>
      </c>
      <c r="Q346" s="84"/>
      <c r="R346" s="83"/>
      <c r="S346" s="84"/>
      <c r="T346" s="83"/>
      <c r="U346" s="96"/>
      <c r="V346" s="83"/>
      <c r="W346" s="77"/>
      <c r="X346" s="83"/>
      <c r="Y346" s="84"/>
      <c r="Z346" s="83"/>
      <c r="AA346" s="83"/>
      <c r="AB346" s="105"/>
      <c r="AC346" s="83"/>
      <c r="AD346" s="105"/>
      <c r="AE346" s="83"/>
      <c r="AF346" s="102"/>
    </row>
    <row r="347" spans="2:32" ht="18" hidden="1" customHeight="1" x14ac:dyDescent="0.2">
      <c r="B347" s="75" t="str">
        <f t="shared" si="153"/>
        <v/>
      </c>
      <c r="C347" s="94"/>
      <c r="D347" s="130"/>
      <c r="E347" s="74"/>
      <c r="F347" s="74"/>
      <c r="G347" s="74"/>
      <c r="H347" s="74"/>
      <c r="I347" s="125">
        <f t="shared" si="154"/>
        <v>0</v>
      </c>
      <c r="J347" s="74">
        <f t="shared" si="155"/>
        <v>0</v>
      </c>
      <c r="K347" s="125">
        <f t="shared" si="156"/>
        <v>0</v>
      </c>
      <c r="L347" s="125"/>
      <c r="M347" s="125"/>
      <c r="N347" s="122"/>
      <c r="O347" s="122" t="str">
        <f>IF(ISERROR(VLOOKUP(N347,POA!$A$2:$C$16,3,0)),"",VLOOKUP(N347,POA!$A$2:$C$16,3,0))</f>
        <v/>
      </c>
      <c r="P347" s="79" t="str">
        <f>IF(ISERROR(VLOOKUP(N347,POA!$A$2:$C$16,2,0)),"",VLOOKUP(N347,POA!$A$2:$C$16,2,0))</f>
        <v/>
      </c>
      <c r="Q347" s="84"/>
      <c r="R347" s="83"/>
      <c r="S347" s="84"/>
      <c r="T347" s="83"/>
      <c r="U347" s="96"/>
      <c r="V347" s="83"/>
      <c r="W347" s="77"/>
      <c r="X347" s="83"/>
      <c r="Y347" s="84"/>
      <c r="Z347" s="83"/>
      <c r="AA347" s="83"/>
      <c r="AB347" s="105"/>
      <c r="AC347" s="83"/>
      <c r="AD347" s="105"/>
      <c r="AE347" s="83"/>
      <c r="AF347" s="99"/>
    </row>
    <row r="348" spans="2:32" ht="18" hidden="1" customHeight="1" x14ac:dyDescent="0.2">
      <c r="B348" s="75" t="str">
        <f t="shared" si="153"/>
        <v/>
      </c>
      <c r="C348" s="94"/>
      <c r="D348" s="130"/>
      <c r="E348" s="74"/>
      <c r="F348" s="74"/>
      <c r="G348" s="74"/>
      <c r="H348" s="74"/>
      <c r="I348" s="125">
        <f t="shared" si="154"/>
        <v>0</v>
      </c>
      <c r="J348" s="74">
        <f t="shared" si="155"/>
        <v>0</v>
      </c>
      <c r="K348" s="125">
        <f t="shared" si="156"/>
        <v>0</v>
      </c>
      <c r="L348" s="125"/>
      <c r="M348" s="125"/>
      <c r="N348" s="122"/>
      <c r="O348" s="122" t="str">
        <f>IF(ISERROR(VLOOKUP(N348,POA!$A$2:$C$16,3,0)),"",VLOOKUP(N348,POA!$A$2:$C$16,3,0))</f>
        <v/>
      </c>
      <c r="P348" s="79" t="str">
        <f>IF(ISERROR(VLOOKUP(N348,POA!$A$2:$C$16,2,0)),"",VLOOKUP(N348,POA!$A$2:$C$16,2,0))</f>
        <v/>
      </c>
      <c r="Q348" s="84"/>
      <c r="R348" s="83"/>
      <c r="S348" s="84"/>
      <c r="T348" s="83"/>
      <c r="U348" s="96"/>
      <c r="V348" s="83"/>
      <c r="W348" s="77"/>
      <c r="X348" s="83"/>
      <c r="Y348" s="84"/>
      <c r="Z348" s="83"/>
      <c r="AA348" s="83"/>
      <c r="AB348" s="105"/>
      <c r="AC348" s="83"/>
      <c r="AD348" s="105"/>
      <c r="AE348" s="83"/>
      <c r="AF348" s="102"/>
    </row>
    <row r="349" spans="2:32" ht="18" hidden="1" customHeight="1" x14ac:dyDescent="0.2">
      <c r="B349" s="75" t="str">
        <f>IF(C349="","",B348+0.1)</f>
        <v/>
      </c>
      <c r="C349" s="94"/>
      <c r="D349" s="130"/>
      <c r="E349" s="74"/>
      <c r="F349" s="74"/>
      <c r="G349" s="74"/>
      <c r="H349" s="74"/>
      <c r="I349" s="125">
        <f t="shared" si="154"/>
        <v>0</v>
      </c>
      <c r="J349" s="74">
        <f t="shared" si="155"/>
        <v>0</v>
      </c>
      <c r="K349" s="125">
        <f t="shared" si="156"/>
        <v>0</v>
      </c>
      <c r="L349" s="125"/>
      <c r="M349" s="125"/>
      <c r="N349" s="122"/>
      <c r="O349" s="122" t="str">
        <f>IF(ISERROR(VLOOKUP(N349,POA!$A$2:$C$16,3,0)),"",VLOOKUP(N349,POA!$A$2:$C$16,3,0))</f>
        <v/>
      </c>
      <c r="P349" s="79" t="str">
        <f>IF(ISERROR(VLOOKUP(N349,POA!$A$2:$C$16,2,0)),"",VLOOKUP(N349,POA!$A$2:$C$16,2,0))</f>
        <v/>
      </c>
      <c r="Q349" s="84"/>
      <c r="R349" s="83"/>
      <c r="S349" s="84"/>
      <c r="T349" s="83"/>
      <c r="U349" s="96"/>
      <c r="V349" s="83"/>
      <c r="W349" s="77"/>
      <c r="X349" s="83"/>
      <c r="Y349" s="84"/>
      <c r="Z349" s="83"/>
      <c r="AA349" s="83"/>
      <c r="AB349" s="105"/>
      <c r="AC349" s="83"/>
      <c r="AD349" s="105"/>
      <c r="AE349" s="83"/>
      <c r="AF349" s="102"/>
    </row>
    <row r="350" spans="2:32" ht="18" hidden="1" customHeight="1" x14ac:dyDescent="0.2">
      <c r="B350" s="75" t="str">
        <f>IF(C350="","",B349+0.1)</f>
        <v/>
      </c>
      <c r="C350" s="94"/>
      <c r="D350" s="130"/>
      <c r="E350" s="74"/>
      <c r="F350" s="74"/>
      <c r="G350" s="74"/>
      <c r="H350" s="74"/>
      <c r="I350" s="125">
        <f t="shared" si="154"/>
        <v>0</v>
      </c>
      <c r="J350" s="74">
        <f t="shared" si="155"/>
        <v>0</v>
      </c>
      <c r="K350" s="125">
        <f t="shared" si="156"/>
        <v>0</v>
      </c>
      <c r="L350" s="125"/>
      <c r="M350" s="125"/>
      <c r="N350" s="122"/>
      <c r="O350" s="122" t="str">
        <f>IF(ISERROR(VLOOKUP(N350,POA!$A$2:$C$16,3,0)),"",VLOOKUP(N350,POA!$A$2:$C$16,3,0))</f>
        <v/>
      </c>
      <c r="P350" s="79" t="str">
        <f>IF(ISERROR(VLOOKUP(N350,POA!$A$2:$C$16,2,0)),"",VLOOKUP(N350,POA!$A$2:$C$16,2,0))</f>
        <v/>
      </c>
      <c r="Q350" s="84"/>
      <c r="R350" s="83"/>
      <c r="S350" s="84"/>
      <c r="T350" s="83"/>
      <c r="U350" s="96"/>
      <c r="V350" s="83"/>
      <c r="W350" s="77"/>
      <c r="X350" s="83"/>
      <c r="Y350" s="84"/>
      <c r="Z350" s="83"/>
      <c r="AA350" s="83"/>
      <c r="AB350" s="105"/>
      <c r="AC350" s="83"/>
      <c r="AD350" s="105"/>
      <c r="AE350" s="83"/>
      <c r="AF350" s="99"/>
    </row>
    <row r="351" spans="2:32" ht="18" hidden="1" customHeight="1" x14ac:dyDescent="0.2">
      <c r="B351" s="75" t="str">
        <f>IF(C351="","",B350+0.1)</f>
        <v/>
      </c>
      <c r="C351" s="94"/>
      <c r="D351" s="130"/>
      <c r="E351" s="74"/>
      <c r="F351" s="74"/>
      <c r="G351" s="74"/>
      <c r="H351" s="74"/>
      <c r="I351" s="125">
        <f t="shared" si="154"/>
        <v>0</v>
      </c>
      <c r="J351" s="74">
        <f t="shared" si="155"/>
        <v>0</v>
      </c>
      <c r="K351" s="125">
        <f t="shared" si="156"/>
        <v>0</v>
      </c>
      <c r="L351" s="125"/>
      <c r="M351" s="125"/>
      <c r="N351" s="122"/>
      <c r="O351" s="122" t="str">
        <f>IF(ISERROR(VLOOKUP(N351,POA!$A$2:$C$16,3,0)),"",VLOOKUP(N351,POA!$A$2:$C$16,3,0))</f>
        <v/>
      </c>
      <c r="P351" s="79" t="str">
        <f>IF(ISERROR(VLOOKUP(N351,POA!$A$2:$C$16,2,0)),"",VLOOKUP(N351,POA!$A$2:$C$16,2,0))</f>
        <v/>
      </c>
      <c r="Q351" s="84"/>
      <c r="R351" s="83"/>
      <c r="S351" s="84"/>
      <c r="T351" s="83"/>
      <c r="U351" s="96"/>
      <c r="V351" s="83"/>
      <c r="W351" s="77"/>
      <c r="X351" s="83"/>
      <c r="Y351" s="84"/>
      <c r="Z351" s="83"/>
      <c r="AA351" s="83"/>
      <c r="AB351" s="105"/>
      <c r="AC351" s="83"/>
      <c r="AD351" s="105"/>
      <c r="AE351" s="83"/>
      <c r="AF351" s="99"/>
    </row>
    <row r="352" spans="2:32" ht="18" hidden="1" customHeight="1" thickBot="1" x14ac:dyDescent="0.25">
      <c r="B352" s="92" t="str">
        <f>IF(C352="","",B351+0.1)</f>
        <v/>
      </c>
      <c r="C352" s="95"/>
      <c r="D352" s="95"/>
      <c r="E352" s="78"/>
      <c r="F352" s="78"/>
      <c r="G352" s="78"/>
      <c r="H352" s="78"/>
      <c r="I352" s="78">
        <f t="shared" si="154"/>
        <v>0</v>
      </c>
      <c r="J352" s="78">
        <f t="shared" si="155"/>
        <v>0</v>
      </c>
      <c r="K352" s="78">
        <f t="shared" si="156"/>
        <v>0</v>
      </c>
      <c r="L352" s="78"/>
      <c r="M352" s="78"/>
      <c r="N352" s="123"/>
      <c r="O352" s="123" t="str">
        <f>IF(ISERROR(VLOOKUP(N352,POA!$A$2:$C$16,3,0)),"",VLOOKUP(N352,POA!$A$2:$C$16,3,0))</f>
        <v/>
      </c>
      <c r="P352" s="82" t="str">
        <f>IF(ISERROR(VLOOKUP(N352,POA!$A$2:$C$16,2,0)),"",VLOOKUP(N352,POA!$A$2:$C$16,2,0))</f>
        <v/>
      </c>
      <c r="Q352" s="91"/>
      <c r="R352" s="90"/>
      <c r="S352" s="91"/>
      <c r="T352" s="90"/>
      <c r="U352" s="97"/>
      <c r="V352" s="90"/>
      <c r="W352" s="89"/>
      <c r="X352" s="90"/>
      <c r="Y352" s="91"/>
      <c r="Z352" s="90"/>
      <c r="AA352" s="90"/>
      <c r="AB352" s="106"/>
      <c r="AC352" s="90"/>
      <c r="AD352" s="106"/>
      <c r="AE352" s="90"/>
      <c r="AF352" s="100"/>
    </row>
    <row r="353" spans="2:32" ht="18" customHeight="1" x14ac:dyDescent="0.2">
      <c r="B353" s="85">
        <v>32</v>
      </c>
      <c r="C353" s="86" t="s">
        <v>227</v>
      </c>
      <c r="D353" s="93">
        <f>IF(SUM(D354:D363)=0,"",SUM(D354:D363))</f>
        <v>1</v>
      </c>
      <c r="E353" s="87">
        <f>IFERROR((E354*$D354+E355*$D355+E356*$D356+E357*$D357+E358*$D358+E359*$D359+E360*$D360+E361*$D361+E362*$D362+E363*$D363),"")</f>
        <v>2721239500</v>
      </c>
      <c r="F353" s="87">
        <f>IFERROR((F354*$D354+F355*$D355+F356*$D356+F357*$D357+F358*$D358+F359*$D359+F360*$D360+F361*$D361+F362*$D362+F363*$D363),"")</f>
        <v>3659313000</v>
      </c>
      <c r="G353" s="87">
        <f>IFERROR((G354*$D354+G355*$D355+G356*$D356+G357*$D357+G358*$D358+G359*$D359+G360*$D360+G361*$D361+G362*$D362+G363*$D363),"")</f>
        <v>480883500</v>
      </c>
      <c r="H353" s="87">
        <f>IFERROR((H354*$D354+H355*$D355+H356*$D356+H357*$D357+H358*$D358+H359*$D359+H360*$D360+H361*$D361+H362*$D362+H363*$D363),"")</f>
        <v>781804500</v>
      </c>
      <c r="I353" s="87">
        <f>IF(ISERROR(SUM(I354:I363)),"",SUM(I354:I363))</f>
        <v>4480712000</v>
      </c>
      <c r="J353" s="87">
        <f>IF(ISERROR(SUM(J354:J363)),"",SUM(J354:J363))</f>
        <v>5755017000</v>
      </c>
      <c r="K353" s="87">
        <f>IFERROR((K354*$D354+K355*$D355+K356*$D356+K357*$D357+K358*$D358+K359*$D359+K360*$D360+K361*$D361+K362*$D362+K363*$D363),"")</f>
        <v>2877508500</v>
      </c>
      <c r="L353" s="87">
        <f>IFERROR((L354*$D354+L355*$D355+L356*$D356+L357*$D357+L358*$D358+L359*$D359+L360*$D360+L361*$D361+L362*$D362+L363*$D363),"")</f>
        <v>794992500</v>
      </c>
      <c r="M353" s="87">
        <f>IFERROR((M354*$D354+M355*$D355+M356*$D356+M357*$D357+M358*$D358+M359*$D359+M360*$D360+M361*$D361+M362*$D362+M363*$D363),"")</f>
        <v>4114000</v>
      </c>
      <c r="N353" s="80">
        <v>1</v>
      </c>
      <c r="O353" s="127">
        <f>IF(ISERROR(VLOOKUP(N353,POA!$A$2:$C$16,3,0)),"",VLOOKUP(N353,POA!$A$2:$C$16,3,0))</f>
        <v>6</v>
      </c>
      <c r="P353" s="81">
        <f>IF(ISERROR(VLOOKUP(N353,POA!$A$2:$C$16,2,0)),"",VLOOKUP(N353,POA!$A$2:$C$16,2,0))</f>
        <v>784601462</v>
      </c>
      <c r="Q353" s="126">
        <f>SUM(I353)</f>
        <v>4480712000</v>
      </c>
      <c r="R353" s="88" t="str">
        <f>IF(OR(Q353=0,N353="",P353=""),"",IF(Q353&gt;=$R$9,"HABIL","NO HABIL"))</f>
        <v>HABIL</v>
      </c>
      <c r="S353" s="87">
        <f>IF(AND(E353&gt;=1,G353=0),"INDETERMINADO",IF(ISERROR(SUM(E353/G353)),0,SUM(E353/G353)))</f>
        <v>5.6588331685325031</v>
      </c>
      <c r="T353" s="88" t="str">
        <f>IF(OR(S353=0,N353="",P353=""),"",IF(S353&gt;=$T$9,"HABIL","NO HABIL"))</f>
        <v>HABIL</v>
      </c>
      <c r="U353" s="149">
        <f>IF(ISERROR(SUM(H353/F353)),0,SUM(H353/F353))</f>
        <v>0.21364788964485956</v>
      </c>
      <c r="V353" s="88" t="str">
        <f>IF(OR(U353=0,N353="",P353=""),"",IF(U353&lt;=$V$9,"HABIL","NO HABIL"))</f>
        <v>HABIL</v>
      </c>
      <c r="W353" s="129">
        <f>IF(AND(L353&gt;=1,M353=0),"INDETERMINADO",IF(ISERROR(SUM(L353/M353)),0,SUM(L353/M353)))</f>
        <v>193.24076324744775</v>
      </c>
      <c r="X353" s="88" t="str">
        <f>IF(OR(W353=0,N353="",P353=""),"",IF(W353&gt;=$X$9,"HABIL","NO HABIL"))</f>
        <v>HABIL</v>
      </c>
      <c r="Y353" s="126">
        <f>+SUM(J353)</f>
        <v>5755017000</v>
      </c>
      <c r="Z353" s="88" t="str">
        <f>IF(OR(Y353=0,N353="",P353=""),"",IF(Y353&gt;=$Z$9,"HABIL","NO HABIL"))</f>
        <v>HABIL</v>
      </c>
      <c r="AA353" s="88" t="str">
        <f>IF(OR(R353="",T353="",V353="",X353="",Z353=""),"",IF(R353="NO HABIL","NO HABIL",IF(T353="NO HABIL","NO HABIL",IF(V353="NO HABIL","NO HABIL",IF(X353="NO HABIL","NO HABIL",IF(Z353="NO HABIL","NO HABIL","HABIL"))))))</f>
        <v>HABIL</v>
      </c>
      <c r="AB353" s="129">
        <f>IF(ISERROR(SUM(L353/K353)),0,SUM(L353/K353))</f>
        <v>0.27627807181108238</v>
      </c>
      <c r="AC353" s="88" t="str">
        <f>IF(OR(AB353=0,N353="",P353=""),"",IF(AB353&gt;=$AC$9,"HABIL","NO HABIL"))</f>
        <v>HABIL</v>
      </c>
      <c r="AD353" s="149">
        <f>IF(ISERROR(SUM(L353/F353)),0,SUM(L353/F353))</f>
        <v>0.21725184481349369</v>
      </c>
      <c r="AE353" s="88" t="str">
        <f>IF(OR(AD353=0,N353="",P353=""),"",IF(AD353&gt;=$AE$9,"HABIL","NO HABIL"))</f>
        <v>HABIL</v>
      </c>
      <c r="AF353" s="98" t="str">
        <f t="shared" ref="AF353" si="157">IF(OR(AC353="",AE353=""),"",IF(AC353="NO HABIL","NO HABIL",IF(AE353="NO HABIL","NO HABIL",IF(AE353="NO HABIL","NO HABIL","HABIL"))))</f>
        <v>HABIL</v>
      </c>
    </row>
    <row r="354" spans="2:32" ht="18" customHeight="1" x14ac:dyDescent="0.2">
      <c r="B354" s="75">
        <f t="shared" ref="B354:B359" si="158">IF(C354="","",B353+0.1)</f>
        <v>32.1</v>
      </c>
      <c r="C354" s="76" t="s">
        <v>287</v>
      </c>
      <c r="D354" s="130">
        <v>0.5</v>
      </c>
      <c r="E354" s="125">
        <v>2296284000</v>
      </c>
      <c r="F354" s="125">
        <v>4106449000</v>
      </c>
      <c r="G354" s="125">
        <v>82044000</v>
      </c>
      <c r="H354" s="125">
        <v>107044000</v>
      </c>
      <c r="I354" s="125">
        <f t="shared" ref="I354:I363" si="159">IF(ISERROR(E354-G354),"",E354-G354)</f>
        <v>2214240000</v>
      </c>
      <c r="J354" s="74">
        <f t="shared" ref="J354:J363" si="160">IF(ISERROR(F354-H354),"",F354-H354)</f>
        <v>3999405000</v>
      </c>
      <c r="K354" s="125">
        <f>+J354</f>
        <v>3999405000</v>
      </c>
      <c r="L354" s="125">
        <v>1081758000</v>
      </c>
      <c r="M354" s="125">
        <v>7115000</v>
      </c>
      <c r="N354" s="124"/>
      <c r="O354" s="128" t="str">
        <f>IF(ISERROR(VLOOKUP(N354,POA!$A$2:$C$16,3,0)),"",VLOOKUP(N354,POA!$A$2:$C$16,3,0))</f>
        <v/>
      </c>
      <c r="P354" s="79" t="str">
        <f>IF(ISERROR(VLOOKUP(N354,POA!$A$2:$C$16,2,0)),"",VLOOKUP(N354,POA!$A$2:$C$16,2,0))</f>
        <v/>
      </c>
      <c r="Q354" s="84"/>
      <c r="R354" s="83"/>
      <c r="S354" s="84"/>
      <c r="T354" s="83"/>
      <c r="U354" s="96"/>
      <c r="V354" s="83"/>
      <c r="W354" s="77"/>
      <c r="X354" s="83"/>
      <c r="Y354" s="84"/>
      <c r="Z354" s="83"/>
      <c r="AA354" s="83"/>
      <c r="AB354" s="105"/>
      <c r="AC354" s="83"/>
      <c r="AD354" s="105"/>
      <c r="AE354" s="83"/>
      <c r="AF354" s="101"/>
    </row>
    <row r="355" spans="2:32" ht="18" customHeight="1" thickBot="1" x14ac:dyDescent="0.25">
      <c r="B355" s="75">
        <f t="shared" si="158"/>
        <v>32.200000000000003</v>
      </c>
      <c r="C355" s="94" t="s">
        <v>288</v>
      </c>
      <c r="D355" s="130">
        <v>0.5</v>
      </c>
      <c r="E355" s="125">
        <v>3146195000</v>
      </c>
      <c r="F355" s="125">
        <v>3212177000</v>
      </c>
      <c r="G355" s="125">
        <v>879723000</v>
      </c>
      <c r="H355" s="125">
        <v>1456565000</v>
      </c>
      <c r="I355" s="125">
        <f t="shared" si="159"/>
        <v>2266472000</v>
      </c>
      <c r="J355" s="74">
        <f t="shared" si="160"/>
        <v>1755612000</v>
      </c>
      <c r="K355" s="125">
        <f t="shared" ref="K355:K363" si="161">+J355</f>
        <v>1755612000</v>
      </c>
      <c r="L355" s="125">
        <v>508227000</v>
      </c>
      <c r="M355" s="125">
        <v>1113000</v>
      </c>
      <c r="N355" s="122"/>
      <c r="O355" s="122" t="str">
        <f>IF(ISERROR(VLOOKUP(N355,POA!$A$2:$C$16,3,0)),"",VLOOKUP(N355,POA!$A$2:$C$16,3,0))</f>
        <v/>
      </c>
      <c r="P355" s="79" t="str">
        <f>IF(ISERROR(VLOOKUP(N355,POA!$A$2:$C$16,2,0)),"",VLOOKUP(N355,POA!$A$2:$C$16,2,0))</f>
        <v/>
      </c>
      <c r="Q355" s="84"/>
      <c r="R355" s="83"/>
      <c r="S355" s="84"/>
      <c r="T355" s="83"/>
      <c r="U355" s="96"/>
      <c r="V355" s="83"/>
      <c r="W355" s="77"/>
      <c r="X355" s="83"/>
      <c r="Y355" s="84"/>
      <c r="Z355" s="83"/>
      <c r="AA355" s="83"/>
      <c r="AB355" s="105"/>
      <c r="AC355" s="83"/>
      <c r="AD355" s="105"/>
      <c r="AE355" s="83"/>
      <c r="AF355" s="102"/>
    </row>
    <row r="356" spans="2:32" ht="18" hidden="1" customHeight="1" x14ac:dyDescent="0.2">
      <c r="B356" s="75" t="str">
        <f t="shared" si="158"/>
        <v/>
      </c>
      <c r="C356" s="94"/>
      <c r="D356" s="130"/>
      <c r="E356" s="74"/>
      <c r="F356" s="74"/>
      <c r="G356" s="74"/>
      <c r="H356" s="74"/>
      <c r="I356" s="125">
        <f t="shared" si="159"/>
        <v>0</v>
      </c>
      <c r="J356" s="74">
        <f t="shared" si="160"/>
        <v>0</v>
      </c>
      <c r="K356" s="125">
        <f t="shared" si="161"/>
        <v>0</v>
      </c>
      <c r="L356" s="125"/>
      <c r="M356" s="125"/>
      <c r="N356" s="122"/>
      <c r="O356" s="122" t="str">
        <f>IF(ISERROR(VLOOKUP(N356,POA!$A$2:$C$16,3,0)),"",VLOOKUP(N356,POA!$A$2:$C$16,3,0))</f>
        <v/>
      </c>
      <c r="P356" s="79" t="str">
        <f>IF(ISERROR(VLOOKUP(N356,POA!$A$2:$C$16,2,0)),"",VLOOKUP(N356,POA!$A$2:$C$16,2,0))</f>
        <v/>
      </c>
      <c r="Q356" s="84"/>
      <c r="R356" s="83"/>
      <c r="S356" s="84"/>
      <c r="T356" s="83"/>
      <c r="U356" s="96"/>
      <c r="V356" s="83"/>
      <c r="W356" s="77"/>
      <c r="X356" s="83"/>
      <c r="Y356" s="84"/>
      <c r="Z356" s="83"/>
      <c r="AA356" s="83"/>
      <c r="AB356" s="105"/>
      <c r="AC356" s="83"/>
      <c r="AD356" s="105"/>
      <c r="AE356" s="83"/>
      <c r="AF356" s="102"/>
    </row>
    <row r="357" spans="2:32" ht="18" hidden="1" customHeight="1" x14ac:dyDescent="0.2">
      <c r="B357" s="75" t="str">
        <f t="shared" si="158"/>
        <v/>
      </c>
      <c r="C357" s="94"/>
      <c r="D357" s="130"/>
      <c r="E357" s="74"/>
      <c r="F357" s="74"/>
      <c r="G357" s="74"/>
      <c r="H357" s="74"/>
      <c r="I357" s="125">
        <f t="shared" si="159"/>
        <v>0</v>
      </c>
      <c r="J357" s="74">
        <f t="shared" si="160"/>
        <v>0</v>
      </c>
      <c r="K357" s="125">
        <f t="shared" si="161"/>
        <v>0</v>
      </c>
      <c r="L357" s="125"/>
      <c r="M357" s="125"/>
      <c r="N357" s="122"/>
      <c r="O357" s="122" t="str">
        <f>IF(ISERROR(VLOOKUP(N357,POA!$A$2:$C$16,3,0)),"",VLOOKUP(N357,POA!$A$2:$C$16,3,0))</f>
        <v/>
      </c>
      <c r="P357" s="79" t="str">
        <f>IF(ISERROR(VLOOKUP(N357,POA!$A$2:$C$16,2,0)),"",VLOOKUP(N357,POA!$A$2:$C$16,2,0))</f>
        <v/>
      </c>
      <c r="Q357" s="84"/>
      <c r="R357" s="83"/>
      <c r="S357" s="84"/>
      <c r="T357" s="83"/>
      <c r="U357" s="96"/>
      <c r="V357" s="83"/>
      <c r="W357" s="77"/>
      <c r="X357" s="83"/>
      <c r="Y357" s="84"/>
      <c r="Z357" s="83"/>
      <c r="AA357" s="83"/>
      <c r="AB357" s="105"/>
      <c r="AC357" s="83"/>
      <c r="AD357" s="105"/>
      <c r="AE357" s="83"/>
      <c r="AF357" s="102"/>
    </row>
    <row r="358" spans="2:32" ht="18" hidden="1" customHeight="1" x14ac:dyDescent="0.2">
      <c r="B358" s="75" t="str">
        <f t="shared" si="158"/>
        <v/>
      </c>
      <c r="C358" s="94"/>
      <c r="D358" s="130"/>
      <c r="E358" s="74"/>
      <c r="F358" s="74"/>
      <c r="G358" s="74"/>
      <c r="H358" s="74"/>
      <c r="I358" s="125">
        <f t="shared" si="159"/>
        <v>0</v>
      </c>
      <c r="J358" s="74">
        <f t="shared" si="160"/>
        <v>0</v>
      </c>
      <c r="K358" s="125">
        <f t="shared" si="161"/>
        <v>0</v>
      </c>
      <c r="L358" s="125"/>
      <c r="M358" s="125"/>
      <c r="N358" s="122"/>
      <c r="O358" s="122" t="str">
        <f>IF(ISERROR(VLOOKUP(N358,POA!$A$2:$C$16,3,0)),"",VLOOKUP(N358,POA!$A$2:$C$16,3,0))</f>
        <v/>
      </c>
      <c r="P358" s="79" t="str">
        <f>IF(ISERROR(VLOOKUP(N358,POA!$A$2:$C$16,2,0)),"",VLOOKUP(N358,POA!$A$2:$C$16,2,0))</f>
        <v/>
      </c>
      <c r="Q358" s="84"/>
      <c r="R358" s="83"/>
      <c r="S358" s="84"/>
      <c r="T358" s="83"/>
      <c r="U358" s="96"/>
      <c r="V358" s="83"/>
      <c r="W358" s="77"/>
      <c r="X358" s="83"/>
      <c r="Y358" s="84"/>
      <c r="Z358" s="83"/>
      <c r="AA358" s="83"/>
      <c r="AB358" s="105"/>
      <c r="AC358" s="83"/>
      <c r="AD358" s="105"/>
      <c r="AE358" s="83"/>
      <c r="AF358" s="99"/>
    </row>
    <row r="359" spans="2:32" ht="18" hidden="1" customHeight="1" x14ac:dyDescent="0.2">
      <c r="B359" s="75" t="str">
        <f t="shared" si="158"/>
        <v/>
      </c>
      <c r="C359" s="94"/>
      <c r="D359" s="130"/>
      <c r="E359" s="74"/>
      <c r="F359" s="74"/>
      <c r="G359" s="74"/>
      <c r="H359" s="74"/>
      <c r="I359" s="125">
        <f t="shared" si="159"/>
        <v>0</v>
      </c>
      <c r="J359" s="74">
        <f t="shared" si="160"/>
        <v>0</v>
      </c>
      <c r="K359" s="125">
        <f t="shared" si="161"/>
        <v>0</v>
      </c>
      <c r="L359" s="125"/>
      <c r="M359" s="125"/>
      <c r="N359" s="122"/>
      <c r="O359" s="122" t="str">
        <f>IF(ISERROR(VLOOKUP(N359,POA!$A$2:$C$16,3,0)),"",VLOOKUP(N359,POA!$A$2:$C$16,3,0))</f>
        <v/>
      </c>
      <c r="P359" s="79" t="str">
        <f>IF(ISERROR(VLOOKUP(N359,POA!$A$2:$C$16,2,0)),"",VLOOKUP(N359,POA!$A$2:$C$16,2,0))</f>
        <v/>
      </c>
      <c r="Q359" s="84"/>
      <c r="R359" s="83"/>
      <c r="S359" s="84"/>
      <c r="T359" s="83"/>
      <c r="U359" s="96"/>
      <c r="V359" s="83"/>
      <c r="W359" s="77"/>
      <c r="X359" s="83"/>
      <c r="Y359" s="84"/>
      <c r="Z359" s="83"/>
      <c r="AA359" s="83"/>
      <c r="AB359" s="105"/>
      <c r="AC359" s="83"/>
      <c r="AD359" s="105"/>
      <c r="AE359" s="83"/>
      <c r="AF359" s="102"/>
    </row>
    <row r="360" spans="2:32" ht="18" hidden="1" customHeight="1" x14ac:dyDescent="0.2">
      <c r="B360" s="75" t="str">
        <f>IF(C360="","",B359+0.1)</f>
        <v/>
      </c>
      <c r="C360" s="94"/>
      <c r="D360" s="130"/>
      <c r="E360" s="74"/>
      <c r="F360" s="74"/>
      <c r="G360" s="74"/>
      <c r="H360" s="74"/>
      <c r="I360" s="125">
        <f t="shared" si="159"/>
        <v>0</v>
      </c>
      <c r="J360" s="74">
        <f t="shared" si="160"/>
        <v>0</v>
      </c>
      <c r="K360" s="125">
        <f t="shared" si="161"/>
        <v>0</v>
      </c>
      <c r="L360" s="125"/>
      <c r="M360" s="125"/>
      <c r="N360" s="122"/>
      <c r="O360" s="122" t="str">
        <f>IF(ISERROR(VLOOKUP(N360,POA!$A$2:$C$16,3,0)),"",VLOOKUP(N360,POA!$A$2:$C$16,3,0))</f>
        <v/>
      </c>
      <c r="P360" s="79" t="str">
        <f>IF(ISERROR(VLOOKUP(N360,POA!$A$2:$C$16,2,0)),"",VLOOKUP(N360,POA!$A$2:$C$16,2,0))</f>
        <v/>
      </c>
      <c r="Q360" s="84"/>
      <c r="R360" s="83"/>
      <c r="S360" s="84"/>
      <c r="T360" s="83"/>
      <c r="U360" s="96"/>
      <c r="V360" s="83"/>
      <c r="W360" s="77"/>
      <c r="X360" s="83"/>
      <c r="Y360" s="84"/>
      <c r="Z360" s="83"/>
      <c r="AA360" s="83"/>
      <c r="AB360" s="105"/>
      <c r="AC360" s="83"/>
      <c r="AD360" s="105"/>
      <c r="AE360" s="83"/>
      <c r="AF360" s="102"/>
    </row>
    <row r="361" spans="2:32" ht="18" hidden="1" customHeight="1" x14ac:dyDescent="0.2">
      <c r="B361" s="75" t="str">
        <f>IF(C361="","",B360+0.1)</f>
        <v/>
      </c>
      <c r="C361" s="94"/>
      <c r="D361" s="130"/>
      <c r="E361" s="74"/>
      <c r="F361" s="74"/>
      <c r="G361" s="74"/>
      <c r="H361" s="74"/>
      <c r="I361" s="125">
        <f t="shared" si="159"/>
        <v>0</v>
      </c>
      <c r="J361" s="74">
        <f t="shared" si="160"/>
        <v>0</v>
      </c>
      <c r="K361" s="125">
        <f t="shared" si="161"/>
        <v>0</v>
      </c>
      <c r="L361" s="125"/>
      <c r="M361" s="125"/>
      <c r="N361" s="122"/>
      <c r="O361" s="122" t="str">
        <f>IF(ISERROR(VLOOKUP(N361,POA!$A$2:$C$16,3,0)),"",VLOOKUP(N361,POA!$A$2:$C$16,3,0))</f>
        <v/>
      </c>
      <c r="P361" s="79" t="str">
        <f>IF(ISERROR(VLOOKUP(N361,POA!$A$2:$C$16,2,0)),"",VLOOKUP(N361,POA!$A$2:$C$16,2,0))</f>
        <v/>
      </c>
      <c r="Q361" s="84"/>
      <c r="R361" s="83"/>
      <c r="S361" s="84"/>
      <c r="T361" s="83"/>
      <c r="U361" s="96"/>
      <c r="V361" s="83"/>
      <c r="W361" s="77"/>
      <c r="X361" s="83"/>
      <c r="Y361" s="84"/>
      <c r="Z361" s="83"/>
      <c r="AA361" s="83"/>
      <c r="AB361" s="105"/>
      <c r="AC361" s="83"/>
      <c r="AD361" s="105"/>
      <c r="AE361" s="83"/>
      <c r="AF361" s="99"/>
    </row>
    <row r="362" spans="2:32" ht="18" hidden="1" customHeight="1" x14ac:dyDescent="0.2">
      <c r="B362" s="75" t="str">
        <f>IF(C362="","",B361+0.1)</f>
        <v/>
      </c>
      <c r="C362" s="94"/>
      <c r="D362" s="130"/>
      <c r="E362" s="74"/>
      <c r="F362" s="74"/>
      <c r="G362" s="74"/>
      <c r="H362" s="74"/>
      <c r="I362" s="125">
        <f t="shared" si="159"/>
        <v>0</v>
      </c>
      <c r="J362" s="74">
        <f t="shared" si="160"/>
        <v>0</v>
      </c>
      <c r="K362" s="125">
        <f t="shared" si="161"/>
        <v>0</v>
      </c>
      <c r="L362" s="125"/>
      <c r="M362" s="125"/>
      <c r="N362" s="122"/>
      <c r="O362" s="122" t="str">
        <f>IF(ISERROR(VLOOKUP(N362,POA!$A$2:$C$16,3,0)),"",VLOOKUP(N362,POA!$A$2:$C$16,3,0))</f>
        <v/>
      </c>
      <c r="P362" s="79" t="str">
        <f>IF(ISERROR(VLOOKUP(N362,POA!$A$2:$C$16,2,0)),"",VLOOKUP(N362,POA!$A$2:$C$16,2,0))</f>
        <v/>
      </c>
      <c r="Q362" s="84"/>
      <c r="R362" s="83"/>
      <c r="S362" s="84"/>
      <c r="T362" s="83"/>
      <c r="U362" s="96"/>
      <c r="V362" s="83"/>
      <c r="W362" s="77"/>
      <c r="X362" s="83"/>
      <c r="Y362" s="84"/>
      <c r="Z362" s="83"/>
      <c r="AA362" s="83"/>
      <c r="AB362" s="105"/>
      <c r="AC362" s="83"/>
      <c r="AD362" s="105"/>
      <c r="AE362" s="83"/>
      <c r="AF362" s="99"/>
    </row>
    <row r="363" spans="2:32" ht="18" hidden="1" customHeight="1" thickBot="1" x14ac:dyDescent="0.25">
      <c r="B363" s="92" t="str">
        <f>IF(C363="","",B362+0.1)</f>
        <v/>
      </c>
      <c r="C363" s="95"/>
      <c r="D363" s="95"/>
      <c r="E363" s="78"/>
      <c r="F363" s="78"/>
      <c r="G363" s="78"/>
      <c r="H363" s="78"/>
      <c r="I363" s="78">
        <f t="shared" si="159"/>
        <v>0</v>
      </c>
      <c r="J363" s="78">
        <f t="shared" si="160"/>
        <v>0</v>
      </c>
      <c r="K363" s="78">
        <f t="shared" si="161"/>
        <v>0</v>
      </c>
      <c r="L363" s="78"/>
      <c r="M363" s="78"/>
      <c r="N363" s="123"/>
      <c r="O363" s="123" t="str">
        <f>IF(ISERROR(VLOOKUP(N363,POA!$A$2:$C$16,3,0)),"",VLOOKUP(N363,POA!$A$2:$C$16,3,0))</f>
        <v/>
      </c>
      <c r="P363" s="82" t="str">
        <f>IF(ISERROR(VLOOKUP(N363,POA!$A$2:$C$16,2,0)),"",VLOOKUP(N363,POA!$A$2:$C$16,2,0))</f>
        <v/>
      </c>
      <c r="Q363" s="91"/>
      <c r="R363" s="90"/>
      <c r="S363" s="91"/>
      <c r="T363" s="90"/>
      <c r="U363" s="97"/>
      <c r="V363" s="90"/>
      <c r="W363" s="89"/>
      <c r="X363" s="90"/>
      <c r="Y363" s="91"/>
      <c r="Z363" s="90"/>
      <c r="AA363" s="90"/>
      <c r="AB363" s="106"/>
      <c r="AC363" s="90"/>
      <c r="AD363" s="106"/>
      <c r="AE363" s="90"/>
      <c r="AF363" s="100"/>
    </row>
    <row r="364" spans="2:32" ht="18" customHeight="1" x14ac:dyDescent="0.2">
      <c r="B364" s="85">
        <v>33</v>
      </c>
      <c r="C364" s="86" t="s">
        <v>228</v>
      </c>
      <c r="D364" s="93">
        <f>IF(SUM(D365:D374)=0,"",SUM(D365:D374))</f>
        <v>1</v>
      </c>
      <c r="E364" s="87">
        <f>IFERROR((E365*$D365+E366*$D366+E367*$D367+E368*$D368+E369*$D369+E370*$D370+E371*$D371+E372*$D372+E373*$D373+E374*$D374),"")</f>
        <v>17979960000</v>
      </c>
      <c r="F364" s="87">
        <f>IFERROR((F365*$D365+F366*$D366+F367*$D367+F368*$D368+F369*$D369+F370*$D370+F371*$D371+F372*$D372+F373*$D373+F374*$D374),"")</f>
        <v>20902242000</v>
      </c>
      <c r="G364" s="87">
        <f>IFERROR((G365*$D365+G366*$D366+G367*$D367+G368*$D368+G369*$D369+G370*$D370+G371*$D371+G372*$D372+G373*$D373+G374*$D374),"")</f>
        <v>11227707000</v>
      </c>
      <c r="H364" s="87">
        <f>IFERROR((H365*$D365+H366*$D366+H367*$D367+H368*$D368+H369*$D369+H370*$D370+H371*$D371+H372*$D372+H373*$D373+H374*$D374),"")</f>
        <v>11227707000</v>
      </c>
      <c r="I364" s="87">
        <f>IF(ISERROR(SUM(I365:I374)),"",SUM(I365:I374))</f>
        <v>6752253000</v>
      </c>
      <c r="J364" s="87">
        <f>IF(ISERROR(SUM(J365:J374)),"",SUM(J365:J374))</f>
        <v>9674535000</v>
      </c>
      <c r="K364" s="87">
        <f>IFERROR((K365*$D365+K366*$D366+K367*$D367+K368*$D368+K369*$D369+K370*$D370+K371*$D371+K372*$D372+K373*$D373+K374*$D374),"")</f>
        <v>9674535000</v>
      </c>
      <c r="L364" s="87">
        <f>IFERROR((L365*$D365+L366*$D366+L367*$D367+L368*$D368+L369*$D369+L370*$D370+L371*$D371+L372*$D372+L373*$D373+L374*$D374),"")</f>
        <v>490971000</v>
      </c>
      <c r="M364" s="87">
        <f>IFERROR((M365*$D365+M366*$D366+M367*$D367+M368*$D368+M369*$D369+M370*$D370+M371*$D371+M372*$D372+M373*$D373+M374*$D374),"")</f>
        <v>42337000</v>
      </c>
      <c r="N364" s="80">
        <v>1</v>
      </c>
      <c r="O364" s="127">
        <f>IF(ISERROR(VLOOKUP(N364,POA!$A$2:$C$16,3,0)),"",VLOOKUP(N364,POA!$A$2:$C$16,3,0))</f>
        <v>6</v>
      </c>
      <c r="P364" s="81">
        <f>IF(ISERROR(VLOOKUP(N364,POA!$A$2:$C$16,2,0)),"",VLOOKUP(N364,POA!$A$2:$C$16,2,0))</f>
        <v>784601462</v>
      </c>
      <c r="Q364" s="126">
        <f>SUM(I364)</f>
        <v>6752253000</v>
      </c>
      <c r="R364" s="88" t="str">
        <f>IF(OR(Q364=0,N364="",P364=""),"",IF(Q364&gt;=$R$9,"HABIL","NO HABIL"))</f>
        <v>HABIL</v>
      </c>
      <c r="S364" s="87">
        <f>IF(AND(E364&gt;=1,G364=0),"INDETERMINADO",IF(ISERROR(SUM(E364/G364)),0,SUM(E364/G364)))</f>
        <v>1.6013919850241907</v>
      </c>
      <c r="T364" s="88" t="str">
        <f>IF(OR(S364=0,N364="",P364=""),"",IF(S364&gt;=$T$9,"HABIL","NO HABIL"))</f>
        <v>HABIL</v>
      </c>
      <c r="U364" s="149">
        <f>IF(ISERROR(SUM(H364/F364)),0,SUM(H364/F364))</f>
        <v>0.53715323935107062</v>
      </c>
      <c r="V364" s="88" t="str">
        <f>IF(OR(U364=0,N364="",P364=""),"",IF(U364&lt;=$V$9,"HABIL","NO HABIL"))</f>
        <v>HABIL</v>
      </c>
      <c r="W364" s="129">
        <f>IF(AND(L364&gt;=1,M364=0),"INDETERMINADO",IF(ISERROR(SUM(L364/M364)),0,SUM(L364/M364)))</f>
        <v>11.596735715804144</v>
      </c>
      <c r="X364" s="88" t="str">
        <f>IF(OR(W364=0,N364="",P364=""),"",IF(W364&gt;=$X$9,"HABIL","NO HABIL"))</f>
        <v>HABIL</v>
      </c>
      <c r="Y364" s="126">
        <f>+SUM(J364)</f>
        <v>9674535000</v>
      </c>
      <c r="Z364" s="88" t="str">
        <f>IF(OR(Y364=0,N364="",P364=""),"",IF(Y364&gt;=$Z$9,"HABIL","NO HABIL"))</f>
        <v>HABIL</v>
      </c>
      <c r="AA364" s="88" t="str">
        <f>IF(OR(R364="",T364="",V364="",X364="",Z364=""),"",IF(R364="NO HABIL","NO HABIL",IF(T364="NO HABIL","NO HABIL",IF(V364="NO HABIL","NO HABIL",IF(X364="NO HABIL","NO HABIL",IF(Z364="NO HABIL","NO HABIL","HABIL"))))))</f>
        <v>HABIL</v>
      </c>
      <c r="AB364" s="129">
        <f>IF(ISERROR(SUM(L364/K364)),0,SUM(L364/K364))</f>
        <v>5.0748795678551992E-2</v>
      </c>
      <c r="AC364" s="88" t="str">
        <f>IF(OR(AB364=0,N364="",P364=""),"",IF(AB364&gt;=$AC$9,"HABIL","NO HABIL"))</f>
        <v>HABIL</v>
      </c>
      <c r="AD364" s="149">
        <f>IF(ISERROR(SUM(L364/F364)),0,SUM(L364/F364))</f>
        <v>2.3488915686652179E-2</v>
      </c>
      <c r="AE364" s="88" t="str">
        <f>IF(OR(AD364=0,N364="",P364=""),"",IF(AD364&gt;=$AE$9,"HABIL","NO HABIL"))</f>
        <v>HABIL</v>
      </c>
      <c r="AF364" s="98" t="str">
        <f t="shared" ref="AF364" si="162">IF(OR(AC364="",AE364=""),"",IF(AC364="NO HABIL","NO HABIL",IF(AE364="NO HABIL","NO HABIL",IF(AE364="NO HABIL","NO HABIL","HABIL"))))</f>
        <v>HABIL</v>
      </c>
    </row>
    <row r="365" spans="2:32" ht="32.25" customHeight="1" x14ac:dyDescent="0.2">
      <c r="B365" s="75">
        <f t="shared" ref="B365:B370" si="163">IF(C365="","",B364+0.1)</f>
        <v>33.1</v>
      </c>
      <c r="C365" s="76" t="s">
        <v>228</v>
      </c>
      <c r="D365" s="130">
        <v>1</v>
      </c>
      <c r="E365" s="125">
        <v>17979960000</v>
      </c>
      <c r="F365" s="125">
        <v>20902242000</v>
      </c>
      <c r="G365" s="125">
        <v>11227707000</v>
      </c>
      <c r="H365" s="125">
        <v>11227707000</v>
      </c>
      <c r="I365" s="125">
        <f t="shared" ref="I365:I374" si="164">IF(ISERROR(E365-G365),"",E365-G365)</f>
        <v>6752253000</v>
      </c>
      <c r="J365" s="74">
        <f t="shared" ref="J365:J374" si="165">IF(ISERROR(F365-H365),"",F365-H365)</f>
        <v>9674535000</v>
      </c>
      <c r="K365" s="125">
        <f>+J365</f>
        <v>9674535000</v>
      </c>
      <c r="L365" s="125">
        <v>490971000</v>
      </c>
      <c r="M365" s="125">
        <v>42337000</v>
      </c>
      <c r="N365" s="124"/>
      <c r="O365" s="128" t="str">
        <f>IF(ISERROR(VLOOKUP(N365,POA!$A$2:$C$16,3,0)),"",VLOOKUP(N365,POA!$A$2:$C$16,3,0))</f>
        <v/>
      </c>
      <c r="P365" s="79" t="str">
        <f>IF(ISERROR(VLOOKUP(N365,POA!$A$2:$C$16,2,0)),"",VLOOKUP(N365,POA!$A$2:$C$16,2,0))</f>
        <v/>
      </c>
      <c r="Q365" s="84"/>
      <c r="R365" s="83"/>
      <c r="S365" s="84"/>
      <c r="T365" s="83"/>
      <c r="U365" s="96"/>
      <c r="V365" s="83"/>
      <c r="W365" s="77"/>
      <c r="X365" s="83"/>
      <c r="Y365" s="84"/>
      <c r="Z365" s="83"/>
      <c r="AA365" s="83"/>
      <c r="AB365" s="105"/>
      <c r="AC365" s="83"/>
      <c r="AD365" s="105"/>
      <c r="AE365" s="83"/>
      <c r="AF365" s="102"/>
    </row>
    <row r="366" spans="2:32" ht="18" hidden="1" customHeight="1" x14ac:dyDescent="0.2">
      <c r="B366" s="75" t="str">
        <f t="shared" si="163"/>
        <v/>
      </c>
      <c r="C366" s="94"/>
      <c r="D366" s="130"/>
      <c r="E366" s="125"/>
      <c r="F366" s="125"/>
      <c r="G366" s="125"/>
      <c r="H366" s="125"/>
      <c r="I366" s="125">
        <f t="shared" si="164"/>
        <v>0</v>
      </c>
      <c r="J366" s="74">
        <f t="shared" si="165"/>
        <v>0</v>
      </c>
      <c r="K366" s="125">
        <f t="shared" ref="K366:K374" si="166">+J366</f>
        <v>0</v>
      </c>
      <c r="L366" s="125"/>
      <c r="M366" s="125"/>
      <c r="N366" s="122"/>
      <c r="O366" s="122" t="str">
        <f>IF(ISERROR(VLOOKUP(N366,POA!$A$2:$C$16,3,0)),"",VLOOKUP(N366,POA!$A$2:$C$16,3,0))</f>
        <v/>
      </c>
      <c r="P366" s="79" t="str">
        <f>IF(ISERROR(VLOOKUP(N366,POA!$A$2:$C$16,2,0)),"",VLOOKUP(N366,POA!$A$2:$C$16,2,0))</f>
        <v/>
      </c>
      <c r="Q366" s="84"/>
      <c r="R366" s="83"/>
      <c r="S366" s="84"/>
      <c r="T366" s="83"/>
      <c r="U366" s="96"/>
      <c r="V366" s="83"/>
      <c r="W366" s="77"/>
      <c r="X366" s="83"/>
      <c r="Y366" s="84"/>
      <c r="Z366" s="83"/>
      <c r="AA366" s="83"/>
      <c r="AB366" s="105"/>
      <c r="AC366" s="83"/>
      <c r="AD366" s="105"/>
      <c r="AE366" s="83"/>
      <c r="AF366" s="102"/>
    </row>
    <row r="367" spans="2:32" ht="18" hidden="1" customHeight="1" x14ac:dyDescent="0.2">
      <c r="B367" s="75" t="str">
        <f t="shared" si="163"/>
        <v/>
      </c>
      <c r="C367" s="94"/>
      <c r="D367" s="130"/>
      <c r="E367" s="74"/>
      <c r="F367" s="74"/>
      <c r="G367" s="74"/>
      <c r="H367" s="74"/>
      <c r="I367" s="125">
        <f t="shared" si="164"/>
        <v>0</v>
      </c>
      <c r="J367" s="74">
        <f t="shared" si="165"/>
        <v>0</v>
      </c>
      <c r="K367" s="125">
        <f t="shared" si="166"/>
        <v>0</v>
      </c>
      <c r="L367" s="125"/>
      <c r="M367" s="125"/>
      <c r="N367" s="122"/>
      <c r="O367" s="122" t="str">
        <f>IF(ISERROR(VLOOKUP(N367,POA!$A$2:$C$16,3,0)),"",VLOOKUP(N367,POA!$A$2:$C$16,3,0))</f>
        <v/>
      </c>
      <c r="P367" s="79" t="str">
        <f>IF(ISERROR(VLOOKUP(N367,POA!$A$2:$C$16,2,0)),"",VLOOKUP(N367,POA!$A$2:$C$16,2,0))</f>
        <v/>
      </c>
      <c r="Q367" s="84"/>
      <c r="R367" s="83"/>
      <c r="S367" s="84"/>
      <c r="T367" s="83"/>
      <c r="U367" s="96"/>
      <c r="V367" s="83"/>
      <c r="W367" s="77"/>
      <c r="X367" s="83"/>
      <c r="Y367" s="84"/>
      <c r="Z367" s="83"/>
      <c r="AA367" s="83"/>
      <c r="AB367" s="105"/>
      <c r="AC367" s="83"/>
      <c r="AD367" s="105"/>
      <c r="AE367" s="83"/>
      <c r="AF367" s="102"/>
    </row>
    <row r="368" spans="2:32" ht="18" hidden="1" customHeight="1" x14ac:dyDescent="0.2">
      <c r="B368" s="75" t="str">
        <f t="shared" si="163"/>
        <v/>
      </c>
      <c r="C368" s="94"/>
      <c r="D368" s="130"/>
      <c r="E368" s="74"/>
      <c r="F368" s="74"/>
      <c r="G368" s="74"/>
      <c r="H368" s="74"/>
      <c r="I368" s="125">
        <f t="shared" si="164"/>
        <v>0</v>
      </c>
      <c r="J368" s="74">
        <f t="shared" si="165"/>
        <v>0</v>
      </c>
      <c r="K368" s="125">
        <f t="shared" si="166"/>
        <v>0</v>
      </c>
      <c r="L368" s="125"/>
      <c r="M368" s="125"/>
      <c r="N368" s="122"/>
      <c r="O368" s="122" t="str">
        <f>IF(ISERROR(VLOOKUP(N368,POA!$A$2:$C$16,3,0)),"",VLOOKUP(N368,POA!$A$2:$C$16,3,0))</f>
        <v/>
      </c>
      <c r="P368" s="79" t="str">
        <f>IF(ISERROR(VLOOKUP(N368,POA!$A$2:$C$16,2,0)),"",VLOOKUP(N368,POA!$A$2:$C$16,2,0))</f>
        <v/>
      </c>
      <c r="Q368" s="84"/>
      <c r="R368" s="83"/>
      <c r="S368" s="84"/>
      <c r="T368" s="83"/>
      <c r="U368" s="96"/>
      <c r="V368" s="83"/>
      <c r="W368" s="77"/>
      <c r="X368" s="83"/>
      <c r="Y368" s="84"/>
      <c r="Z368" s="83"/>
      <c r="AA368" s="83"/>
      <c r="AB368" s="105"/>
      <c r="AC368" s="83"/>
      <c r="AD368" s="105"/>
      <c r="AE368" s="83"/>
      <c r="AF368" s="102"/>
    </row>
    <row r="369" spans="2:32" ht="18" hidden="1" customHeight="1" x14ac:dyDescent="0.2">
      <c r="B369" s="75" t="str">
        <f t="shared" si="163"/>
        <v/>
      </c>
      <c r="C369" s="94"/>
      <c r="D369" s="130"/>
      <c r="E369" s="74"/>
      <c r="F369" s="74"/>
      <c r="G369" s="74"/>
      <c r="H369" s="74"/>
      <c r="I369" s="125">
        <f t="shared" si="164"/>
        <v>0</v>
      </c>
      <c r="J369" s="74">
        <f t="shared" si="165"/>
        <v>0</v>
      </c>
      <c r="K369" s="125">
        <f t="shared" si="166"/>
        <v>0</v>
      </c>
      <c r="L369" s="125"/>
      <c r="M369" s="125"/>
      <c r="N369" s="122"/>
      <c r="O369" s="122" t="str">
        <f>IF(ISERROR(VLOOKUP(N369,POA!$A$2:$C$16,3,0)),"",VLOOKUP(N369,POA!$A$2:$C$16,3,0))</f>
        <v/>
      </c>
      <c r="P369" s="79" t="str">
        <f>IF(ISERROR(VLOOKUP(N369,POA!$A$2:$C$16,2,0)),"",VLOOKUP(N369,POA!$A$2:$C$16,2,0))</f>
        <v/>
      </c>
      <c r="Q369" s="84"/>
      <c r="R369" s="83"/>
      <c r="S369" s="84"/>
      <c r="T369" s="83"/>
      <c r="U369" s="96"/>
      <c r="V369" s="83"/>
      <c r="W369" s="77"/>
      <c r="X369" s="83"/>
      <c r="Y369" s="84"/>
      <c r="Z369" s="83"/>
      <c r="AA369" s="83"/>
      <c r="AB369" s="105"/>
      <c r="AC369" s="83"/>
      <c r="AD369" s="105"/>
      <c r="AE369" s="83"/>
      <c r="AF369" s="99"/>
    </row>
    <row r="370" spans="2:32" ht="18" hidden="1" customHeight="1" x14ac:dyDescent="0.2">
      <c r="B370" s="75" t="str">
        <f t="shared" si="163"/>
        <v/>
      </c>
      <c r="C370" s="94"/>
      <c r="D370" s="130"/>
      <c r="E370" s="74"/>
      <c r="F370" s="74"/>
      <c r="G370" s="74"/>
      <c r="H370" s="74"/>
      <c r="I370" s="125">
        <f t="shared" si="164"/>
        <v>0</v>
      </c>
      <c r="J370" s="74">
        <f t="shared" si="165"/>
        <v>0</v>
      </c>
      <c r="K370" s="125">
        <f t="shared" si="166"/>
        <v>0</v>
      </c>
      <c r="L370" s="125"/>
      <c r="M370" s="125"/>
      <c r="N370" s="122"/>
      <c r="O370" s="122" t="str">
        <f>IF(ISERROR(VLOOKUP(N370,POA!$A$2:$C$16,3,0)),"",VLOOKUP(N370,POA!$A$2:$C$16,3,0))</f>
        <v/>
      </c>
      <c r="P370" s="79" t="str">
        <f>IF(ISERROR(VLOOKUP(N370,POA!$A$2:$C$16,2,0)),"",VLOOKUP(N370,POA!$A$2:$C$16,2,0))</f>
        <v/>
      </c>
      <c r="Q370" s="84"/>
      <c r="R370" s="83"/>
      <c r="S370" s="84"/>
      <c r="T370" s="83"/>
      <c r="U370" s="96"/>
      <c r="V370" s="83"/>
      <c r="W370" s="77"/>
      <c r="X370" s="83"/>
      <c r="Y370" s="84"/>
      <c r="Z370" s="83"/>
      <c r="AA370" s="83"/>
      <c r="AB370" s="105"/>
      <c r="AC370" s="83"/>
      <c r="AD370" s="105"/>
      <c r="AE370" s="83"/>
      <c r="AF370" s="102"/>
    </row>
    <row r="371" spans="2:32" ht="18" hidden="1" customHeight="1" x14ac:dyDescent="0.2">
      <c r="B371" s="75" t="str">
        <f>IF(C371="","",B370+0.1)</f>
        <v/>
      </c>
      <c r="C371" s="94"/>
      <c r="D371" s="130"/>
      <c r="E371" s="74"/>
      <c r="F371" s="74"/>
      <c r="G371" s="74"/>
      <c r="H371" s="74"/>
      <c r="I371" s="125">
        <f t="shared" si="164"/>
        <v>0</v>
      </c>
      <c r="J371" s="74">
        <f t="shared" si="165"/>
        <v>0</v>
      </c>
      <c r="K371" s="125">
        <f t="shared" si="166"/>
        <v>0</v>
      </c>
      <c r="L371" s="125"/>
      <c r="M371" s="125"/>
      <c r="N371" s="122"/>
      <c r="O371" s="122" t="str">
        <f>IF(ISERROR(VLOOKUP(N371,POA!$A$2:$C$16,3,0)),"",VLOOKUP(N371,POA!$A$2:$C$16,3,0))</f>
        <v/>
      </c>
      <c r="P371" s="79" t="str">
        <f>IF(ISERROR(VLOOKUP(N371,POA!$A$2:$C$16,2,0)),"",VLOOKUP(N371,POA!$A$2:$C$16,2,0))</f>
        <v/>
      </c>
      <c r="Q371" s="84"/>
      <c r="R371" s="83"/>
      <c r="S371" s="84"/>
      <c r="T371" s="83"/>
      <c r="U371" s="96"/>
      <c r="V371" s="83"/>
      <c r="W371" s="77"/>
      <c r="X371" s="83"/>
      <c r="Y371" s="84"/>
      <c r="Z371" s="83"/>
      <c r="AA371" s="83"/>
      <c r="AB371" s="105"/>
      <c r="AC371" s="83"/>
      <c r="AD371" s="105"/>
      <c r="AE371" s="83"/>
      <c r="AF371" s="102"/>
    </row>
    <row r="372" spans="2:32" ht="18" hidden="1" customHeight="1" x14ac:dyDescent="0.2">
      <c r="B372" s="75" t="str">
        <f>IF(C372="","",B371+0.1)</f>
        <v/>
      </c>
      <c r="C372" s="94"/>
      <c r="D372" s="130"/>
      <c r="E372" s="74"/>
      <c r="F372" s="74"/>
      <c r="G372" s="74"/>
      <c r="H372" s="74"/>
      <c r="I372" s="125">
        <f t="shared" si="164"/>
        <v>0</v>
      </c>
      <c r="J372" s="74">
        <f t="shared" si="165"/>
        <v>0</v>
      </c>
      <c r="K372" s="125">
        <f t="shared" si="166"/>
        <v>0</v>
      </c>
      <c r="L372" s="125"/>
      <c r="M372" s="125"/>
      <c r="N372" s="122"/>
      <c r="O372" s="122" t="str">
        <f>IF(ISERROR(VLOOKUP(N372,POA!$A$2:$C$16,3,0)),"",VLOOKUP(N372,POA!$A$2:$C$16,3,0))</f>
        <v/>
      </c>
      <c r="P372" s="79" t="str">
        <f>IF(ISERROR(VLOOKUP(N372,POA!$A$2:$C$16,2,0)),"",VLOOKUP(N372,POA!$A$2:$C$16,2,0))</f>
        <v/>
      </c>
      <c r="Q372" s="84"/>
      <c r="R372" s="83"/>
      <c r="S372" s="84"/>
      <c r="T372" s="83"/>
      <c r="U372" s="96"/>
      <c r="V372" s="83"/>
      <c r="W372" s="77"/>
      <c r="X372" s="83"/>
      <c r="Y372" s="84"/>
      <c r="Z372" s="83"/>
      <c r="AA372" s="83"/>
      <c r="AB372" s="105"/>
      <c r="AC372" s="83"/>
      <c r="AD372" s="105"/>
      <c r="AE372" s="83"/>
      <c r="AF372" s="99"/>
    </row>
    <row r="373" spans="2:32" ht="18" hidden="1" customHeight="1" x14ac:dyDescent="0.2">
      <c r="B373" s="75" t="str">
        <f>IF(C373="","",B372+0.1)</f>
        <v/>
      </c>
      <c r="C373" s="94"/>
      <c r="D373" s="130"/>
      <c r="E373" s="74"/>
      <c r="F373" s="74"/>
      <c r="G373" s="74"/>
      <c r="H373" s="74"/>
      <c r="I373" s="125">
        <f t="shared" si="164"/>
        <v>0</v>
      </c>
      <c r="J373" s="74">
        <f t="shared" si="165"/>
        <v>0</v>
      </c>
      <c r="K373" s="125">
        <f t="shared" si="166"/>
        <v>0</v>
      </c>
      <c r="L373" s="125"/>
      <c r="M373" s="125"/>
      <c r="N373" s="122"/>
      <c r="O373" s="122" t="str">
        <f>IF(ISERROR(VLOOKUP(N373,POA!$A$2:$C$16,3,0)),"",VLOOKUP(N373,POA!$A$2:$C$16,3,0))</f>
        <v/>
      </c>
      <c r="P373" s="79" t="str">
        <f>IF(ISERROR(VLOOKUP(N373,POA!$A$2:$C$16,2,0)),"",VLOOKUP(N373,POA!$A$2:$C$16,2,0))</f>
        <v/>
      </c>
      <c r="Q373" s="84"/>
      <c r="R373" s="83"/>
      <c r="S373" s="84"/>
      <c r="T373" s="83"/>
      <c r="U373" s="96"/>
      <c r="V373" s="83"/>
      <c r="W373" s="77"/>
      <c r="X373" s="83"/>
      <c r="Y373" s="84"/>
      <c r="Z373" s="83"/>
      <c r="AA373" s="83"/>
      <c r="AB373" s="105"/>
      <c r="AC373" s="83"/>
      <c r="AD373" s="105"/>
      <c r="AE373" s="83"/>
      <c r="AF373" s="99"/>
    </row>
    <row r="374" spans="2:32" ht="18" hidden="1" customHeight="1" thickBot="1" x14ac:dyDescent="0.25">
      <c r="B374" s="92" t="str">
        <f>IF(C374="","",B373+0.1)</f>
        <v/>
      </c>
      <c r="C374" s="95"/>
      <c r="D374" s="95"/>
      <c r="E374" s="78"/>
      <c r="F374" s="78"/>
      <c r="G374" s="78"/>
      <c r="H374" s="78"/>
      <c r="I374" s="78">
        <f t="shared" si="164"/>
        <v>0</v>
      </c>
      <c r="J374" s="78">
        <f t="shared" si="165"/>
        <v>0</v>
      </c>
      <c r="K374" s="78">
        <f t="shared" si="166"/>
        <v>0</v>
      </c>
      <c r="L374" s="78"/>
      <c r="M374" s="78"/>
      <c r="N374" s="123"/>
      <c r="O374" s="123" t="str">
        <f>IF(ISERROR(VLOOKUP(N374,POA!$A$2:$C$16,3,0)),"",VLOOKUP(N374,POA!$A$2:$C$16,3,0))</f>
        <v/>
      </c>
      <c r="P374" s="82" t="str">
        <f>IF(ISERROR(VLOOKUP(N374,POA!$A$2:$C$16,2,0)),"",VLOOKUP(N374,POA!$A$2:$C$16,2,0))</f>
        <v/>
      </c>
      <c r="Q374" s="91"/>
      <c r="R374" s="90"/>
      <c r="S374" s="91"/>
      <c r="T374" s="90"/>
      <c r="U374" s="97"/>
      <c r="V374" s="90"/>
      <c r="W374" s="89"/>
      <c r="X374" s="90"/>
      <c r="Y374" s="91"/>
      <c r="Z374" s="90"/>
      <c r="AA374" s="90"/>
      <c r="AB374" s="106"/>
      <c r="AC374" s="90"/>
      <c r="AD374" s="106"/>
      <c r="AE374" s="90"/>
      <c r="AF374" s="100"/>
    </row>
  </sheetData>
  <sheetProtection algorithmName="SHA-512" hashValue="6H9J2W7xLv7SkOPSXLGP97H2pHB0aJ/pej4/k2YiZrDDf8xPwAUOvkbnGR9HiDf8d/QAQm9XIl0ia2j+3j6S2w==" saltValue="kDzjOPThNfMPq2iSGcWoTA==" spinCount="100000" sheet="1"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8">
    <mergeCell ref="AB8:AC8"/>
    <mergeCell ref="Y7:Z7"/>
    <mergeCell ref="Y8:Z8"/>
    <mergeCell ref="AA8:AA10"/>
    <mergeCell ref="S8:T8"/>
    <mergeCell ref="U8:V8"/>
    <mergeCell ref="B1:AA1"/>
    <mergeCell ref="B4:AF4"/>
    <mergeCell ref="B3:AF3"/>
    <mergeCell ref="B2:AF2"/>
    <mergeCell ref="P8:P10"/>
    <mergeCell ref="O8:O10"/>
    <mergeCell ref="N8:N10"/>
    <mergeCell ref="C8:C10"/>
    <mergeCell ref="J8:J10"/>
    <mergeCell ref="E8:E10"/>
    <mergeCell ref="B7:D7"/>
    <mergeCell ref="S7:T7"/>
    <mergeCell ref="U7:V7"/>
    <mergeCell ref="G8:G10"/>
    <mergeCell ref="D8:D10"/>
    <mergeCell ref="F8:F10"/>
    <mergeCell ref="E7:J7"/>
    <mergeCell ref="B5:AF5"/>
    <mergeCell ref="B8:B10"/>
    <mergeCell ref="K8:K10"/>
    <mergeCell ref="L8:L10"/>
    <mergeCell ref="M8:M10"/>
    <mergeCell ref="H8:H10"/>
    <mergeCell ref="I8:I10"/>
    <mergeCell ref="Q7:R7"/>
    <mergeCell ref="Q8:R8"/>
    <mergeCell ref="AD7:AE7"/>
    <mergeCell ref="AD8:AE8"/>
    <mergeCell ref="AF8:AF10"/>
    <mergeCell ref="W7:X7"/>
    <mergeCell ref="W8:X8"/>
    <mergeCell ref="AB7:AC7"/>
  </mergeCells>
  <phoneticPr fontId="0" type="noConversion"/>
  <conditionalFormatting sqref="AA7:AA10 AF7:AF11 AB11:AE11 AG1:IV11 S12:S22 C12:C22 AB1:AF1 W12:W22 N12:P22 J13:K22">
    <cfRule type="cellIs" dxfId="3312" priority="11204" stopIfTrue="1" operator="equal">
      <formula>"NO ADMISIBLE"</formula>
    </cfRule>
  </conditionalFormatting>
  <conditionalFormatting sqref="W12 U12:U22">
    <cfRule type="cellIs" dxfId="3311" priority="11205" stopIfTrue="1" operator="equal">
      <formula>"NO ADMISIBLE"</formula>
    </cfRule>
    <cfRule type="cellIs" dxfId="3310" priority="11206" stopIfTrue="1" operator="equal">
      <formula>"ADMISIBLE"</formula>
    </cfRule>
  </conditionalFormatting>
  <conditionalFormatting sqref="AB12:AB22">
    <cfRule type="cellIs" dxfId="3309" priority="10072" stopIfTrue="1" operator="equal">
      <formula>"NO ADMISIBLE"</formula>
    </cfRule>
  </conditionalFormatting>
  <conditionalFormatting sqref="AB12">
    <cfRule type="cellIs" dxfId="3308" priority="10070" stopIfTrue="1" operator="equal">
      <formula>"NO ADMISIBLE"</formula>
    </cfRule>
    <cfRule type="cellIs" dxfId="3307" priority="10071" stopIfTrue="1" operator="equal">
      <formula>"ADMISIBLE"</formula>
    </cfRule>
  </conditionalFormatting>
  <conditionalFormatting sqref="AD13:AE22 AD12">
    <cfRule type="cellIs" dxfId="3306" priority="10067" stopIfTrue="1" operator="equal">
      <formula>"NO ADMISIBLE"</formula>
    </cfRule>
  </conditionalFormatting>
  <conditionalFormatting sqref="AD12">
    <cfRule type="cellIs" dxfId="3305" priority="10065" stopIfTrue="1" operator="equal">
      <formula>"NO ADMISIBLE"</formula>
    </cfRule>
    <cfRule type="cellIs" dxfId="3304" priority="10066" stopIfTrue="1" operator="equal">
      <formula>"ADMISIBLE"</formula>
    </cfRule>
  </conditionalFormatting>
  <conditionalFormatting sqref="AE13:AE22">
    <cfRule type="cellIs" dxfId="3303" priority="3309" operator="equal">
      <formula>"NO HABIL"</formula>
    </cfRule>
    <cfRule type="cellIs" dxfId="3302" priority="10063" stopIfTrue="1" operator="equal">
      <formula>"NO ADMISIBLE"</formula>
    </cfRule>
    <cfRule type="cellIs" dxfId="3301" priority="10064" stopIfTrue="1" operator="equal">
      <formula>"ADMISIBLE"</formula>
    </cfRule>
  </conditionalFormatting>
  <conditionalFormatting sqref="AF13:AF22">
    <cfRule type="cellIs" dxfId="3300" priority="3310" operator="equal">
      <formula>"NO HABIL"</formula>
    </cfRule>
    <cfRule type="cellIs" dxfId="3299" priority="10061" stopIfTrue="1" operator="equal">
      <formula>"NO ADMISIBLE"</formula>
    </cfRule>
    <cfRule type="cellIs" dxfId="3298" priority="10062" stopIfTrue="1" operator="equal">
      <formula>"ADMISIBLE"</formula>
    </cfRule>
  </conditionalFormatting>
  <conditionalFormatting sqref="Q12:Q22">
    <cfRule type="cellIs" dxfId="3297" priority="10058" stopIfTrue="1" operator="equal">
      <formula>"NO ADMISIBLE"</formula>
    </cfRule>
  </conditionalFormatting>
  <conditionalFormatting sqref="D12 D15:D22">
    <cfRule type="cellIs" dxfId="3296" priority="8213" stopIfTrue="1" operator="equal">
      <formula>"NO ADMISIBLE"</formula>
    </cfRule>
  </conditionalFormatting>
  <conditionalFormatting sqref="AC13:AC22">
    <cfRule type="cellIs" dxfId="3295" priority="3308" stopIfTrue="1" operator="equal">
      <formula>"NO ADMISIBLE"</formula>
    </cfRule>
  </conditionalFormatting>
  <conditionalFormatting sqref="AC13:AC22">
    <cfRule type="cellIs" dxfId="3294" priority="3305" operator="equal">
      <formula>"NO HABIL"</formula>
    </cfRule>
    <cfRule type="cellIs" dxfId="3293" priority="3306" stopIfTrue="1" operator="equal">
      <formula>"NO ADMISIBLE"</formula>
    </cfRule>
    <cfRule type="cellIs" dxfId="3292" priority="3307" stopIfTrue="1" operator="equal">
      <formula>"ADMISIBLE"</formula>
    </cfRule>
  </conditionalFormatting>
  <conditionalFormatting sqref="AA13:AA22">
    <cfRule type="cellIs" dxfId="3291" priority="3304" stopIfTrue="1" operator="equal">
      <formula>"NO ADMISIBLE"</formula>
    </cfRule>
  </conditionalFormatting>
  <conditionalFormatting sqref="AA13:AA22">
    <cfRule type="cellIs" dxfId="3290" priority="3301" operator="equal">
      <formula>"NO HABIL"</formula>
    </cfRule>
    <cfRule type="cellIs" dxfId="3289" priority="3302" stopIfTrue="1" operator="equal">
      <formula>"NO ADMISIBLE"</formula>
    </cfRule>
    <cfRule type="cellIs" dxfId="3288" priority="3303" stopIfTrue="1" operator="equal">
      <formula>"ADMISIBLE"</formula>
    </cfRule>
  </conditionalFormatting>
  <conditionalFormatting sqref="X13:X22">
    <cfRule type="cellIs" dxfId="3287" priority="3300" stopIfTrue="1" operator="equal">
      <formula>"NO ADMISIBLE"</formula>
    </cfRule>
  </conditionalFormatting>
  <conditionalFormatting sqref="X13:X22">
    <cfRule type="cellIs" dxfId="3286" priority="3297" operator="equal">
      <formula>"NO HABIL"</formula>
    </cfRule>
    <cfRule type="cellIs" dxfId="3285" priority="3298" stopIfTrue="1" operator="equal">
      <formula>"NO ADMISIBLE"</formula>
    </cfRule>
    <cfRule type="cellIs" dxfId="3284" priority="3299" stopIfTrue="1" operator="equal">
      <formula>"ADMISIBLE"</formula>
    </cfRule>
  </conditionalFormatting>
  <conditionalFormatting sqref="V13:V22">
    <cfRule type="cellIs" dxfId="3283" priority="3296" stopIfTrue="1" operator="equal">
      <formula>"NO ADMISIBLE"</formula>
    </cfRule>
  </conditionalFormatting>
  <conditionalFormatting sqref="V13:V22">
    <cfRule type="cellIs" dxfId="3282" priority="3293" operator="equal">
      <formula>"NO HABIL"</formula>
    </cfRule>
    <cfRule type="cellIs" dxfId="3281" priority="3294" stopIfTrue="1" operator="equal">
      <formula>"NO ADMISIBLE"</formula>
    </cfRule>
    <cfRule type="cellIs" dxfId="3280" priority="3295" stopIfTrue="1" operator="equal">
      <formula>"ADMISIBLE"</formula>
    </cfRule>
  </conditionalFormatting>
  <conditionalFormatting sqref="T13:T22">
    <cfRule type="cellIs" dxfId="3279" priority="3292" stopIfTrue="1" operator="equal">
      <formula>"NO ADMISIBLE"</formula>
    </cfRule>
  </conditionalFormatting>
  <conditionalFormatting sqref="T13:T22">
    <cfRule type="cellIs" dxfId="3278" priority="3289" operator="equal">
      <formula>"NO HABIL"</formula>
    </cfRule>
    <cfRule type="cellIs" dxfId="3277" priority="3290" stopIfTrue="1" operator="equal">
      <formula>"NO ADMISIBLE"</formula>
    </cfRule>
    <cfRule type="cellIs" dxfId="3276" priority="3291" stopIfTrue="1" operator="equal">
      <formula>"ADMISIBLE"</formula>
    </cfRule>
  </conditionalFormatting>
  <conditionalFormatting sqref="R13:R22">
    <cfRule type="cellIs" dxfId="3275" priority="3288" stopIfTrue="1" operator="equal">
      <formula>"NO ADMISIBLE"</formula>
    </cfRule>
  </conditionalFormatting>
  <conditionalFormatting sqref="R13:R22">
    <cfRule type="cellIs" dxfId="3274" priority="3285" operator="equal">
      <formula>"NO HABIL"</formula>
    </cfRule>
    <cfRule type="cellIs" dxfId="3273" priority="3286" stopIfTrue="1" operator="equal">
      <formula>"NO ADMISIBLE"</formula>
    </cfRule>
    <cfRule type="cellIs" dxfId="3272" priority="3287" stopIfTrue="1" operator="equal">
      <formula>"ADMISIBLE"</formula>
    </cfRule>
  </conditionalFormatting>
  <conditionalFormatting sqref="Y12:Y22">
    <cfRule type="cellIs" dxfId="3271" priority="3281" stopIfTrue="1" operator="equal">
      <formula>"NO ADMISIBLE"</formula>
    </cfRule>
  </conditionalFormatting>
  <conditionalFormatting sqref="Z13:Z22">
    <cfRule type="cellIs" dxfId="3270" priority="3280" stopIfTrue="1" operator="equal">
      <formula>"NO ADMISIBLE"</formula>
    </cfRule>
  </conditionalFormatting>
  <conditionalFormatting sqref="Z13:Z22">
    <cfRule type="cellIs" dxfId="3269" priority="3277" operator="equal">
      <formula>"NO HABIL"</formula>
    </cfRule>
    <cfRule type="cellIs" dxfId="3268" priority="3278" stopIfTrue="1" operator="equal">
      <formula>"NO ADMISIBLE"</formula>
    </cfRule>
    <cfRule type="cellIs" dxfId="3267" priority="3279" stopIfTrue="1" operator="equal">
      <formula>"ADMISIBLE"</formula>
    </cfRule>
  </conditionalFormatting>
  <conditionalFormatting sqref="R12">
    <cfRule type="cellIs" dxfId="3266" priority="3276" stopIfTrue="1" operator="equal">
      <formula>"NO ADMISIBLE"</formula>
    </cfRule>
  </conditionalFormatting>
  <conditionalFormatting sqref="R12">
    <cfRule type="cellIs" dxfId="3265" priority="3273" operator="equal">
      <formula>"NO HABIL"</formula>
    </cfRule>
    <cfRule type="cellIs" dxfId="3264" priority="3274" stopIfTrue="1" operator="equal">
      <formula>"NO ADMISIBLE"</formula>
    </cfRule>
    <cfRule type="cellIs" dxfId="3263" priority="3275" stopIfTrue="1" operator="equal">
      <formula>"ADMISIBLE"</formula>
    </cfRule>
  </conditionalFormatting>
  <conditionalFormatting sqref="R12">
    <cfRule type="containsBlanks" dxfId="3262" priority="3272">
      <formula>LEN(TRIM(R12))=0</formula>
    </cfRule>
  </conditionalFormatting>
  <conditionalFormatting sqref="R12">
    <cfRule type="cellIs" dxfId="3261" priority="3271" operator="equal">
      <formula>"RECHAZADO"</formula>
    </cfRule>
  </conditionalFormatting>
  <conditionalFormatting sqref="T12">
    <cfRule type="cellIs" dxfId="3260" priority="3270" stopIfTrue="1" operator="equal">
      <formula>"NO ADMISIBLE"</formula>
    </cfRule>
  </conditionalFormatting>
  <conditionalFormatting sqref="T12">
    <cfRule type="cellIs" dxfId="3259" priority="3267" operator="equal">
      <formula>"NO HABIL"</formula>
    </cfRule>
    <cfRule type="cellIs" dxfId="3258" priority="3268" stopIfTrue="1" operator="equal">
      <formula>"NO ADMISIBLE"</formula>
    </cfRule>
    <cfRule type="cellIs" dxfId="3257" priority="3269" stopIfTrue="1" operator="equal">
      <formula>"ADMISIBLE"</formula>
    </cfRule>
  </conditionalFormatting>
  <conditionalFormatting sqref="T12">
    <cfRule type="containsBlanks" dxfId="3256" priority="3266">
      <formula>LEN(TRIM(T12))=0</formula>
    </cfRule>
  </conditionalFormatting>
  <conditionalFormatting sqref="T12">
    <cfRule type="cellIs" dxfId="3255" priority="3265" operator="equal">
      <formula>"RECHAZADO"</formula>
    </cfRule>
  </conditionalFormatting>
  <conditionalFormatting sqref="V12">
    <cfRule type="cellIs" dxfId="3254" priority="3264" stopIfTrue="1" operator="equal">
      <formula>"NO ADMISIBLE"</formula>
    </cfRule>
  </conditionalFormatting>
  <conditionalFormatting sqref="V12">
    <cfRule type="cellIs" dxfId="3253" priority="3261" operator="equal">
      <formula>"NO HABIL"</formula>
    </cfRule>
    <cfRule type="cellIs" dxfId="3252" priority="3262" stopIfTrue="1" operator="equal">
      <formula>"NO ADMISIBLE"</formula>
    </cfRule>
    <cfRule type="cellIs" dxfId="3251" priority="3263" stopIfTrue="1" operator="equal">
      <formula>"ADMISIBLE"</formula>
    </cfRule>
  </conditionalFormatting>
  <conditionalFormatting sqref="V12">
    <cfRule type="containsBlanks" dxfId="3250" priority="3260">
      <formula>LEN(TRIM(V12))=0</formula>
    </cfRule>
  </conditionalFormatting>
  <conditionalFormatting sqref="V12">
    <cfRule type="cellIs" dxfId="3249" priority="3259" operator="equal">
      <formula>"RECHAZADO"</formula>
    </cfRule>
  </conditionalFormatting>
  <conditionalFormatting sqref="X12">
    <cfRule type="cellIs" dxfId="3248" priority="3258" stopIfTrue="1" operator="equal">
      <formula>"NO ADMISIBLE"</formula>
    </cfRule>
  </conditionalFormatting>
  <conditionalFormatting sqref="X12">
    <cfRule type="cellIs" dxfId="3247" priority="3255" operator="equal">
      <formula>"NO HABIL"</formula>
    </cfRule>
    <cfRule type="cellIs" dxfId="3246" priority="3256" stopIfTrue="1" operator="equal">
      <formula>"NO ADMISIBLE"</formula>
    </cfRule>
    <cfRule type="cellIs" dxfId="3245" priority="3257" stopIfTrue="1" operator="equal">
      <formula>"ADMISIBLE"</formula>
    </cfRule>
  </conditionalFormatting>
  <conditionalFormatting sqref="X12">
    <cfRule type="containsBlanks" dxfId="3244" priority="3254">
      <formula>LEN(TRIM(X12))=0</formula>
    </cfRule>
  </conditionalFormatting>
  <conditionalFormatting sqref="X12">
    <cfRule type="cellIs" dxfId="3243" priority="3253" operator="equal">
      <formula>"RECHAZADO"</formula>
    </cfRule>
  </conditionalFormatting>
  <conditionalFormatting sqref="Z12">
    <cfRule type="cellIs" dxfId="3242" priority="3252" stopIfTrue="1" operator="equal">
      <formula>"NO ADMISIBLE"</formula>
    </cfRule>
  </conditionalFormatting>
  <conditionalFormatting sqref="Z12">
    <cfRule type="cellIs" dxfId="3241" priority="3249" operator="equal">
      <formula>"NO HABIL"</formula>
    </cfRule>
    <cfRule type="cellIs" dxfId="3240" priority="3250" stopIfTrue="1" operator="equal">
      <formula>"NO ADMISIBLE"</formula>
    </cfRule>
    <cfRule type="cellIs" dxfId="3239" priority="3251" stopIfTrue="1" operator="equal">
      <formula>"ADMISIBLE"</formula>
    </cfRule>
  </conditionalFormatting>
  <conditionalFormatting sqref="Z12">
    <cfRule type="containsBlanks" dxfId="3238" priority="3248">
      <formula>LEN(TRIM(Z12))=0</formula>
    </cfRule>
  </conditionalFormatting>
  <conditionalFormatting sqref="Z12">
    <cfRule type="cellIs" dxfId="3237" priority="3247" operator="equal">
      <formula>"RECHAZADO"</formula>
    </cfRule>
  </conditionalFormatting>
  <conditionalFormatting sqref="AA12">
    <cfRule type="cellIs" dxfId="3236" priority="3246" stopIfTrue="1" operator="equal">
      <formula>"NO ADMISIBLE"</formula>
    </cfRule>
  </conditionalFormatting>
  <conditionalFormatting sqref="AA12">
    <cfRule type="cellIs" dxfId="3235" priority="3243" operator="equal">
      <formula>"NO HABIL"</formula>
    </cfRule>
    <cfRule type="cellIs" dxfId="3234" priority="3244" stopIfTrue="1" operator="equal">
      <formula>"NO ADMISIBLE"</formula>
    </cfRule>
    <cfRule type="cellIs" dxfId="3233" priority="3245" stopIfTrue="1" operator="equal">
      <formula>"ADMISIBLE"</formula>
    </cfRule>
  </conditionalFormatting>
  <conditionalFormatting sqref="AA12">
    <cfRule type="containsBlanks" dxfId="3232" priority="3242">
      <formula>LEN(TRIM(AA12))=0</formula>
    </cfRule>
  </conditionalFormatting>
  <conditionalFormatting sqref="AA12">
    <cfRule type="cellIs" dxfId="3231" priority="3241" operator="equal">
      <formula>"RECHAZADO"</formula>
    </cfRule>
  </conditionalFormatting>
  <conditionalFormatting sqref="AC12">
    <cfRule type="cellIs" dxfId="3230" priority="3240" stopIfTrue="1" operator="equal">
      <formula>"NO ADMISIBLE"</formula>
    </cfRule>
  </conditionalFormatting>
  <conditionalFormatting sqref="AC12">
    <cfRule type="cellIs" dxfId="3229" priority="3237" operator="equal">
      <formula>"NO HABIL"</formula>
    </cfRule>
    <cfRule type="cellIs" dxfId="3228" priority="3238" stopIfTrue="1" operator="equal">
      <formula>"NO ADMISIBLE"</formula>
    </cfRule>
    <cfRule type="cellIs" dxfId="3227" priority="3239" stopIfTrue="1" operator="equal">
      <formula>"ADMISIBLE"</formula>
    </cfRule>
  </conditionalFormatting>
  <conditionalFormatting sqref="AC12">
    <cfRule type="containsBlanks" dxfId="3226" priority="3236">
      <formula>LEN(TRIM(AC12))=0</formula>
    </cfRule>
  </conditionalFormatting>
  <conditionalFormatting sqref="AC12">
    <cfRule type="cellIs" dxfId="3225" priority="3235" operator="equal">
      <formula>"RECHAZADO"</formula>
    </cfRule>
  </conditionalFormatting>
  <conditionalFormatting sqref="AE12">
    <cfRule type="cellIs" dxfId="3224" priority="3234" stopIfTrue="1" operator="equal">
      <formula>"NO ADMISIBLE"</formula>
    </cfRule>
  </conditionalFormatting>
  <conditionalFormatting sqref="AE12">
    <cfRule type="cellIs" dxfId="3223" priority="3231" operator="equal">
      <formula>"NO HABIL"</formula>
    </cfRule>
    <cfRule type="cellIs" dxfId="3222" priority="3232" stopIfTrue="1" operator="equal">
      <formula>"NO ADMISIBLE"</formula>
    </cfRule>
    <cfRule type="cellIs" dxfId="3221" priority="3233" stopIfTrue="1" operator="equal">
      <formula>"ADMISIBLE"</formula>
    </cfRule>
  </conditionalFormatting>
  <conditionalFormatting sqref="AE12">
    <cfRule type="containsBlanks" dxfId="3220" priority="3230">
      <formula>LEN(TRIM(AE12))=0</formula>
    </cfRule>
  </conditionalFormatting>
  <conditionalFormatting sqref="AE12">
    <cfRule type="cellIs" dxfId="3219" priority="3229" operator="equal">
      <formula>"RECHAZADO"</formula>
    </cfRule>
  </conditionalFormatting>
  <conditionalFormatting sqref="AF12">
    <cfRule type="cellIs" dxfId="3218" priority="3220" operator="equal">
      <formula>"NO HABIL"</formula>
    </cfRule>
    <cfRule type="cellIs" dxfId="3217" priority="3221" stopIfTrue="1" operator="equal">
      <formula>"NO ADMISIBLE"</formula>
    </cfRule>
    <cfRule type="cellIs" dxfId="3216" priority="3222" stopIfTrue="1" operator="equal">
      <formula>"ADMISIBLE"</formula>
    </cfRule>
  </conditionalFormatting>
  <conditionalFormatting sqref="AF12">
    <cfRule type="containsBlanks" dxfId="3215" priority="3219">
      <formula>LEN(TRIM(AF12))=0</formula>
    </cfRule>
  </conditionalFormatting>
  <conditionalFormatting sqref="AF12">
    <cfRule type="cellIs" dxfId="3214" priority="3218" operator="equal">
      <formula>"RECHAZADO"</formula>
    </cfRule>
  </conditionalFormatting>
  <conditionalFormatting sqref="D13:D14">
    <cfRule type="cellIs" dxfId="3213" priority="3217" stopIfTrue="1" operator="equal">
      <formula>"NO ADMISIBLE"</formula>
    </cfRule>
  </conditionalFormatting>
  <conditionalFormatting sqref="J24:K33 S23:S33 C23:C33 W23:W33 N23:P33">
    <cfRule type="cellIs" dxfId="3212" priority="3214" stopIfTrue="1" operator="equal">
      <formula>"NO ADMISIBLE"</formula>
    </cfRule>
  </conditionalFormatting>
  <conditionalFormatting sqref="W23 U23:U33">
    <cfRule type="cellIs" dxfId="3211" priority="3215" stopIfTrue="1" operator="equal">
      <formula>"NO ADMISIBLE"</formula>
    </cfRule>
    <cfRule type="cellIs" dxfId="3210" priority="3216" stopIfTrue="1" operator="equal">
      <formula>"ADMISIBLE"</formula>
    </cfRule>
  </conditionalFormatting>
  <conditionalFormatting sqref="AB23:AB33">
    <cfRule type="cellIs" dxfId="3209" priority="3213" stopIfTrue="1" operator="equal">
      <formula>"NO ADMISIBLE"</formula>
    </cfRule>
  </conditionalFormatting>
  <conditionalFormatting sqref="AB23">
    <cfRule type="cellIs" dxfId="3208" priority="3211" stopIfTrue="1" operator="equal">
      <formula>"NO ADMISIBLE"</formula>
    </cfRule>
    <cfRule type="cellIs" dxfId="3207" priority="3212" stopIfTrue="1" operator="equal">
      <formula>"ADMISIBLE"</formula>
    </cfRule>
  </conditionalFormatting>
  <conditionalFormatting sqref="AD24:AE33 AD23">
    <cfRule type="cellIs" dxfId="3206" priority="3210" stopIfTrue="1" operator="equal">
      <formula>"NO ADMISIBLE"</formula>
    </cfRule>
  </conditionalFormatting>
  <conditionalFormatting sqref="AD23">
    <cfRule type="cellIs" dxfId="3205" priority="3208" stopIfTrue="1" operator="equal">
      <formula>"NO ADMISIBLE"</formula>
    </cfRule>
    <cfRule type="cellIs" dxfId="3204" priority="3209" stopIfTrue="1" operator="equal">
      <formula>"ADMISIBLE"</formula>
    </cfRule>
  </conditionalFormatting>
  <conditionalFormatting sqref="AE24:AE33">
    <cfRule type="cellIs" dxfId="3203" priority="3200" operator="equal">
      <formula>"NO HABIL"</formula>
    </cfRule>
    <cfRule type="cellIs" dxfId="3202" priority="3206" stopIfTrue="1" operator="equal">
      <formula>"NO ADMISIBLE"</formula>
    </cfRule>
    <cfRule type="cellIs" dxfId="3201" priority="3207" stopIfTrue="1" operator="equal">
      <formula>"ADMISIBLE"</formula>
    </cfRule>
  </conditionalFormatting>
  <conditionalFormatting sqref="AF24:AF33">
    <cfRule type="cellIs" dxfId="3200" priority="3201" operator="equal">
      <formula>"NO HABIL"</formula>
    </cfRule>
    <cfRule type="cellIs" dxfId="3199" priority="3204" stopIfTrue="1" operator="equal">
      <formula>"NO ADMISIBLE"</formula>
    </cfRule>
    <cfRule type="cellIs" dxfId="3198" priority="3205" stopIfTrue="1" operator="equal">
      <formula>"ADMISIBLE"</formula>
    </cfRule>
  </conditionalFormatting>
  <conditionalFormatting sqref="Q23:Q33">
    <cfRule type="cellIs" dxfId="3197" priority="3203" stopIfTrue="1" operator="equal">
      <formula>"NO ADMISIBLE"</formula>
    </cfRule>
  </conditionalFormatting>
  <conditionalFormatting sqref="D23 D26:D33">
    <cfRule type="cellIs" dxfId="3196" priority="3202" stopIfTrue="1" operator="equal">
      <formula>"NO ADMISIBLE"</formula>
    </cfRule>
  </conditionalFormatting>
  <conditionalFormatting sqref="AC24:AC33">
    <cfRule type="cellIs" dxfId="3195" priority="3199" stopIfTrue="1" operator="equal">
      <formula>"NO ADMISIBLE"</formula>
    </cfRule>
  </conditionalFormatting>
  <conditionalFormatting sqref="AC24:AC33">
    <cfRule type="cellIs" dxfId="3194" priority="3196" operator="equal">
      <formula>"NO HABIL"</formula>
    </cfRule>
    <cfRule type="cellIs" dxfId="3193" priority="3197" stopIfTrue="1" operator="equal">
      <formula>"NO ADMISIBLE"</formula>
    </cfRule>
    <cfRule type="cellIs" dxfId="3192" priority="3198" stopIfTrue="1" operator="equal">
      <formula>"ADMISIBLE"</formula>
    </cfRule>
  </conditionalFormatting>
  <conditionalFormatting sqref="AA24:AA33">
    <cfRule type="cellIs" dxfId="3191" priority="3195" stopIfTrue="1" operator="equal">
      <formula>"NO ADMISIBLE"</formula>
    </cfRule>
  </conditionalFormatting>
  <conditionalFormatting sqref="AA24:AA33">
    <cfRule type="cellIs" dxfId="3190" priority="3192" operator="equal">
      <formula>"NO HABIL"</formula>
    </cfRule>
    <cfRule type="cellIs" dxfId="3189" priority="3193" stopIfTrue="1" operator="equal">
      <formula>"NO ADMISIBLE"</formula>
    </cfRule>
    <cfRule type="cellIs" dxfId="3188" priority="3194" stopIfTrue="1" operator="equal">
      <formula>"ADMISIBLE"</formula>
    </cfRule>
  </conditionalFormatting>
  <conditionalFormatting sqref="X24:X33">
    <cfRule type="cellIs" dxfId="3187" priority="3191" stopIfTrue="1" operator="equal">
      <formula>"NO ADMISIBLE"</formula>
    </cfRule>
  </conditionalFormatting>
  <conditionalFormatting sqref="X24:X33">
    <cfRule type="cellIs" dxfId="3186" priority="3188" operator="equal">
      <formula>"NO HABIL"</formula>
    </cfRule>
    <cfRule type="cellIs" dxfId="3185" priority="3189" stopIfTrue="1" operator="equal">
      <formula>"NO ADMISIBLE"</formula>
    </cfRule>
    <cfRule type="cellIs" dxfId="3184" priority="3190" stopIfTrue="1" operator="equal">
      <formula>"ADMISIBLE"</formula>
    </cfRule>
  </conditionalFormatting>
  <conditionalFormatting sqref="V24:V33">
    <cfRule type="cellIs" dxfId="3183" priority="3187" stopIfTrue="1" operator="equal">
      <formula>"NO ADMISIBLE"</formula>
    </cfRule>
  </conditionalFormatting>
  <conditionalFormatting sqref="V24:V33">
    <cfRule type="cellIs" dxfId="3182" priority="3184" operator="equal">
      <formula>"NO HABIL"</formula>
    </cfRule>
    <cfRule type="cellIs" dxfId="3181" priority="3185" stopIfTrue="1" operator="equal">
      <formula>"NO ADMISIBLE"</formula>
    </cfRule>
    <cfRule type="cellIs" dxfId="3180" priority="3186" stopIfTrue="1" operator="equal">
      <formula>"ADMISIBLE"</formula>
    </cfRule>
  </conditionalFormatting>
  <conditionalFormatting sqref="T24:T33">
    <cfRule type="cellIs" dxfId="3179" priority="3183" stopIfTrue="1" operator="equal">
      <formula>"NO ADMISIBLE"</formula>
    </cfRule>
  </conditionalFormatting>
  <conditionalFormatting sqref="T24:T33">
    <cfRule type="cellIs" dxfId="3178" priority="3180" operator="equal">
      <formula>"NO HABIL"</formula>
    </cfRule>
    <cfRule type="cellIs" dxfId="3177" priority="3181" stopIfTrue="1" operator="equal">
      <formula>"NO ADMISIBLE"</formula>
    </cfRule>
    <cfRule type="cellIs" dxfId="3176" priority="3182" stopIfTrue="1" operator="equal">
      <formula>"ADMISIBLE"</formula>
    </cfRule>
  </conditionalFormatting>
  <conditionalFormatting sqref="R24:R33">
    <cfRule type="cellIs" dxfId="3175" priority="3179" stopIfTrue="1" operator="equal">
      <formula>"NO ADMISIBLE"</formula>
    </cfRule>
  </conditionalFormatting>
  <conditionalFormatting sqref="R24:R33">
    <cfRule type="cellIs" dxfId="3174" priority="3176" operator="equal">
      <formula>"NO HABIL"</formula>
    </cfRule>
    <cfRule type="cellIs" dxfId="3173" priority="3177" stopIfTrue="1" operator="equal">
      <formula>"NO ADMISIBLE"</formula>
    </cfRule>
    <cfRule type="cellIs" dxfId="3172" priority="3178" stopIfTrue="1" operator="equal">
      <formula>"ADMISIBLE"</formula>
    </cfRule>
  </conditionalFormatting>
  <conditionalFormatting sqref="Y23:Y33">
    <cfRule type="cellIs" dxfId="3171" priority="3175" stopIfTrue="1" operator="equal">
      <formula>"NO ADMISIBLE"</formula>
    </cfRule>
  </conditionalFormatting>
  <conditionalFormatting sqref="Z24:Z33">
    <cfRule type="cellIs" dxfId="3170" priority="3174" stopIfTrue="1" operator="equal">
      <formula>"NO ADMISIBLE"</formula>
    </cfRule>
  </conditionalFormatting>
  <conditionalFormatting sqref="Z24:Z33">
    <cfRule type="cellIs" dxfId="3169" priority="3171" operator="equal">
      <formula>"NO HABIL"</formula>
    </cfRule>
    <cfRule type="cellIs" dxfId="3168" priority="3172" stopIfTrue="1" operator="equal">
      <formula>"NO ADMISIBLE"</formula>
    </cfRule>
    <cfRule type="cellIs" dxfId="3167" priority="3173" stopIfTrue="1" operator="equal">
      <formula>"ADMISIBLE"</formula>
    </cfRule>
  </conditionalFormatting>
  <conditionalFormatting sqref="R23">
    <cfRule type="cellIs" dxfId="3166" priority="3170" stopIfTrue="1" operator="equal">
      <formula>"NO ADMISIBLE"</formula>
    </cfRule>
  </conditionalFormatting>
  <conditionalFormatting sqref="R23">
    <cfRule type="cellIs" dxfId="3165" priority="3167" operator="equal">
      <formula>"NO HABIL"</formula>
    </cfRule>
    <cfRule type="cellIs" dxfId="3164" priority="3168" stopIfTrue="1" operator="equal">
      <formula>"NO ADMISIBLE"</formula>
    </cfRule>
    <cfRule type="cellIs" dxfId="3163" priority="3169" stopIfTrue="1" operator="equal">
      <formula>"ADMISIBLE"</formula>
    </cfRule>
  </conditionalFormatting>
  <conditionalFormatting sqref="R23">
    <cfRule type="containsBlanks" dxfId="3162" priority="3166">
      <formula>LEN(TRIM(R23))=0</formula>
    </cfRule>
  </conditionalFormatting>
  <conditionalFormatting sqref="R23">
    <cfRule type="cellIs" dxfId="3161" priority="3165" operator="equal">
      <formula>"RECHAZADO"</formula>
    </cfRule>
  </conditionalFormatting>
  <conditionalFormatting sqref="T23">
    <cfRule type="cellIs" dxfId="3160" priority="3164" stopIfTrue="1" operator="equal">
      <formula>"NO ADMISIBLE"</formula>
    </cfRule>
  </conditionalFormatting>
  <conditionalFormatting sqref="T23">
    <cfRule type="cellIs" dxfId="3159" priority="3161" operator="equal">
      <formula>"NO HABIL"</formula>
    </cfRule>
    <cfRule type="cellIs" dxfId="3158" priority="3162" stopIfTrue="1" operator="equal">
      <formula>"NO ADMISIBLE"</formula>
    </cfRule>
    <cfRule type="cellIs" dxfId="3157" priority="3163" stopIfTrue="1" operator="equal">
      <formula>"ADMISIBLE"</formula>
    </cfRule>
  </conditionalFormatting>
  <conditionalFormatting sqref="T23">
    <cfRule type="containsBlanks" dxfId="3156" priority="3160">
      <formula>LEN(TRIM(T23))=0</formula>
    </cfRule>
  </conditionalFormatting>
  <conditionalFormatting sqref="T23">
    <cfRule type="cellIs" dxfId="3155" priority="3159" operator="equal">
      <formula>"RECHAZADO"</formula>
    </cfRule>
  </conditionalFormatting>
  <conditionalFormatting sqref="V23">
    <cfRule type="cellIs" dxfId="3154" priority="3158" stopIfTrue="1" operator="equal">
      <formula>"NO ADMISIBLE"</formula>
    </cfRule>
  </conditionalFormatting>
  <conditionalFormatting sqref="V23">
    <cfRule type="cellIs" dxfId="3153" priority="3155" operator="equal">
      <formula>"NO HABIL"</formula>
    </cfRule>
    <cfRule type="cellIs" dxfId="3152" priority="3156" stopIfTrue="1" operator="equal">
      <formula>"NO ADMISIBLE"</formula>
    </cfRule>
    <cfRule type="cellIs" dxfId="3151" priority="3157" stopIfTrue="1" operator="equal">
      <formula>"ADMISIBLE"</formula>
    </cfRule>
  </conditionalFormatting>
  <conditionalFormatting sqref="V23">
    <cfRule type="containsBlanks" dxfId="3150" priority="3154">
      <formula>LEN(TRIM(V23))=0</formula>
    </cfRule>
  </conditionalFormatting>
  <conditionalFormatting sqref="V23">
    <cfRule type="cellIs" dxfId="3149" priority="3153" operator="equal">
      <formula>"RECHAZADO"</formula>
    </cfRule>
  </conditionalFormatting>
  <conditionalFormatting sqref="X23">
    <cfRule type="cellIs" dxfId="3148" priority="3152" stopIfTrue="1" operator="equal">
      <formula>"NO ADMISIBLE"</formula>
    </cfRule>
  </conditionalFormatting>
  <conditionalFormatting sqref="X23">
    <cfRule type="cellIs" dxfId="3147" priority="3149" operator="equal">
      <formula>"NO HABIL"</formula>
    </cfRule>
    <cfRule type="cellIs" dxfId="3146" priority="3150" stopIfTrue="1" operator="equal">
      <formula>"NO ADMISIBLE"</formula>
    </cfRule>
    <cfRule type="cellIs" dxfId="3145" priority="3151" stopIfTrue="1" operator="equal">
      <formula>"ADMISIBLE"</formula>
    </cfRule>
  </conditionalFormatting>
  <conditionalFormatting sqref="X23">
    <cfRule type="containsBlanks" dxfId="3144" priority="3148">
      <formula>LEN(TRIM(X23))=0</formula>
    </cfRule>
  </conditionalFormatting>
  <conditionalFormatting sqref="X23">
    <cfRule type="cellIs" dxfId="3143" priority="3147" operator="equal">
      <formula>"RECHAZADO"</formula>
    </cfRule>
  </conditionalFormatting>
  <conditionalFormatting sqref="Z23">
    <cfRule type="cellIs" dxfId="3142" priority="3146" stopIfTrue="1" operator="equal">
      <formula>"NO ADMISIBLE"</formula>
    </cfRule>
  </conditionalFormatting>
  <conditionalFormatting sqref="Z23">
    <cfRule type="cellIs" dxfId="3141" priority="3143" operator="equal">
      <formula>"NO HABIL"</formula>
    </cfRule>
    <cfRule type="cellIs" dxfId="3140" priority="3144" stopIfTrue="1" operator="equal">
      <formula>"NO ADMISIBLE"</formula>
    </cfRule>
    <cfRule type="cellIs" dxfId="3139" priority="3145" stopIfTrue="1" operator="equal">
      <formula>"ADMISIBLE"</formula>
    </cfRule>
  </conditionalFormatting>
  <conditionalFormatting sqref="Z23">
    <cfRule type="containsBlanks" dxfId="3138" priority="3142">
      <formula>LEN(TRIM(Z23))=0</formula>
    </cfRule>
  </conditionalFormatting>
  <conditionalFormatting sqref="Z23">
    <cfRule type="cellIs" dxfId="3137" priority="3141" operator="equal">
      <formula>"RECHAZADO"</formula>
    </cfRule>
  </conditionalFormatting>
  <conditionalFormatting sqref="AA23">
    <cfRule type="cellIs" dxfId="3136" priority="3140" stopIfTrue="1" operator="equal">
      <formula>"NO ADMISIBLE"</formula>
    </cfRule>
  </conditionalFormatting>
  <conditionalFormatting sqref="AA23">
    <cfRule type="cellIs" dxfId="3135" priority="3137" operator="equal">
      <formula>"NO HABIL"</formula>
    </cfRule>
    <cfRule type="cellIs" dxfId="3134" priority="3138" stopIfTrue="1" operator="equal">
      <formula>"NO ADMISIBLE"</formula>
    </cfRule>
    <cfRule type="cellIs" dxfId="3133" priority="3139" stopIfTrue="1" operator="equal">
      <formula>"ADMISIBLE"</formula>
    </cfRule>
  </conditionalFormatting>
  <conditionalFormatting sqref="AA23">
    <cfRule type="containsBlanks" dxfId="3132" priority="3136">
      <formula>LEN(TRIM(AA23))=0</formula>
    </cfRule>
  </conditionalFormatting>
  <conditionalFormatting sqref="AA23">
    <cfRule type="cellIs" dxfId="3131" priority="3135" operator="equal">
      <formula>"RECHAZADO"</formula>
    </cfRule>
  </conditionalFormatting>
  <conditionalFormatting sqref="AC23">
    <cfRule type="cellIs" dxfId="3130" priority="3134" stopIfTrue="1" operator="equal">
      <formula>"NO ADMISIBLE"</formula>
    </cfRule>
  </conditionalFormatting>
  <conditionalFormatting sqref="AC23">
    <cfRule type="cellIs" dxfId="3129" priority="3131" operator="equal">
      <formula>"NO HABIL"</formula>
    </cfRule>
    <cfRule type="cellIs" dxfId="3128" priority="3132" stopIfTrue="1" operator="equal">
      <formula>"NO ADMISIBLE"</formula>
    </cfRule>
    <cfRule type="cellIs" dxfId="3127" priority="3133" stopIfTrue="1" operator="equal">
      <formula>"ADMISIBLE"</formula>
    </cfRule>
  </conditionalFormatting>
  <conditionalFormatting sqref="AC23">
    <cfRule type="containsBlanks" dxfId="3126" priority="3130">
      <formula>LEN(TRIM(AC23))=0</formula>
    </cfRule>
  </conditionalFormatting>
  <conditionalFormatting sqref="AC23">
    <cfRule type="cellIs" dxfId="3125" priority="3129" operator="equal">
      <formula>"RECHAZADO"</formula>
    </cfRule>
  </conditionalFormatting>
  <conditionalFormatting sqref="AE23">
    <cfRule type="cellIs" dxfId="3124" priority="3128" stopIfTrue="1" operator="equal">
      <formula>"NO ADMISIBLE"</formula>
    </cfRule>
  </conditionalFormatting>
  <conditionalFormatting sqref="AE23">
    <cfRule type="cellIs" dxfId="3123" priority="3125" operator="equal">
      <formula>"NO HABIL"</formula>
    </cfRule>
    <cfRule type="cellIs" dxfId="3122" priority="3126" stopIfTrue="1" operator="equal">
      <formula>"NO ADMISIBLE"</formula>
    </cfRule>
    <cfRule type="cellIs" dxfId="3121" priority="3127" stopIfTrue="1" operator="equal">
      <formula>"ADMISIBLE"</formula>
    </cfRule>
  </conditionalFormatting>
  <conditionalFormatting sqref="AE23">
    <cfRule type="containsBlanks" dxfId="3120" priority="3124">
      <formula>LEN(TRIM(AE23))=0</formula>
    </cfRule>
  </conditionalFormatting>
  <conditionalFormatting sqref="AE23">
    <cfRule type="cellIs" dxfId="3119" priority="3123" operator="equal">
      <formula>"RECHAZADO"</formula>
    </cfRule>
  </conditionalFormatting>
  <conditionalFormatting sqref="AF23">
    <cfRule type="cellIs" dxfId="3118" priority="3120" operator="equal">
      <formula>"NO HABIL"</formula>
    </cfRule>
    <cfRule type="cellIs" dxfId="3117" priority="3121" stopIfTrue="1" operator="equal">
      <formula>"NO ADMISIBLE"</formula>
    </cfRule>
    <cfRule type="cellIs" dxfId="3116" priority="3122" stopIfTrue="1" operator="equal">
      <formula>"ADMISIBLE"</formula>
    </cfRule>
  </conditionalFormatting>
  <conditionalFormatting sqref="AF23">
    <cfRule type="containsBlanks" dxfId="3115" priority="3119">
      <formula>LEN(TRIM(AF23))=0</formula>
    </cfRule>
  </conditionalFormatting>
  <conditionalFormatting sqref="AF23">
    <cfRule type="cellIs" dxfId="3114" priority="3118" operator="equal">
      <formula>"RECHAZADO"</formula>
    </cfRule>
  </conditionalFormatting>
  <conditionalFormatting sqref="D24:D25">
    <cfRule type="cellIs" dxfId="3113" priority="3117" stopIfTrue="1" operator="equal">
      <formula>"NO ADMISIBLE"</formula>
    </cfRule>
  </conditionalFormatting>
  <conditionalFormatting sqref="J35:K44 S34:S44 C34:C44 W34:W44 N34:P44">
    <cfRule type="cellIs" dxfId="3112" priority="3114" stopIfTrue="1" operator="equal">
      <formula>"NO ADMISIBLE"</formula>
    </cfRule>
  </conditionalFormatting>
  <conditionalFormatting sqref="W34 U34:U44">
    <cfRule type="cellIs" dxfId="3111" priority="3115" stopIfTrue="1" operator="equal">
      <formula>"NO ADMISIBLE"</formula>
    </cfRule>
    <cfRule type="cellIs" dxfId="3110" priority="3116" stopIfTrue="1" operator="equal">
      <formula>"ADMISIBLE"</formula>
    </cfRule>
  </conditionalFormatting>
  <conditionalFormatting sqref="AB34:AB44">
    <cfRule type="cellIs" dxfId="3109" priority="3113" stopIfTrue="1" operator="equal">
      <formula>"NO ADMISIBLE"</formula>
    </cfRule>
  </conditionalFormatting>
  <conditionalFormatting sqref="AB34">
    <cfRule type="cellIs" dxfId="3108" priority="3111" stopIfTrue="1" operator="equal">
      <formula>"NO ADMISIBLE"</formula>
    </cfRule>
    <cfRule type="cellIs" dxfId="3107" priority="3112" stopIfTrue="1" operator="equal">
      <formula>"ADMISIBLE"</formula>
    </cfRule>
  </conditionalFormatting>
  <conditionalFormatting sqref="AD35:AE44 AD34">
    <cfRule type="cellIs" dxfId="3106" priority="3110" stopIfTrue="1" operator="equal">
      <formula>"NO ADMISIBLE"</formula>
    </cfRule>
  </conditionalFormatting>
  <conditionalFormatting sqref="AD34">
    <cfRule type="cellIs" dxfId="3105" priority="3108" stopIfTrue="1" operator="equal">
      <formula>"NO ADMISIBLE"</formula>
    </cfRule>
    <cfRule type="cellIs" dxfId="3104" priority="3109" stopIfTrue="1" operator="equal">
      <formula>"ADMISIBLE"</formula>
    </cfRule>
  </conditionalFormatting>
  <conditionalFormatting sqref="AE35:AE44">
    <cfRule type="cellIs" dxfId="3103" priority="3100" operator="equal">
      <formula>"NO HABIL"</formula>
    </cfRule>
    <cfRule type="cellIs" dxfId="3102" priority="3106" stopIfTrue="1" operator="equal">
      <formula>"NO ADMISIBLE"</formula>
    </cfRule>
    <cfRule type="cellIs" dxfId="3101" priority="3107" stopIfTrue="1" operator="equal">
      <formula>"ADMISIBLE"</formula>
    </cfRule>
  </conditionalFormatting>
  <conditionalFormatting sqref="AF35:AF44">
    <cfRule type="cellIs" dxfId="3100" priority="3101" operator="equal">
      <formula>"NO HABIL"</formula>
    </cfRule>
    <cfRule type="cellIs" dxfId="3099" priority="3104" stopIfTrue="1" operator="equal">
      <formula>"NO ADMISIBLE"</formula>
    </cfRule>
    <cfRule type="cellIs" dxfId="3098" priority="3105" stopIfTrue="1" operator="equal">
      <formula>"ADMISIBLE"</formula>
    </cfRule>
  </conditionalFormatting>
  <conditionalFormatting sqref="Q34:Q44">
    <cfRule type="cellIs" dxfId="3097" priority="3103" stopIfTrue="1" operator="equal">
      <formula>"NO ADMISIBLE"</formula>
    </cfRule>
  </conditionalFormatting>
  <conditionalFormatting sqref="D34 D37:D44">
    <cfRule type="cellIs" dxfId="3096" priority="3102" stopIfTrue="1" operator="equal">
      <formula>"NO ADMISIBLE"</formula>
    </cfRule>
  </conditionalFormatting>
  <conditionalFormatting sqref="AC35:AC44">
    <cfRule type="cellIs" dxfId="3095" priority="3099" stopIfTrue="1" operator="equal">
      <formula>"NO ADMISIBLE"</formula>
    </cfRule>
  </conditionalFormatting>
  <conditionalFormatting sqref="AC35:AC44">
    <cfRule type="cellIs" dxfId="3094" priority="3096" operator="equal">
      <formula>"NO HABIL"</formula>
    </cfRule>
    <cfRule type="cellIs" dxfId="3093" priority="3097" stopIfTrue="1" operator="equal">
      <formula>"NO ADMISIBLE"</formula>
    </cfRule>
    <cfRule type="cellIs" dxfId="3092" priority="3098" stopIfTrue="1" operator="equal">
      <formula>"ADMISIBLE"</formula>
    </cfRule>
  </conditionalFormatting>
  <conditionalFormatting sqref="AA35:AA44">
    <cfRule type="cellIs" dxfId="3091" priority="3095" stopIfTrue="1" operator="equal">
      <formula>"NO ADMISIBLE"</formula>
    </cfRule>
  </conditionalFormatting>
  <conditionalFormatting sqref="AA35:AA44">
    <cfRule type="cellIs" dxfId="3090" priority="3092" operator="equal">
      <formula>"NO HABIL"</formula>
    </cfRule>
    <cfRule type="cellIs" dxfId="3089" priority="3093" stopIfTrue="1" operator="equal">
      <formula>"NO ADMISIBLE"</formula>
    </cfRule>
    <cfRule type="cellIs" dxfId="3088" priority="3094" stopIfTrue="1" operator="equal">
      <formula>"ADMISIBLE"</formula>
    </cfRule>
  </conditionalFormatting>
  <conditionalFormatting sqref="X35:X44">
    <cfRule type="cellIs" dxfId="3087" priority="3091" stopIfTrue="1" operator="equal">
      <formula>"NO ADMISIBLE"</formula>
    </cfRule>
  </conditionalFormatting>
  <conditionalFormatting sqref="X35:X44">
    <cfRule type="cellIs" dxfId="3086" priority="3088" operator="equal">
      <formula>"NO HABIL"</formula>
    </cfRule>
    <cfRule type="cellIs" dxfId="3085" priority="3089" stopIfTrue="1" operator="equal">
      <formula>"NO ADMISIBLE"</formula>
    </cfRule>
    <cfRule type="cellIs" dxfId="3084" priority="3090" stopIfTrue="1" operator="equal">
      <formula>"ADMISIBLE"</formula>
    </cfRule>
  </conditionalFormatting>
  <conditionalFormatting sqref="V35:V44">
    <cfRule type="cellIs" dxfId="3083" priority="3087" stopIfTrue="1" operator="equal">
      <formula>"NO ADMISIBLE"</formula>
    </cfRule>
  </conditionalFormatting>
  <conditionalFormatting sqref="V35:V44">
    <cfRule type="cellIs" dxfId="3082" priority="3084" operator="equal">
      <formula>"NO HABIL"</formula>
    </cfRule>
    <cfRule type="cellIs" dxfId="3081" priority="3085" stopIfTrue="1" operator="equal">
      <formula>"NO ADMISIBLE"</formula>
    </cfRule>
    <cfRule type="cellIs" dxfId="3080" priority="3086" stopIfTrue="1" operator="equal">
      <formula>"ADMISIBLE"</formula>
    </cfRule>
  </conditionalFormatting>
  <conditionalFormatting sqref="T35:T44">
    <cfRule type="cellIs" dxfId="3079" priority="3083" stopIfTrue="1" operator="equal">
      <formula>"NO ADMISIBLE"</formula>
    </cfRule>
  </conditionalFormatting>
  <conditionalFormatting sqref="T35:T44">
    <cfRule type="cellIs" dxfId="3078" priority="3080" operator="equal">
      <formula>"NO HABIL"</formula>
    </cfRule>
    <cfRule type="cellIs" dxfId="3077" priority="3081" stopIfTrue="1" operator="equal">
      <formula>"NO ADMISIBLE"</formula>
    </cfRule>
    <cfRule type="cellIs" dxfId="3076" priority="3082" stopIfTrue="1" operator="equal">
      <formula>"ADMISIBLE"</formula>
    </cfRule>
  </conditionalFormatting>
  <conditionalFormatting sqref="R35:R44">
    <cfRule type="cellIs" dxfId="3075" priority="3079" stopIfTrue="1" operator="equal">
      <formula>"NO ADMISIBLE"</formula>
    </cfRule>
  </conditionalFormatting>
  <conditionalFormatting sqref="R35:R44">
    <cfRule type="cellIs" dxfId="3074" priority="3076" operator="equal">
      <formula>"NO HABIL"</formula>
    </cfRule>
    <cfRule type="cellIs" dxfId="3073" priority="3077" stopIfTrue="1" operator="equal">
      <formula>"NO ADMISIBLE"</formula>
    </cfRule>
    <cfRule type="cellIs" dxfId="3072" priority="3078" stopIfTrue="1" operator="equal">
      <formula>"ADMISIBLE"</formula>
    </cfRule>
  </conditionalFormatting>
  <conditionalFormatting sqref="Y34:Y44">
    <cfRule type="cellIs" dxfId="3071" priority="3075" stopIfTrue="1" operator="equal">
      <formula>"NO ADMISIBLE"</formula>
    </cfRule>
  </conditionalFormatting>
  <conditionalFormatting sqref="Z35:Z44">
    <cfRule type="cellIs" dxfId="3070" priority="3074" stopIfTrue="1" operator="equal">
      <formula>"NO ADMISIBLE"</formula>
    </cfRule>
  </conditionalFormatting>
  <conditionalFormatting sqref="Z35:Z44">
    <cfRule type="cellIs" dxfId="3069" priority="3071" operator="equal">
      <formula>"NO HABIL"</formula>
    </cfRule>
    <cfRule type="cellIs" dxfId="3068" priority="3072" stopIfTrue="1" operator="equal">
      <formula>"NO ADMISIBLE"</formula>
    </cfRule>
    <cfRule type="cellIs" dxfId="3067" priority="3073" stopIfTrue="1" operator="equal">
      <formula>"ADMISIBLE"</formula>
    </cfRule>
  </conditionalFormatting>
  <conditionalFormatting sqref="R34">
    <cfRule type="cellIs" dxfId="3066" priority="3070" stopIfTrue="1" operator="equal">
      <formula>"NO ADMISIBLE"</formula>
    </cfRule>
  </conditionalFormatting>
  <conditionalFormatting sqref="R34">
    <cfRule type="cellIs" dxfId="3065" priority="3067" operator="equal">
      <formula>"NO HABIL"</formula>
    </cfRule>
    <cfRule type="cellIs" dxfId="3064" priority="3068" stopIfTrue="1" operator="equal">
      <formula>"NO ADMISIBLE"</formula>
    </cfRule>
    <cfRule type="cellIs" dxfId="3063" priority="3069" stopIfTrue="1" operator="equal">
      <formula>"ADMISIBLE"</formula>
    </cfRule>
  </conditionalFormatting>
  <conditionalFormatting sqref="R34">
    <cfRule type="containsBlanks" dxfId="3062" priority="3066">
      <formula>LEN(TRIM(R34))=0</formula>
    </cfRule>
  </conditionalFormatting>
  <conditionalFormatting sqref="R34">
    <cfRule type="cellIs" dxfId="3061" priority="3065" operator="equal">
      <formula>"RECHAZADO"</formula>
    </cfRule>
  </conditionalFormatting>
  <conditionalFormatting sqref="T34">
    <cfRule type="cellIs" dxfId="3060" priority="3064" stopIfTrue="1" operator="equal">
      <formula>"NO ADMISIBLE"</formula>
    </cfRule>
  </conditionalFormatting>
  <conditionalFormatting sqref="T34">
    <cfRule type="cellIs" dxfId="3059" priority="3061" operator="equal">
      <formula>"NO HABIL"</formula>
    </cfRule>
    <cfRule type="cellIs" dxfId="3058" priority="3062" stopIfTrue="1" operator="equal">
      <formula>"NO ADMISIBLE"</formula>
    </cfRule>
    <cfRule type="cellIs" dxfId="3057" priority="3063" stopIfTrue="1" operator="equal">
      <formula>"ADMISIBLE"</formula>
    </cfRule>
  </conditionalFormatting>
  <conditionalFormatting sqref="T34">
    <cfRule type="containsBlanks" dxfId="3056" priority="3060">
      <formula>LEN(TRIM(T34))=0</formula>
    </cfRule>
  </conditionalFormatting>
  <conditionalFormatting sqref="T34">
    <cfRule type="cellIs" dxfId="3055" priority="3059" operator="equal">
      <formula>"RECHAZADO"</formula>
    </cfRule>
  </conditionalFormatting>
  <conditionalFormatting sqref="V34">
    <cfRule type="cellIs" dxfId="3054" priority="3058" stopIfTrue="1" operator="equal">
      <formula>"NO ADMISIBLE"</formula>
    </cfRule>
  </conditionalFormatting>
  <conditionalFormatting sqref="V34">
    <cfRule type="cellIs" dxfId="3053" priority="3055" operator="equal">
      <formula>"NO HABIL"</formula>
    </cfRule>
    <cfRule type="cellIs" dxfId="3052" priority="3056" stopIfTrue="1" operator="equal">
      <formula>"NO ADMISIBLE"</formula>
    </cfRule>
    <cfRule type="cellIs" dxfId="3051" priority="3057" stopIfTrue="1" operator="equal">
      <formula>"ADMISIBLE"</formula>
    </cfRule>
  </conditionalFormatting>
  <conditionalFormatting sqref="V34">
    <cfRule type="containsBlanks" dxfId="3050" priority="3054">
      <formula>LEN(TRIM(V34))=0</formula>
    </cfRule>
  </conditionalFormatting>
  <conditionalFormatting sqref="V34">
    <cfRule type="cellIs" dxfId="3049" priority="3053" operator="equal">
      <formula>"RECHAZADO"</formula>
    </cfRule>
  </conditionalFormatting>
  <conditionalFormatting sqref="X34">
    <cfRule type="cellIs" dxfId="3048" priority="3052" stopIfTrue="1" operator="equal">
      <formula>"NO ADMISIBLE"</formula>
    </cfRule>
  </conditionalFormatting>
  <conditionalFormatting sqref="X34">
    <cfRule type="cellIs" dxfId="3047" priority="3049" operator="equal">
      <formula>"NO HABIL"</formula>
    </cfRule>
    <cfRule type="cellIs" dxfId="3046" priority="3050" stopIfTrue="1" operator="equal">
      <formula>"NO ADMISIBLE"</formula>
    </cfRule>
    <cfRule type="cellIs" dxfId="3045" priority="3051" stopIfTrue="1" operator="equal">
      <formula>"ADMISIBLE"</formula>
    </cfRule>
  </conditionalFormatting>
  <conditionalFormatting sqref="X34">
    <cfRule type="containsBlanks" dxfId="3044" priority="3048">
      <formula>LEN(TRIM(X34))=0</formula>
    </cfRule>
  </conditionalFormatting>
  <conditionalFormatting sqref="X34">
    <cfRule type="cellIs" dxfId="3043" priority="3047" operator="equal">
      <formula>"RECHAZADO"</formula>
    </cfRule>
  </conditionalFormatting>
  <conditionalFormatting sqref="Z34">
    <cfRule type="cellIs" dxfId="3042" priority="3046" stopIfTrue="1" operator="equal">
      <formula>"NO ADMISIBLE"</formula>
    </cfRule>
  </conditionalFormatting>
  <conditionalFormatting sqref="Z34">
    <cfRule type="cellIs" dxfId="3041" priority="3043" operator="equal">
      <formula>"NO HABIL"</formula>
    </cfRule>
    <cfRule type="cellIs" dxfId="3040" priority="3044" stopIfTrue="1" operator="equal">
      <formula>"NO ADMISIBLE"</formula>
    </cfRule>
    <cfRule type="cellIs" dxfId="3039" priority="3045" stopIfTrue="1" operator="equal">
      <formula>"ADMISIBLE"</formula>
    </cfRule>
  </conditionalFormatting>
  <conditionalFormatting sqref="Z34">
    <cfRule type="containsBlanks" dxfId="3038" priority="3042">
      <formula>LEN(TRIM(Z34))=0</formula>
    </cfRule>
  </conditionalFormatting>
  <conditionalFormatting sqref="Z34">
    <cfRule type="cellIs" dxfId="3037" priority="3041" operator="equal">
      <formula>"RECHAZADO"</formula>
    </cfRule>
  </conditionalFormatting>
  <conditionalFormatting sqref="AA34">
    <cfRule type="cellIs" dxfId="3036" priority="3040" stopIfTrue="1" operator="equal">
      <formula>"NO ADMISIBLE"</formula>
    </cfRule>
  </conditionalFormatting>
  <conditionalFormatting sqref="AA34">
    <cfRule type="cellIs" dxfId="3035" priority="3037" operator="equal">
      <formula>"NO HABIL"</formula>
    </cfRule>
    <cfRule type="cellIs" dxfId="3034" priority="3038" stopIfTrue="1" operator="equal">
      <formula>"NO ADMISIBLE"</formula>
    </cfRule>
    <cfRule type="cellIs" dxfId="3033" priority="3039" stopIfTrue="1" operator="equal">
      <formula>"ADMISIBLE"</formula>
    </cfRule>
  </conditionalFormatting>
  <conditionalFormatting sqref="AA34">
    <cfRule type="containsBlanks" dxfId="3032" priority="3036">
      <formula>LEN(TRIM(AA34))=0</formula>
    </cfRule>
  </conditionalFormatting>
  <conditionalFormatting sqref="AA34">
    <cfRule type="cellIs" dxfId="3031" priority="3035" operator="equal">
      <formula>"RECHAZADO"</formula>
    </cfRule>
  </conditionalFormatting>
  <conditionalFormatting sqref="AC34">
    <cfRule type="cellIs" dxfId="3030" priority="3034" stopIfTrue="1" operator="equal">
      <formula>"NO ADMISIBLE"</formula>
    </cfRule>
  </conditionalFormatting>
  <conditionalFormatting sqref="AC34">
    <cfRule type="cellIs" dxfId="3029" priority="3031" operator="equal">
      <formula>"NO HABIL"</formula>
    </cfRule>
    <cfRule type="cellIs" dxfId="3028" priority="3032" stopIfTrue="1" operator="equal">
      <formula>"NO ADMISIBLE"</formula>
    </cfRule>
    <cfRule type="cellIs" dxfId="3027" priority="3033" stopIfTrue="1" operator="equal">
      <formula>"ADMISIBLE"</formula>
    </cfRule>
  </conditionalFormatting>
  <conditionalFormatting sqref="AC34">
    <cfRule type="containsBlanks" dxfId="3026" priority="3030">
      <formula>LEN(TRIM(AC34))=0</formula>
    </cfRule>
  </conditionalFormatting>
  <conditionalFormatting sqref="AC34">
    <cfRule type="cellIs" dxfId="3025" priority="3029" operator="equal">
      <formula>"RECHAZADO"</formula>
    </cfRule>
  </conditionalFormatting>
  <conditionalFormatting sqref="AE34">
    <cfRule type="cellIs" dxfId="3024" priority="3028" stopIfTrue="1" operator="equal">
      <formula>"NO ADMISIBLE"</formula>
    </cfRule>
  </conditionalFormatting>
  <conditionalFormatting sqref="AE34">
    <cfRule type="cellIs" dxfId="3023" priority="3025" operator="equal">
      <formula>"NO HABIL"</formula>
    </cfRule>
    <cfRule type="cellIs" dxfId="3022" priority="3026" stopIfTrue="1" operator="equal">
      <formula>"NO ADMISIBLE"</formula>
    </cfRule>
    <cfRule type="cellIs" dxfId="3021" priority="3027" stopIfTrue="1" operator="equal">
      <formula>"ADMISIBLE"</formula>
    </cfRule>
  </conditionalFormatting>
  <conditionalFormatting sqref="AE34">
    <cfRule type="containsBlanks" dxfId="3020" priority="3024">
      <formula>LEN(TRIM(AE34))=0</formula>
    </cfRule>
  </conditionalFormatting>
  <conditionalFormatting sqref="AE34">
    <cfRule type="cellIs" dxfId="3019" priority="3023" operator="equal">
      <formula>"RECHAZADO"</formula>
    </cfRule>
  </conditionalFormatting>
  <conditionalFormatting sqref="AF34">
    <cfRule type="cellIs" dxfId="3018" priority="3020" operator="equal">
      <formula>"NO HABIL"</formula>
    </cfRule>
    <cfRule type="cellIs" dxfId="3017" priority="3021" stopIfTrue="1" operator="equal">
      <formula>"NO ADMISIBLE"</formula>
    </cfRule>
    <cfRule type="cellIs" dxfId="3016" priority="3022" stopIfTrue="1" operator="equal">
      <formula>"ADMISIBLE"</formula>
    </cfRule>
  </conditionalFormatting>
  <conditionalFormatting sqref="AF34">
    <cfRule type="containsBlanks" dxfId="3015" priority="3019">
      <formula>LEN(TRIM(AF34))=0</formula>
    </cfRule>
  </conditionalFormatting>
  <conditionalFormatting sqref="AF34">
    <cfRule type="cellIs" dxfId="3014" priority="3018" operator="equal">
      <formula>"RECHAZADO"</formula>
    </cfRule>
  </conditionalFormatting>
  <conditionalFormatting sqref="D35:D36">
    <cfRule type="cellIs" dxfId="3013" priority="3017" stopIfTrue="1" operator="equal">
      <formula>"NO ADMISIBLE"</formula>
    </cfRule>
  </conditionalFormatting>
  <conditionalFormatting sqref="J46:K55 S45:S55 C45:C55 W45:W55 N45:P55">
    <cfRule type="cellIs" dxfId="3012" priority="3014" stopIfTrue="1" operator="equal">
      <formula>"NO ADMISIBLE"</formula>
    </cfRule>
  </conditionalFormatting>
  <conditionalFormatting sqref="W45 U45:U55">
    <cfRule type="cellIs" dxfId="3011" priority="3015" stopIfTrue="1" operator="equal">
      <formula>"NO ADMISIBLE"</formula>
    </cfRule>
    <cfRule type="cellIs" dxfId="3010" priority="3016" stopIfTrue="1" operator="equal">
      <formula>"ADMISIBLE"</formula>
    </cfRule>
  </conditionalFormatting>
  <conditionalFormatting sqref="AB45:AB55">
    <cfRule type="cellIs" dxfId="3009" priority="3013" stopIfTrue="1" operator="equal">
      <formula>"NO ADMISIBLE"</formula>
    </cfRule>
  </conditionalFormatting>
  <conditionalFormatting sqref="AB45">
    <cfRule type="cellIs" dxfId="3008" priority="3011" stopIfTrue="1" operator="equal">
      <formula>"NO ADMISIBLE"</formula>
    </cfRule>
    <cfRule type="cellIs" dxfId="3007" priority="3012" stopIfTrue="1" operator="equal">
      <formula>"ADMISIBLE"</formula>
    </cfRule>
  </conditionalFormatting>
  <conditionalFormatting sqref="AD46:AE55 AD45">
    <cfRule type="cellIs" dxfId="3006" priority="3010" stopIfTrue="1" operator="equal">
      <formula>"NO ADMISIBLE"</formula>
    </cfRule>
  </conditionalFormatting>
  <conditionalFormatting sqref="AD45">
    <cfRule type="cellIs" dxfId="3005" priority="3008" stopIfTrue="1" operator="equal">
      <formula>"NO ADMISIBLE"</formula>
    </cfRule>
    <cfRule type="cellIs" dxfId="3004" priority="3009" stopIfTrue="1" operator="equal">
      <formula>"ADMISIBLE"</formula>
    </cfRule>
  </conditionalFormatting>
  <conditionalFormatting sqref="AE46:AE55">
    <cfRule type="cellIs" dxfId="3003" priority="3000" operator="equal">
      <formula>"NO HABIL"</formula>
    </cfRule>
    <cfRule type="cellIs" dxfId="3002" priority="3006" stopIfTrue="1" operator="equal">
      <formula>"NO ADMISIBLE"</formula>
    </cfRule>
    <cfRule type="cellIs" dxfId="3001" priority="3007" stopIfTrue="1" operator="equal">
      <formula>"ADMISIBLE"</formula>
    </cfRule>
  </conditionalFormatting>
  <conditionalFormatting sqref="AF46:AF55">
    <cfRule type="cellIs" dxfId="3000" priority="3001" operator="equal">
      <formula>"NO HABIL"</formula>
    </cfRule>
    <cfRule type="cellIs" dxfId="2999" priority="3004" stopIfTrue="1" operator="equal">
      <formula>"NO ADMISIBLE"</formula>
    </cfRule>
    <cfRule type="cellIs" dxfId="2998" priority="3005" stopIfTrue="1" operator="equal">
      <formula>"ADMISIBLE"</formula>
    </cfRule>
  </conditionalFormatting>
  <conditionalFormatting sqref="Q45:Q55">
    <cfRule type="cellIs" dxfId="2997" priority="3003" stopIfTrue="1" operator="equal">
      <formula>"NO ADMISIBLE"</formula>
    </cfRule>
  </conditionalFormatting>
  <conditionalFormatting sqref="D45 D48:D55">
    <cfRule type="cellIs" dxfId="2996" priority="3002" stopIfTrue="1" operator="equal">
      <formula>"NO ADMISIBLE"</formula>
    </cfRule>
  </conditionalFormatting>
  <conditionalFormatting sqref="AC46:AC55">
    <cfRule type="cellIs" dxfId="2995" priority="2999" stopIfTrue="1" operator="equal">
      <formula>"NO ADMISIBLE"</formula>
    </cfRule>
  </conditionalFormatting>
  <conditionalFormatting sqref="AC46:AC55">
    <cfRule type="cellIs" dxfId="2994" priority="2996" operator="equal">
      <formula>"NO HABIL"</formula>
    </cfRule>
    <cfRule type="cellIs" dxfId="2993" priority="2997" stopIfTrue="1" operator="equal">
      <formula>"NO ADMISIBLE"</formula>
    </cfRule>
    <cfRule type="cellIs" dxfId="2992" priority="2998" stopIfTrue="1" operator="equal">
      <formula>"ADMISIBLE"</formula>
    </cfRule>
  </conditionalFormatting>
  <conditionalFormatting sqref="AA46:AA55">
    <cfRule type="cellIs" dxfId="2991" priority="2995" stopIfTrue="1" operator="equal">
      <formula>"NO ADMISIBLE"</formula>
    </cfRule>
  </conditionalFormatting>
  <conditionalFormatting sqref="AA46:AA55">
    <cfRule type="cellIs" dxfId="2990" priority="2992" operator="equal">
      <formula>"NO HABIL"</formula>
    </cfRule>
    <cfRule type="cellIs" dxfId="2989" priority="2993" stopIfTrue="1" operator="equal">
      <formula>"NO ADMISIBLE"</formula>
    </cfRule>
    <cfRule type="cellIs" dxfId="2988" priority="2994" stopIfTrue="1" operator="equal">
      <formula>"ADMISIBLE"</formula>
    </cfRule>
  </conditionalFormatting>
  <conditionalFormatting sqref="X46:X55">
    <cfRule type="cellIs" dxfId="2987" priority="2991" stopIfTrue="1" operator="equal">
      <formula>"NO ADMISIBLE"</formula>
    </cfRule>
  </conditionalFormatting>
  <conditionalFormatting sqref="X46:X55">
    <cfRule type="cellIs" dxfId="2986" priority="2988" operator="equal">
      <formula>"NO HABIL"</formula>
    </cfRule>
    <cfRule type="cellIs" dxfId="2985" priority="2989" stopIfTrue="1" operator="equal">
      <formula>"NO ADMISIBLE"</formula>
    </cfRule>
    <cfRule type="cellIs" dxfId="2984" priority="2990" stopIfTrue="1" operator="equal">
      <formula>"ADMISIBLE"</formula>
    </cfRule>
  </conditionalFormatting>
  <conditionalFormatting sqref="V46:V55">
    <cfRule type="cellIs" dxfId="2983" priority="2987" stopIfTrue="1" operator="equal">
      <formula>"NO ADMISIBLE"</formula>
    </cfRule>
  </conditionalFormatting>
  <conditionalFormatting sqref="V46:V55">
    <cfRule type="cellIs" dxfId="2982" priority="2984" operator="equal">
      <formula>"NO HABIL"</formula>
    </cfRule>
    <cfRule type="cellIs" dxfId="2981" priority="2985" stopIfTrue="1" operator="equal">
      <formula>"NO ADMISIBLE"</formula>
    </cfRule>
    <cfRule type="cellIs" dxfId="2980" priority="2986" stopIfTrue="1" operator="equal">
      <formula>"ADMISIBLE"</formula>
    </cfRule>
  </conditionalFormatting>
  <conditionalFormatting sqref="T46:T55">
    <cfRule type="cellIs" dxfId="2979" priority="2983" stopIfTrue="1" operator="equal">
      <formula>"NO ADMISIBLE"</formula>
    </cfRule>
  </conditionalFormatting>
  <conditionalFormatting sqref="T46:T55">
    <cfRule type="cellIs" dxfId="2978" priority="2980" operator="equal">
      <formula>"NO HABIL"</formula>
    </cfRule>
    <cfRule type="cellIs" dxfId="2977" priority="2981" stopIfTrue="1" operator="equal">
      <formula>"NO ADMISIBLE"</formula>
    </cfRule>
    <cfRule type="cellIs" dxfId="2976" priority="2982" stopIfTrue="1" operator="equal">
      <formula>"ADMISIBLE"</formula>
    </cfRule>
  </conditionalFormatting>
  <conditionalFormatting sqref="R46:R55">
    <cfRule type="cellIs" dxfId="2975" priority="2979" stopIfTrue="1" operator="equal">
      <formula>"NO ADMISIBLE"</formula>
    </cfRule>
  </conditionalFormatting>
  <conditionalFormatting sqref="R46:R55">
    <cfRule type="cellIs" dxfId="2974" priority="2976" operator="equal">
      <formula>"NO HABIL"</formula>
    </cfRule>
    <cfRule type="cellIs" dxfId="2973" priority="2977" stopIfTrue="1" operator="equal">
      <formula>"NO ADMISIBLE"</formula>
    </cfRule>
    <cfRule type="cellIs" dxfId="2972" priority="2978" stopIfTrue="1" operator="equal">
      <formula>"ADMISIBLE"</formula>
    </cfRule>
  </conditionalFormatting>
  <conditionalFormatting sqref="Y45:Y55">
    <cfRule type="cellIs" dxfId="2971" priority="2975" stopIfTrue="1" operator="equal">
      <formula>"NO ADMISIBLE"</formula>
    </cfRule>
  </conditionalFormatting>
  <conditionalFormatting sqref="Z46:Z55">
    <cfRule type="cellIs" dxfId="2970" priority="2974" stopIfTrue="1" operator="equal">
      <formula>"NO ADMISIBLE"</formula>
    </cfRule>
  </conditionalFormatting>
  <conditionalFormatting sqref="Z46:Z55">
    <cfRule type="cellIs" dxfId="2969" priority="2971" operator="equal">
      <formula>"NO HABIL"</formula>
    </cfRule>
    <cfRule type="cellIs" dxfId="2968" priority="2972" stopIfTrue="1" operator="equal">
      <formula>"NO ADMISIBLE"</formula>
    </cfRule>
    <cfRule type="cellIs" dxfId="2967" priority="2973" stopIfTrue="1" operator="equal">
      <formula>"ADMISIBLE"</formula>
    </cfRule>
  </conditionalFormatting>
  <conditionalFormatting sqref="R45">
    <cfRule type="cellIs" dxfId="2966" priority="2970" stopIfTrue="1" operator="equal">
      <formula>"NO ADMISIBLE"</formula>
    </cfRule>
  </conditionalFormatting>
  <conditionalFormatting sqref="R45">
    <cfRule type="cellIs" dxfId="2965" priority="2967" operator="equal">
      <formula>"NO HABIL"</formula>
    </cfRule>
    <cfRule type="cellIs" dxfId="2964" priority="2968" stopIfTrue="1" operator="equal">
      <formula>"NO ADMISIBLE"</formula>
    </cfRule>
    <cfRule type="cellIs" dxfId="2963" priority="2969" stopIfTrue="1" operator="equal">
      <formula>"ADMISIBLE"</formula>
    </cfRule>
  </conditionalFormatting>
  <conditionalFormatting sqref="R45">
    <cfRule type="containsBlanks" dxfId="2962" priority="2966">
      <formula>LEN(TRIM(R45))=0</formula>
    </cfRule>
  </conditionalFormatting>
  <conditionalFormatting sqref="R45">
    <cfRule type="cellIs" dxfId="2961" priority="2965" operator="equal">
      <formula>"RECHAZADO"</formula>
    </cfRule>
  </conditionalFormatting>
  <conditionalFormatting sqref="T45">
    <cfRule type="cellIs" dxfId="2960" priority="2964" stopIfTrue="1" operator="equal">
      <formula>"NO ADMISIBLE"</formula>
    </cfRule>
  </conditionalFormatting>
  <conditionalFormatting sqref="T45">
    <cfRule type="cellIs" dxfId="2959" priority="2961" operator="equal">
      <formula>"NO HABIL"</formula>
    </cfRule>
    <cfRule type="cellIs" dxfId="2958" priority="2962" stopIfTrue="1" operator="equal">
      <formula>"NO ADMISIBLE"</formula>
    </cfRule>
    <cfRule type="cellIs" dxfId="2957" priority="2963" stopIfTrue="1" operator="equal">
      <formula>"ADMISIBLE"</formula>
    </cfRule>
  </conditionalFormatting>
  <conditionalFormatting sqref="T45">
    <cfRule type="containsBlanks" dxfId="2956" priority="2960">
      <formula>LEN(TRIM(T45))=0</formula>
    </cfRule>
  </conditionalFormatting>
  <conditionalFormatting sqref="T45">
    <cfRule type="cellIs" dxfId="2955" priority="2959" operator="equal">
      <formula>"RECHAZADO"</formula>
    </cfRule>
  </conditionalFormatting>
  <conditionalFormatting sqref="V45">
    <cfRule type="cellIs" dxfId="2954" priority="2958" stopIfTrue="1" operator="equal">
      <formula>"NO ADMISIBLE"</formula>
    </cfRule>
  </conditionalFormatting>
  <conditionalFormatting sqref="V45">
    <cfRule type="cellIs" dxfId="2953" priority="2955" operator="equal">
      <formula>"NO HABIL"</formula>
    </cfRule>
    <cfRule type="cellIs" dxfId="2952" priority="2956" stopIfTrue="1" operator="equal">
      <formula>"NO ADMISIBLE"</formula>
    </cfRule>
    <cfRule type="cellIs" dxfId="2951" priority="2957" stopIfTrue="1" operator="equal">
      <formula>"ADMISIBLE"</formula>
    </cfRule>
  </conditionalFormatting>
  <conditionalFormatting sqref="V45">
    <cfRule type="containsBlanks" dxfId="2950" priority="2954">
      <formula>LEN(TRIM(V45))=0</formula>
    </cfRule>
  </conditionalFormatting>
  <conditionalFormatting sqref="V45">
    <cfRule type="cellIs" dxfId="2949" priority="2953" operator="equal">
      <formula>"RECHAZADO"</formula>
    </cfRule>
  </conditionalFormatting>
  <conditionalFormatting sqref="X45">
    <cfRule type="cellIs" dxfId="2948" priority="2952" stopIfTrue="1" operator="equal">
      <formula>"NO ADMISIBLE"</formula>
    </cfRule>
  </conditionalFormatting>
  <conditionalFormatting sqref="X45">
    <cfRule type="cellIs" dxfId="2947" priority="2949" operator="equal">
      <formula>"NO HABIL"</formula>
    </cfRule>
    <cfRule type="cellIs" dxfId="2946" priority="2950" stopIfTrue="1" operator="equal">
      <formula>"NO ADMISIBLE"</formula>
    </cfRule>
    <cfRule type="cellIs" dxfId="2945" priority="2951" stopIfTrue="1" operator="equal">
      <formula>"ADMISIBLE"</formula>
    </cfRule>
  </conditionalFormatting>
  <conditionalFormatting sqref="X45">
    <cfRule type="containsBlanks" dxfId="2944" priority="2948">
      <formula>LEN(TRIM(X45))=0</formula>
    </cfRule>
  </conditionalFormatting>
  <conditionalFormatting sqref="X45">
    <cfRule type="cellIs" dxfId="2943" priority="2947" operator="equal">
      <formula>"RECHAZADO"</formula>
    </cfRule>
  </conditionalFormatting>
  <conditionalFormatting sqref="Z45">
    <cfRule type="cellIs" dxfId="2942" priority="2946" stopIfTrue="1" operator="equal">
      <formula>"NO ADMISIBLE"</formula>
    </cfRule>
  </conditionalFormatting>
  <conditionalFormatting sqref="Z45">
    <cfRule type="cellIs" dxfId="2941" priority="2943" operator="equal">
      <formula>"NO HABIL"</formula>
    </cfRule>
    <cfRule type="cellIs" dxfId="2940" priority="2944" stopIfTrue="1" operator="equal">
      <formula>"NO ADMISIBLE"</formula>
    </cfRule>
    <cfRule type="cellIs" dxfId="2939" priority="2945" stopIfTrue="1" operator="equal">
      <formula>"ADMISIBLE"</formula>
    </cfRule>
  </conditionalFormatting>
  <conditionalFormatting sqref="Z45">
    <cfRule type="containsBlanks" dxfId="2938" priority="2942">
      <formula>LEN(TRIM(Z45))=0</formula>
    </cfRule>
  </conditionalFormatting>
  <conditionalFormatting sqref="Z45">
    <cfRule type="cellIs" dxfId="2937" priority="2941" operator="equal">
      <formula>"RECHAZADO"</formula>
    </cfRule>
  </conditionalFormatting>
  <conditionalFormatting sqref="AA45">
    <cfRule type="cellIs" dxfId="2936" priority="2940" stopIfTrue="1" operator="equal">
      <formula>"NO ADMISIBLE"</formula>
    </cfRule>
  </conditionalFormatting>
  <conditionalFormatting sqref="AA45">
    <cfRule type="cellIs" dxfId="2935" priority="2937" operator="equal">
      <formula>"NO HABIL"</formula>
    </cfRule>
    <cfRule type="cellIs" dxfId="2934" priority="2938" stopIfTrue="1" operator="equal">
      <formula>"NO ADMISIBLE"</formula>
    </cfRule>
    <cfRule type="cellIs" dxfId="2933" priority="2939" stopIfTrue="1" operator="equal">
      <formula>"ADMISIBLE"</formula>
    </cfRule>
  </conditionalFormatting>
  <conditionalFormatting sqref="AA45">
    <cfRule type="containsBlanks" dxfId="2932" priority="2936">
      <formula>LEN(TRIM(AA45))=0</formula>
    </cfRule>
  </conditionalFormatting>
  <conditionalFormatting sqref="AA45">
    <cfRule type="cellIs" dxfId="2931" priority="2935" operator="equal">
      <formula>"RECHAZADO"</formula>
    </cfRule>
  </conditionalFormatting>
  <conditionalFormatting sqref="AC45">
    <cfRule type="cellIs" dxfId="2930" priority="2934" stopIfTrue="1" operator="equal">
      <formula>"NO ADMISIBLE"</formula>
    </cfRule>
  </conditionalFormatting>
  <conditionalFormatting sqref="AC45">
    <cfRule type="cellIs" dxfId="2929" priority="2931" operator="equal">
      <formula>"NO HABIL"</formula>
    </cfRule>
    <cfRule type="cellIs" dxfId="2928" priority="2932" stopIfTrue="1" operator="equal">
      <formula>"NO ADMISIBLE"</formula>
    </cfRule>
    <cfRule type="cellIs" dxfId="2927" priority="2933" stopIfTrue="1" operator="equal">
      <formula>"ADMISIBLE"</formula>
    </cfRule>
  </conditionalFormatting>
  <conditionalFormatting sqref="AC45">
    <cfRule type="containsBlanks" dxfId="2926" priority="2930">
      <formula>LEN(TRIM(AC45))=0</formula>
    </cfRule>
  </conditionalFormatting>
  <conditionalFormatting sqref="AC45">
    <cfRule type="cellIs" dxfId="2925" priority="2929" operator="equal">
      <formula>"RECHAZADO"</formula>
    </cfRule>
  </conditionalFormatting>
  <conditionalFormatting sqref="AE45">
    <cfRule type="cellIs" dxfId="2924" priority="2928" stopIfTrue="1" operator="equal">
      <formula>"NO ADMISIBLE"</formula>
    </cfRule>
  </conditionalFormatting>
  <conditionalFormatting sqref="AE45">
    <cfRule type="cellIs" dxfId="2923" priority="2925" operator="equal">
      <formula>"NO HABIL"</formula>
    </cfRule>
    <cfRule type="cellIs" dxfId="2922" priority="2926" stopIfTrue="1" operator="equal">
      <formula>"NO ADMISIBLE"</formula>
    </cfRule>
    <cfRule type="cellIs" dxfId="2921" priority="2927" stopIfTrue="1" operator="equal">
      <formula>"ADMISIBLE"</formula>
    </cfRule>
  </conditionalFormatting>
  <conditionalFormatting sqref="AE45">
    <cfRule type="containsBlanks" dxfId="2920" priority="2924">
      <formula>LEN(TRIM(AE45))=0</formula>
    </cfRule>
  </conditionalFormatting>
  <conditionalFormatting sqref="AE45">
    <cfRule type="cellIs" dxfId="2919" priority="2923" operator="equal">
      <formula>"RECHAZADO"</formula>
    </cfRule>
  </conditionalFormatting>
  <conditionalFormatting sqref="AF45">
    <cfRule type="cellIs" dxfId="2918" priority="2920" operator="equal">
      <formula>"NO HABIL"</formula>
    </cfRule>
    <cfRule type="cellIs" dxfId="2917" priority="2921" stopIfTrue="1" operator="equal">
      <formula>"NO ADMISIBLE"</formula>
    </cfRule>
    <cfRule type="cellIs" dxfId="2916" priority="2922" stopIfTrue="1" operator="equal">
      <formula>"ADMISIBLE"</formula>
    </cfRule>
  </conditionalFormatting>
  <conditionalFormatting sqref="AF45">
    <cfRule type="containsBlanks" dxfId="2915" priority="2919">
      <formula>LEN(TRIM(AF45))=0</formula>
    </cfRule>
  </conditionalFormatting>
  <conditionalFormatting sqref="AF45">
    <cfRule type="cellIs" dxfId="2914" priority="2918" operator="equal">
      <formula>"RECHAZADO"</formula>
    </cfRule>
  </conditionalFormatting>
  <conditionalFormatting sqref="D46:D47">
    <cfRule type="cellIs" dxfId="2913" priority="2917" stopIfTrue="1" operator="equal">
      <formula>"NO ADMISIBLE"</formula>
    </cfRule>
  </conditionalFormatting>
  <conditionalFormatting sqref="J57:K66 S56:S66 C56:C66 W56:W66 N56:P66">
    <cfRule type="cellIs" dxfId="2912" priority="2914" stopIfTrue="1" operator="equal">
      <formula>"NO ADMISIBLE"</formula>
    </cfRule>
  </conditionalFormatting>
  <conditionalFormatting sqref="W56 U56:U66">
    <cfRule type="cellIs" dxfId="2911" priority="2915" stopIfTrue="1" operator="equal">
      <formula>"NO ADMISIBLE"</formula>
    </cfRule>
    <cfRule type="cellIs" dxfId="2910" priority="2916" stopIfTrue="1" operator="equal">
      <formula>"ADMISIBLE"</formula>
    </cfRule>
  </conditionalFormatting>
  <conditionalFormatting sqref="AB56:AB66">
    <cfRule type="cellIs" dxfId="2909" priority="2913" stopIfTrue="1" operator="equal">
      <formula>"NO ADMISIBLE"</formula>
    </cfRule>
  </conditionalFormatting>
  <conditionalFormatting sqref="AB56">
    <cfRule type="cellIs" dxfId="2908" priority="2911" stopIfTrue="1" operator="equal">
      <formula>"NO ADMISIBLE"</formula>
    </cfRule>
    <cfRule type="cellIs" dxfId="2907" priority="2912" stopIfTrue="1" operator="equal">
      <formula>"ADMISIBLE"</formula>
    </cfRule>
  </conditionalFormatting>
  <conditionalFormatting sqref="AD57:AE66 AD56">
    <cfRule type="cellIs" dxfId="2906" priority="2910" stopIfTrue="1" operator="equal">
      <formula>"NO ADMISIBLE"</formula>
    </cfRule>
  </conditionalFormatting>
  <conditionalFormatting sqref="AD56">
    <cfRule type="cellIs" dxfId="2905" priority="2908" stopIfTrue="1" operator="equal">
      <formula>"NO ADMISIBLE"</formula>
    </cfRule>
    <cfRule type="cellIs" dxfId="2904" priority="2909" stopIfTrue="1" operator="equal">
      <formula>"ADMISIBLE"</formula>
    </cfRule>
  </conditionalFormatting>
  <conditionalFormatting sqref="AE57:AE66">
    <cfRule type="cellIs" dxfId="2903" priority="2900" operator="equal">
      <formula>"NO HABIL"</formula>
    </cfRule>
    <cfRule type="cellIs" dxfId="2902" priority="2906" stopIfTrue="1" operator="equal">
      <formula>"NO ADMISIBLE"</formula>
    </cfRule>
    <cfRule type="cellIs" dxfId="2901" priority="2907" stopIfTrue="1" operator="equal">
      <formula>"ADMISIBLE"</formula>
    </cfRule>
  </conditionalFormatting>
  <conditionalFormatting sqref="AF57:AF66">
    <cfRule type="cellIs" dxfId="2900" priority="2901" operator="equal">
      <formula>"NO HABIL"</formula>
    </cfRule>
    <cfRule type="cellIs" dxfId="2899" priority="2904" stopIfTrue="1" operator="equal">
      <formula>"NO ADMISIBLE"</formula>
    </cfRule>
    <cfRule type="cellIs" dxfId="2898" priority="2905" stopIfTrue="1" operator="equal">
      <formula>"ADMISIBLE"</formula>
    </cfRule>
  </conditionalFormatting>
  <conditionalFormatting sqref="Q56:Q66">
    <cfRule type="cellIs" dxfId="2897" priority="2903" stopIfTrue="1" operator="equal">
      <formula>"NO ADMISIBLE"</formula>
    </cfRule>
  </conditionalFormatting>
  <conditionalFormatting sqref="D56 D59:D66">
    <cfRule type="cellIs" dxfId="2896" priority="2902" stopIfTrue="1" operator="equal">
      <formula>"NO ADMISIBLE"</formula>
    </cfRule>
  </conditionalFormatting>
  <conditionalFormatting sqref="AC57:AC66">
    <cfRule type="cellIs" dxfId="2895" priority="2899" stopIfTrue="1" operator="equal">
      <formula>"NO ADMISIBLE"</formula>
    </cfRule>
  </conditionalFormatting>
  <conditionalFormatting sqref="AC57:AC66">
    <cfRule type="cellIs" dxfId="2894" priority="2896" operator="equal">
      <formula>"NO HABIL"</formula>
    </cfRule>
    <cfRule type="cellIs" dxfId="2893" priority="2897" stopIfTrue="1" operator="equal">
      <formula>"NO ADMISIBLE"</formula>
    </cfRule>
    <cfRule type="cellIs" dxfId="2892" priority="2898" stopIfTrue="1" operator="equal">
      <formula>"ADMISIBLE"</formula>
    </cfRule>
  </conditionalFormatting>
  <conditionalFormatting sqref="AA57:AA66">
    <cfRule type="cellIs" dxfId="2891" priority="2895" stopIfTrue="1" operator="equal">
      <formula>"NO ADMISIBLE"</formula>
    </cfRule>
  </conditionalFormatting>
  <conditionalFormatting sqref="AA57:AA66">
    <cfRule type="cellIs" dxfId="2890" priority="2892" operator="equal">
      <formula>"NO HABIL"</formula>
    </cfRule>
    <cfRule type="cellIs" dxfId="2889" priority="2893" stopIfTrue="1" operator="equal">
      <formula>"NO ADMISIBLE"</formula>
    </cfRule>
    <cfRule type="cellIs" dxfId="2888" priority="2894" stopIfTrue="1" operator="equal">
      <formula>"ADMISIBLE"</formula>
    </cfRule>
  </conditionalFormatting>
  <conditionalFormatting sqref="X57:X66">
    <cfRule type="cellIs" dxfId="2887" priority="2891" stopIfTrue="1" operator="equal">
      <formula>"NO ADMISIBLE"</formula>
    </cfRule>
  </conditionalFormatting>
  <conditionalFormatting sqref="X57:X66">
    <cfRule type="cellIs" dxfId="2886" priority="2888" operator="equal">
      <formula>"NO HABIL"</formula>
    </cfRule>
    <cfRule type="cellIs" dxfId="2885" priority="2889" stopIfTrue="1" operator="equal">
      <formula>"NO ADMISIBLE"</formula>
    </cfRule>
    <cfRule type="cellIs" dxfId="2884" priority="2890" stopIfTrue="1" operator="equal">
      <formula>"ADMISIBLE"</formula>
    </cfRule>
  </conditionalFormatting>
  <conditionalFormatting sqref="V57:V66">
    <cfRule type="cellIs" dxfId="2883" priority="2887" stopIfTrue="1" operator="equal">
      <formula>"NO ADMISIBLE"</formula>
    </cfRule>
  </conditionalFormatting>
  <conditionalFormatting sqref="V57:V66">
    <cfRule type="cellIs" dxfId="2882" priority="2884" operator="equal">
      <formula>"NO HABIL"</formula>
    </cfRule>
    <cfRule type="cellIs" dxfId="2881" priority="2885" stopIfTrue="1" operator="equal">
      <formula>"NO ADMISIBLE"</formula>
    </cfRule>
    <cfRule type="cellIs" dxfId="2880" priority="2886" stopIfTrue="1" operator="equal">
      <formula>"ADMISIBLE"</formula>
    </cfRule>
  </conditionalFormatting>
  <conditionalFormatting sqref="T57:T66">
    <cfRule type="cellIs" dxfId="2879" priority="2883" stopIfTrue="1" operator="equal">
      <formula>"NO ADMISIBLE"</formula>
    </cfRule>
  </conditionalFormatting>
  <conditionalFormatting sqref="T57:T66">
    <cfRule type="cellIs" dxfId="2878" priority="2880" operator="equal">
      <formula>"NO HABIL"</formula>
    </cfRule>
    <cfRule type="cellIs" dxfId="2877" priority="2881" stopIfTrue="1" operator="equal">
      <formula>"NO ADMISIBLE"</formula>
    </cfRule>
    <cfRule type="cellIs" dxfId="2876" priority="2882" stopIfTrue="1" operator="equal">
      <formula>"ADMISIBLE"</formula>
    </cfRule>
  </conditionalFormatting>
  <conditionalFormatting sqref="R57:R66">
    <cfRule type="cellIs" dxfId="2875" priority="2879" stopIfTrue="1" operator="equal">
      <formula>"NO ADMISIBLE"</formula>
    </cfRule>
  </conditionalFormatting>
  <conditionalFormatting sqref="R57:R66">
    <cfRule type="cellIs" dxfId="2874" priority="2876" operator="equal">
      <formula>"NO HABIL"</formula>
    </cfRule>
    <cfRule type="cellIs" dxfId="2873" priority="2877" stopIfTrue="1" operator="equal">
      <formula>"NO ADMISIBLE"</formula>
    </cfRule>
    <cfRule type="cellIs" dxfId="2872" priority="2878" stopIfTrue="1" operator="equal">
      <formula>"ADMISIBLE"</formula>
    </cfRule>
  </conditionalFormatting>
  <conditionalFormatting sqref="Y56:Y66">
    <cfRule type="cellIs" dxfId="2871" priority="2875" stopIfTrue="1" operator="equal">
      <formula>"NO ADMISIBLE"</formula>
    </cfRule>
  </conditionalFormatting>
  <conditionalFormatting sqref="Z57:Z66">
    <cfRule type="cellIs" dxfId="2870" priority="2874" stopIfTrue="1" operator="equal">
      <formula>"NO ADMISIBLE"</formula>
    </cfRule>
  </conditionalFormatting>
  <conditionalFormatting sqref="Z57:Z66">
    <cfRule type="cellIs" dxfId="2869" priority="2871" operator="equal">
      <formula>"NO HABIL"</formula>
    </cfRule>
    <cfRule type="cellIs" dxfId="2868" priority="2872" stopIfTrue="1" operator="equal">
      <formula>"NO ADMISIBLE"</formula>
    </cfRule>
    <cfRule type="cellIs" dxfId="2867" priority="2873" stopIfTrue="1" operator="equal">
      <formula>"ADMISIBLE"</formula>
    </cfRule>
  </conditionalFormatting>
  <conditionalFormatting sqref="R56">
    <cfRule type="cellIs" dxfId="2866" priority="2870" stopIfTrue="1" operator="equal">
      <formula>"NO ADMISIBLE"</formula>
    </cfRule>
  </conditionalFormatting>
  <conditionalFormatting sqref="R56">
    <cfRule type="cellIs" dxfId="2865" priority="2867" operator="equal">
      <formula>"NO HABIL"</formula>
    </cfRule>
    <cfRule type="cellIs" dxfId="2864" priority="2868" stopIfTrue="1" operator="equal">
      <formula>"NO ADMISIBLE"</formula>
    </cfRule>
    <cfRule type="cellIs" dxfId="2863" priority="2869" stopIfTrue="1" operator="equal">
      <formula>"ADMISIBLE"</formula>
    </cfRule>
  </conditionalFormatting>
  <conditionalFormatting sqref="R56">
    <cfRule type="containsBlanks" dxfId="2862" priority="2866">
      <formula>LEN(TRIM(R56))=0</formula>
    </cfRule>
  </conditionalFormatting>
  <conditionalFormatting sqref="R56">
    <cfRule type="cellIs" dxfId="2861" priority="2865" operator="equal">
      <formula>"RECHAZADO"</formula>
    </cfRule>
  </conditionalFormatting>
  <conditionalFormatting sqref="T56">
    <cfRule type="cellIs" dxfId="2860" priority="2864" stopIfTrue="1" operator="equal">
      <formula>"NO ADMISIBLE"</formula>
    </cfRule>
  </conditionalFormatting>
  <conditionalFormatting sqref="T56">
    <cfRule type="cellIs" dxfId="2859" priority="2861" operator="equal">
      <formula>"NO HABIL"</formula>
    </cfRule>
    <cfRule type="cellIs" dxfId="2858" priority="2862" stopIfTrue="1" operator="equal">
      <formula>"NO ADMISIBLE"</formula>
    </cfRule>
    <cfRule type="cellIs" dxfId="2857" priority="2863" stopIfTrue="1" operator="equal">
      <formula>"ADMISIBLE"</formula>
    </cfRule>
  </conditionalFormatting>
  <conditionalFormatting sqref="T56">
    <cfRule type="containsBlanks" dxfId="2856" priority="2860">
      <formula>LEN(TRIM(T56))=0</formula>
    </cfRule>
  </conditionalFormatting>
  <conditionalFormatting sqref="T56">
    <cfRule type="cellIs" dxfId="2855" priority="2859" operator="equal">
      <formula>"RECHAZADO"</formula>
    </cfRule>
  </conditionalFormatting>
  <conditionalFormatting sqref="V56">
    <cfRule type="cellIs" dxfId="2854" priority="2858" stopIfTrue="1" operator="equal">
      <formula>"NO ADMISIBLE"</formula>
    </cfRule>
  </conditionalFormatting>
  <conditionalFormatting sqref="V56">
    <cfRule type="cellIs" dxfId="2853" priority="2855" operator="equal">
      <formula>"NO HABIL"</formula>
    </cfRule>
    <cfRule type="cellIs" dxfId="2852" priority="2856" stopIfTrue="1" operator="equal">
      <formula>"NO ADMISIBLE"</formula>
    </cfRule>
    <cfRule type="cellIs" dxfId="2851" priority="2857" stopIfTrue="1" operator="equal">
      <formula>"ADMISIBLE"</formula>
    </cfRule>
  </conditionalFormatting>
  <conditionalFormatting sqref="V56">
    <cfRule type="containsBlanks" dxfId="2850" priority="2854">
      <formula>LEN(TRIM(V56))=0</formula>
    </cfRule>
  </conditionalFormatting>
  <conditionalFormatting sqref="V56">
    <cfRule type="cellIs" dxfId="2849" priority="2853" operator="equal">
      <formula>"RECHAZADO"</formula>
    </cfRule>
  </conditionalFormatting>
  <conditionalFormatting sqref="X56">
    <cfRule type="cellIs" dxfId="2848" priority="2852" stopIfTrue="1" operator="equal">
      <formula>"NO ADMISIBLE"</formula>
    </cfRule>
  </conditionalFormatting>
  <conditionalFormatting sqref="X56">
    <cfRule type="cellIs" dxfId="2847" priority="2849" operator="equal">
      <formula>"NO HABIL"</formula>
    </cfRule>
    <cfRule type="cellIs" dxfId="2846" priority="2850" stopIfTrue="1" operator="equal">
      <formula>"NO ADMISIBLE"</formula>
    </cfRule>
    <cfRule type="cellIs" dxfId="2845" priority="2851" stopIfTrue="1" operator="equal">
      <formula>"ADMISIBLE"</formula>
    </cfRule>
  </conditionalFormatting>
  <conditionalFormatting sqref="X56">
    <cfRule type="containsBlanks" dxfId="2844" priority="2848">
      <formula>LEN(TRIM(X56))=0</formula>
    </cfRule>
  </conditionalFormatting>
  <conditionalFormatting sqref="X56">
    <cfRule type="cellIs" dxfId="2843" priority="2847" operator="equal">
      <formula>"RECHAZADO"</formula>
    </cfRule>
  </conditionalFormatting>
  <conditionalFormatting sqref="Z56">
    <cfRule type="cellIs" dxfId="2842" priority="2846" stopIfTrue="1" operator="equal">
      <formula>"NO ADMISIBLE"</formula>
    </cfRule>
  </conditionalFormatting>
  <conditionalFormatting sqref="Z56">
    <cfRule type="cellIs" dxfId="2841" priority="2843" operator="equal">
      <formula>"NO HABIL"</formula>
    </cfRule>
    <cfRule type="cellIs" dxfId="2840" priority="2844" stopIfTrue="1" operator="equal">
      <formula>"NO ADMISIBLE"</formula>
    </cfRule>
    <cfRule type="cellIs" dxfId="2839" priority="2845" stopIfTrue="1" operator="equal">
      <formula>"ADMISIBLE"</formula>
    </cfRule>
  </conditionalFormatting>
  <conditionalFormatting sqref="Z56">
    <cfRule type="containsBlanks" dxfId="2838" priority="2842">
      <formula>LEN(TRIM(Z56))=0</formula>
    </cfRule>
  </conditionalFormatting>
  <conditionalFormatting sqref="Z56">
    <cfRule type="cellIs" dxfId="2837" priority="2841" operator="equal">
      <formula>"RECHAZADO"</formula>
    </cfRule>
  </conditionalFormatting>
  <conditionalFormatting sqref="AA56">
    <cfRule type="cellIs" dxfId="2836" priority="2840" stopIfTrue="1" operator="equal">
      <formula>"NO ADMISIBLE"</formula>
    </cfRule>
  </conditionalFormatting>
  <conditionalFormatting sqref="AA56">
    <cfRule type="cellIs" dxfId="2835" priority="2837" operator="equal">
      <formula>"NO HABIL"</formula>
    </cfRule>
    <cfRule type="cellIs" dxfId="2834" priority="2838" stopIfTrue="1" operator="equal">
      <formula>"NO ADMISIBLE"</formula>
    </cfRule>
    <cfRule type="cellIs" dxfId="2833" priority="2839" stopIfTrue="1" operator="equal">
      <formula>"ADMISIBLE"</formula>
    </cfRule>
  </conditionalFormatting>
  <conditionalFormatting sqref="AA56">
    <cfRule type="containsBlanks" dxfId="2832" priority="2836">
      <formula>LEN(TRIM(AA56))=0</formula>
    </cfRule>
  </conditionalFormatting>
  <conditionalFormatting sqref="AA56">
    <cfRule type="cellIs" dxfId="2831" priority="2835" operator="equal">
      <formula>"RECHAZADO"</formula>
    </cfRule>
  </conditionalFormatting>
  <conditionalFormatting sqref="AC56">
    <cfRule type="cellIs" dxfId="2830" priority="2834" stopIfTrue="1" operator="equal">
      <formula>"NO ADMISIBLE"</formula>
    </cfRule>
  </conditionalFormatting>
  <conditionalFormatting sqref="AC56">
    <cfRule type="cellIs" dxfId="2829" priority="2831" operator="equal">
      <formula>"NO HABIL"</formula>
    </cfRule>
    <cfRule type="cellIs" dxfId="2828" priority="2832" stopIfTrue="1" operator="equal">
      <formula>"NO ADMISIBLE"</formula>
    </cfRule>
    <cfRule type="cellIs" dxfId="2827" priority="2833" stopIfTrue="1" operator="equal">
      <formula>"ADMISIBLE"</formula>
    </cfRule>
  </conditionalFormatting>
  <conditionalFormatting sqref="AC56">
    <cfRule type="containsBlanks" dxfId="2826" priority="2830">
      <formula>LEN(TRIM(AC56))=0</formula>
    </cfRule>
  </conditionalFormatting>
  <conditionalFormatting sqref="AC56">
    <cfRule type="cellIs" dxfId="2825" priority="2829" operator="equal">
      <formula>"RECHAZADO"</formula>
    </cfRule>
  </conditionalFormatting>
  <conditionalFormatting sqref="AE56">
    <cfRule type="cellIs" dxfId="2824" priority="2828" stopIfTrue="1" operator="equal">
      <formula>"NO ADMISIBLE"</formula>
    </cfRule>
  </conditionalFormatting>
  <conditionalFormatting sqref="AE56">
    <cfRule type="cellIs" dxfId="2823" priority="2825" operator="equal">
      <formula>"NO HABIL"</formula>
    </cfRule>
    <cfRule type="cellIs" dxfId="2822" priority="2826" stopIfTrue="1" operator="equal">
      <formula>"NO ADMISIBLE"</formula>
    </cfRule>
    <cfRule type="cellIs" dxfId="2821" priority="2827" stopIfTrue="1" operator="equal">
      <formula>"ADMISIBLE"</formula>
    </cfRule>
  </conditionalFormatting>
  <conditionalFormatting sqref="AE56">
    <cfRule type="containsBlanks" dxfId="2820" priority="2824">
      <formula>LEN(TRIM(AE56))=0</formula>
    </cfRule>
  </conditionalFormatting>
  <conditionalFormatting sqref="AE56">
    <cfRule type="cellIs" dxfId="2819" priority="2823" operator="equal">
      <formula>"RECHAZADO"</formula>
    </cfRule>
  </conditionalFormatting>
  <conditionalFormatting sqref="AF56">
    <cfRule type="cellIs" dxfId="2818" priority="2820" operator="equal">
      <formula>"NO HABIL"</formula>
    </cfRule>
    <cfRule type="cellIs" dxfId="2817" priority="2821" stopIfTrue="1" operator="equal">
      <formula>"NO ADMISIBLE"</formula>
    </cfRule>
    <cfRule type="cellIs" dxfId="2816" priority="2822" stopIfTrue="1" operator="equal">
      <formula>"ADMISIBLE"</formula>
    </cfRule>
  </conditionalFormatting>
  <conditionalFormatting sqref="AF56">
    <cfRule type="containsBlanks" dxfId="2815" priority="2819">
      <formula>LEN(TRIM(AF56))=0</formula>
    </cfRule>
  </conditionalFormatting>
  <conditionalFormatting sqref="AF56">
    <cfRule type="cellIs" dxfId="2814" priority="2818" operator="equal">
      <formula>"RECHAZADO"</formula>
    </cfRule>
  </conditionalFormatting>
  <conditionalFormatting sqref="D57:D58">
    <cfRule type="cellIs" dxfId="2813" priority="2817" stopIfTrue="1" operator="equal">
      <formula>"NO ADMISIBLE"</formula>
    </cfRule>
  </conditionalFormatting>
  <conditionalFormatting sqref="J68:K77 S67:S77 C67:C77 W67:W77 N67:P77">
    <cfRule type="cellIs" dxfId="2812" priority="2814" stopIfTrue="1" operator="equal">
      <formula>"NO ADMISIBLE"</formula>
    </cfRule>
  </conditionalFormatting>
  <conditionalFormatting sqref="W67 U67:U77">
    <cfRule type="cellIs" dxfId="2811" priority="2815" stopIfTrue="1" operator="equal">
      <formula>"NO ADMISIBLE"</formula>
    </cfRule>
    <cfRule type="cellIs" dxfId="2810" priority="2816" stopIfTrue="1" operator="equal">
      <formula>"ADMISIBLE"</formula>
    </cfRule>
  </conditionalFormatting>
  <conditionalFormatting sqref="AB67:AB77">
    <cfRule type="cellIs" dxfId="2809" priority="2813" stopIfTrue="1" operator="equal">
      <formula>"NO ADMISIBLE"</formula>
    </cfRule>
  </conditionalFormatting>
  <conditionalFormatting sqref="AB67">
    <cfRule type="cellIs" dxfId="2808" priority="2811" stopIfTrue="1" operator="equal">
      <formula>"NO ADMISIBLE"</formula>
    </cfRule>
    <cfRule type="cellIs" dxfId="2807" priority="2812" stopIfTrue="1" operator="equal">
      <formula>"ADMISIBLE"</formula>
    </cfRule>
  </conditionalFormatting>
  <conditionalFormatting sqref="AD68:AE77 AD67">
    <cfRule type="cellIs" dxfId="2806" priority="2810" stopIfTrue="1" operator="equal">
      <formula>"NO ADMISIBLE"</formula>
    </cfRule>
  </conditionalFormatting>
  <conditionalFormatting sqref="AD67">
    <cfRule type="cellIs" dxfId="2805" priority="2808" stopIfTrue="1" operator="equal">
      <formula>"NO ADMISIBLE"</formula>
    </cfRule>
    <cfRule type="cellIs" dxfId="2804" priority="2809" stopIfTrue="1" operator="equal">
      <formula>"ADMISIBLE"</formula>
    </cfRule>
  </conditionalFormatting>
  <conditionalFormatting sqref="AE68:AE77">
    <cfRule type="cellIs" dxfId="2803" priority="2800" operator="equal">
      <formula>"NO HABIL"</formula>
    </cfRule>
    <cfRule type="cellIs" dxfId="2802" priority="2806" stopIfTrue="1" operator="equal">
      <formula>"NO ADMISIBLE"</formula>
    </cfRule>
    <cfRule type="cellIs" dxfId="2801" priority="2807" stopIfTrue="1" operator="equal">
      <formula>"ADMISIBLE"</formula>
    </cfRule>
  </conditionalFormatting>
  <conditionalFormatting sqref="AF68:AF77">
    <cfRule type="cellIs" dxfId="2800" priority="2801" operator="equal">
      <formula>"NO HABIL"</formula>
    </cfRule>
    <cfRule type="cellIs" dxfId="2799" priority="2804" stopIfTrue="1" operator="equal">
      <formula>"NO ADMISIBLE"</formula>
    </cfRule>
    <cfRule type="cellIs" dxfId="2798" priority="2805" stopIfTrue="1" operator="equal">
      <formula>"ADMISIBLE"</formula>
    </cfRule>
  </conditionalFormatting>
  <conditionalFormatting sqref="Q67:Q77">
    <cfRule type="cellIs" dxfId="2797" priority="2803" stopIfTrue="1" operator="equal">
      <formula>"NO ADMISIBLE"</formula>
    </cfRule>
  </conditionalFormatting>
  <conditionalFormatting sqref="D67 D70:D77">
    <cfRule type="cellIs" dxfId="2796" priority="2802" stopIfTrue="1" operator="equal">
      <formula>"NO ADMISIBLE"</formula>
    </cfRule>
  </conditionalFormatting>
  <conditionalFormatting sqref="AC68:AC77">
    <cfRule type="cellIs" dxfId="2795" priority="2799" stopIfTrue="1" operator="equal">
      <formula>"NO ADMISIBLE"</formula>
    </cfRule>
  </conditionalFormatting>
  <conditionalFormatting sqref="AC68:AC77">
    <cfRule type="cellIs" dxfId="2794" priority="2796" operator="equal">
      <formula>"NO HABIL"</formula>
    </cfRule>
    <cfRule type="cellIs" dxfId="2793" priority="2797" stopIfTrue="1" operator="equal">
      <formula>"NO ADMISIBLE"</formula>
    </cfRule>
    <cfRule type="cellIs" dxfId="2792" priority="2798" stopIfTrue="1" operator="equal">
      <formula>"ADMISIBLE"</formula>
    </cfRule>
  </conditionalFormatting>
  <conditionalFormatting sqref="AA68:AA77">
    <cfRule type="cellIs" dxfId="2791" priority="2795" stopIfTrue="1" operator="equal">
      <formula>"NO ADMISIBLE"</formula>
    </cfRule>
  </conditionalFormatting>
  <conditionalFormatting sqref="AA68:AA77">
    <cfRule type="cellIs" dxfId="2790" priority="2792" operator="equal">
      <formula>"NO HABIL"</formula>
    </cfRule>
    <cfRule type="cellIs" dxfId="2789" priority="2793" stopIfTrue="1" operator="equal">
      <formula>"NO ADMISIBLE"</formula>
    </cfRule>
    <cfRule type="cellIs" dxfId="2788" priority="2794" stopIfTrue="1" operator="equal">
      <formula>"ADMISIBLE"</formula>
    </cfRule>
  </conditionalFormatting>
  <conditionalFormatting sqref="X68:X77">
    <cfRule type="cellIs" dxfId="2787" priority="2791" stopIfTrue="1" operator="equal">
      <formula>"NO ADMISIBLE"</formula>
    </cfRule>
  </conditionalFormatting>
  <conditionalFormatting sqref="X68:X77">
    <cfRule type="cellIs" dxfId="2786" priority="2788" operator="equal">
      <formula>"NO HABIL"</formula>
    </cfRule>
    <cfRule type="cellIs" dxfId="2785" priority="2789" stopIfTrue="1" operator="equal">
      <formula>"NO ADMISIBLE"</formula>
    </cfRule>
    <cfRule type="cellIs" dxfId="2784" priority="2790" stopIfTrue="1" operator="equal">
      <formula>"ADMISIBLE"</formula>
    </cfRule>
  </conditionalFormatting>
  <conditionalFormatting sqref="V68:V77">
    <cfRule type="cellIs" dxfId="2783" priority="2787" stopIfTrue="1" operator="equal">
      <formula>"NO ADMISIBLE"</formula>
    </cfRule>
  </conditionalFormatting>
  <conditionalFormatting sqref="V68:V77">
    <cfRule type="cellIs" dxfId="2782" priority="2784" operator="equal">
      <formula>"NO HABIL"</formula>
    </cfRule>
    <cfRule type="cellIs" dxfId="2781" priority="2785" stopIfTrue="1" operator="equal">
      <formula>"NO ADMISIBLE"</formula>
    </cfRule>
    <cfRule type="cellIs" dxfId="2780" priority="2786" stopIfTrue="1" operator="equal">
      <formula>"ADMISIBLE"</formula>
    </cfRule>
  </conditionalFormatting>
  <conditionalFormatting sqref="T68:T77">
    <cfRule type="cellIs" dxfId="2779" priority="2783" stopIfTrue="1" operator="equal">
      <formula>"NO ADMISIBLE"</formula>
    </cfRule>
  </conditionalFormatting>
  <conditionalFormatting sqref="T68:T77">
    <cfRule type="cellIs" dxfId="2778" priority="2780" operator="equal">
      <formula>"NO HABIL"</formula>
    </cfRule>
    <cfRule type="cellIs" dxfId="2777" priority="2781" stopIfTrue="1" operator="equal">
      <formula>"NO ADMISIBLE"</formula>
    </cfRule>
    <cfRule type="cellIs" dxfId="2776" priority="2782" stopIfTrue="1" operator="equal">
      <formula>"ADMISIBLE"</formula>
    </cfRule>
  </conditionalFormatting>
  <conditionalFormatting sqref="R68:R77">
    <cfRule type="cellIs" dxfId="2775" priority="2779" stopIfTrue="1" operator="equal">
      <formula>"NO ADMISIBLE"</formula>
    </cfRule>
  </conditionalFormatting>
  <conditionalFormatting sqref="R68:R77">
    <cfRule type="cellIs" dxfId="2774" priority="2776" operator="equal">
      <formula>"NO HABIL"</formula>
    </cfRule>
    <cfRule type="cellIs" dxfId="2773" priority="2777" stopIfTrue="1" operator="equal">
      <formula>"NO ADMISIBLE"</formula>
    </cfRule>
    <cfRule type="cellIs" dxfId="2772" priority="2778" stopIfTrue="1" operator="equal">
      <formula>"ADMISIBLE"</formula>
    </cfRule>
  </conditionalFormatting>
  <conditionalFormatting sqref="Y67:Y77">
    <cfRule type="cellIs" dxfId="2771" priority="2775" stopIfTrue="1" operator="equal">
      <formula>"NO ADMISIBLE"</formula>
    </cfRule>
  </conditionalFormatting>
  <conditionalFormatting sqref="Z68:Z77">
    <cfRule type="cellIs" dxfId="2770" priority="2774" stopIfTrue="1" operator="equal">
      <formula>"NO ADMISIBLE"</formula>
    </cfRule>
  </conditionalFormatting>
  <conditionalFormatting sqref="Z68:Z77">
    <cfRule type="cellIs" dxfId="2769" priority="2771" operator="equal">
      <formula>"NO HABIL"</formula>
    </cfRule>
    <cfRule type="cellIs" dxfId="2768" priority="2772" stopIfTrue="1" operator="equal">
      <formula>"NO ADMISIBLE"</formula>
    </cfRule>
    <cfRule type="cellIs" dxfId="2767" priority="2773" stopIfTrue="1" operator="equal">
      <formula>"ADMISIBLE"</formula>
    </cfRule>
  </conditionalFormatting>
  <conditionalFormatting sqref="R67">
    <cfRule type="cellIs" dxfId="2766" priority="2770" stopIfTrue="1" operator="equal">
      <formula>"NO ADMISIBLE"</formula>
    </cfRule>
  </conditionalFormatting>
  <conditionalFormatting sqref="R67">
    <cfRule type="cellIs" dxfId="2765" priority="2767" operator="equal">
      <formula>"NO HABIL"</formula>
    </cfRule>
    <cfRule type="cellIs" dxfId="2764" priority="2768" stopIfTrue="1" operator="equal">
      <formula>"NO ADMISIBLE"</formula>
    </cfRule>
    <cfRule type="cellIs" dxfId="2763" priority="2769" stopIfTrue="1" operator="equal">
      <formula>"ADMISIBLE"</formula>
    </cfRule>
  </conditionalFormatting>
  <conditionalFormatting sqref="R67">
    <cfRule type="containsBlanks" dxfId="2762" priority="2766">
      <formula>LEN(TRIM(R67))=0</formula>
    </cfRule>
  </conditionalFormatting>
  <conditionalFormatting sqref="R67">
    <cfRule type="cellIs" dxfId="2761" priority="2765" operator="equal">
      <formula>"RECHAZADO"</formula>
    </cfRule>
  </conditionalFormatting>
  <conditionalFormatting sqref="T67">
    <cfRule type="cellIs" dxfId="2760" priority="2764" stopIfTrue="1" operator="equal">
      <formula>"NO ADMISIBLE"</formula>
    </cfRule>
  </conditionalFormatting>
  <conditionalFormatting sqref="T67">
    <cfRule type="cellIs" dxfId="2759" priority="2761" operator="equal">
      <formula>"NO HABIL"</formula>
    </cfRule>
    <cfRule type="cellIs" dxfId="2758" priority="2762" stopIfTrue="1" operator="equal">
      <formula>"NO ADMISIBLE"</formula>
    </cfRule>
    <cfRule type="cellIs" dxfId="2757" priority="2763" stopIfTrue="1" operator="equal">
      <formula>"ADMISIBLE"</formula>
    </cfRule>
  </conditionalFormatting>
  <conditionalFormatting sqref="T67">
    <cfRule type="containsBlanks" dxfId="2756" priority="2760">
      <formula>LEN(TRIM(T67))=0</formula>
    </cfRule>
  </conditionalFormatting>
  <conditionalFormatting sqref="T67">
    <cfRule type="cellIs" dxfId="2755" priority="2759" operator="equal">
      <formula>"RECHAZADO"</formula>
    </cfRule>
  </conditionalFormatting>
  <conditionalFormatting sqref="V67">
    <cfRule type="cellIs" dxfId="2754" priority="2758" stopIfTrue="1" operator="equal">
      <formula>"NO ADMISIBLE"</formula>
    </cfRule>
  </conditionalFormatting>
  <conditionalFormatting sqref="V67">
    <cfRule type="cellIs" dxfId="2753" priority="2755" operator="equal">
      <formula>"NO HABIL"</formula>
    </cfRule>
    <cfRule type="cellIs" dxfId="2752" priority="2756" stopIfTrue="1" operator="equal">
      <formula>"NO ADMISIBLE"</formula>
    </cfRule>
    <cfRule type="cellIs" dxfId="2751" priority="2757" stopIfTrue="1" operator="equal">
      <formula>"ADMISIBLE"</formula>
    </cfRule>
  </conditionalFormatting>
  <conditionalFormatting sqref="V67">
    <cfRule type="containsBlanks" dxfId="2750" priority="2754">
      <formula>LEN(TRIM(V67))=0</formula>
    </cfRule>
  </conditionalFormatting>
  <conditionalFormatting sqref="V67">
    <cfRule type="cellIs" dxfId="2749" priority="2753" operator="equal">
      <formula>"RECHAZADO"</formula>
    </cfRule>
  </conditionalFormatting>
  <conditionalFormatting sqref="X67">
    <cfRule type="cellIs" dxfId="2748" priority="2752" stopIfTrue="1" operator="equal">
      <formula>"NO ADMISIBLE"</formula>
    </cfRule>
  </conditionalFormatting>
  <conditionalFormatting sqref="X67">
    <cfRule type="cellIs" dxfId="2747" priority="2749" operator="equal">
      <formula>"NO HABIL"</formula>
    </cfRule>
    <cfRule type="cellIs" dxfId="2746" priority="2750" stopIfTrue="1" operator="equal">
      <formula>"NO ADMISIBLE"</formula>
    </cfRule>
    <cfRule type="cellIs" dxfId="2745" priority="2751" stopIfTrue="1" operator="equal">
      <formula>"ADMISIBLE"</formula>
    </cfRule>
  </conditionalFormatting>
  <conditionalFormatting sqref="X67">
    <cfRule type="containsBlanks" dxfId="2744" priority="2748">
      <formula>LEN(TRIM(X67))=0</formula>
    </cfRule>
  </conditionalFormatting>
  <conditionalFormatting sqref="X67">
    <cfRule type="cellIs" dxfId="2743" priority="2747" operator="equal">
      <formula>"RECHAZADO"</formula>
    </cfRule>
  </conditionalFormatting>
  <conditionalFormatting sqref="Z67">
    <cfRule type="cellIs" dxfId="2742" priority="2746" stopIfTrue="1" operator="equal">
      <formula>"NO ADMISIBLE"</formula>
    </cfRule>
  </conditionalFormatting>
  <conditionalFormatting sqref="Z67">
    <cfRule type="cellIs" dxfId="2741" priority="2743" operator="equal">
      <formula>"NO HABIL"</formula>
    </cfRule>
    <cfRule type="cellIs" dxfId="2740" priority="2744" stopIfTrue="1" operator="equal">
      <formula>"NO ADMISIBLE"</formula>
    </cfRule>
    <cfRule type="cellIs" dxfId="2739" priority="2745" stopIfTrue="1" operator="equal">
      <formula>"ADMISIBLE"</formula>
    </cfRule>
  </conditionalFormatting>
  <conditionalFormatting sqref="Z67">
    <cfRule type="containsBlanks" dxfId="2738" priority="2742">
      <formula>LEN(TRIM(Z67))=0</formula>
    </cfRule>
  </conditionalFormatting>
  <conditionalFormatting sqref="Z67">
    <cfRule type="cellIs" dxfId="2737" priority="2741" operator="equal">
      <formula>"RECHAZADO"</formula>
    </cfRule>
  </conditionalFormatting>
  <conditionalFormatting sqref="AA67">
    <cfRule type="cellIs" dxfId="2736" priority="2740" stopIfTrue="1" operator="equal">
      <formula>"NO ADMISIBLE"</formula>
    </cfRule>
  </conditionalFormatting>
  <conditionalFormatting sqref="AA67">
    <cfRule type="cellIs" dxfId="2735" priority="2737" operator="equal">
      <formula>"NO HABIL"</formula>
    </cfRule>
    <cfRule type="cellIs" dxfId="2734" priority="2738" stopIfTrue="1" operator="equal">
      <formula>"NO ADMISIBLE"</formula>
    </cfRule>
    <cfRule type="cellIs" dxfId="2733" priority="2739" stopIfTrue="1" operator="equal">
      <formula>"ADMISIBLE"</formula>
    </cfRule>
  </conditionalFormatting>
  <conditionalFormatting sqref="AA67">
    <cfRule type="containsBlanks" dxfId="2732" priority="2736">
      <formula>LEN(TRIM(AA67))=0</formula>
    </cfRule>
  </conditionalFormatting>
  <conditionalFormatting sqref="AA67">
    <cfRule type="cellIs" dxfId="2731" priority="2735" operator="equal">
      <formula>"RECHAZADO"</formula>
    </cfRule>
  </conditionalFormatting>
  <conditionalFormatting sqref="AC67">
    <cfRule type="cellIs" dxfId="2730" priority="2734" stopIfTrue="1" operator="equal">
      <formula>"NO ADMISIBLE"</formula>
    </cfRule>
  </conditionalFormatting>
  <conditionalFormatting sqref="AC67">
    <cfRule type="cellIs" dxfId="2729" priority="2731" operator="equal">
      <formula>"NO HABIL"</formula>
    </cfRule>
    <cfRule type="cellIs" dxfId="2728" priority="2732" stopIfTrue="1" operator="equal">
      <formula>"NO ADMISIBLE"</formula>
    </cfRule>
    <cfRule type="cellIs" dxfId="2727" priority="2733" stopIfTrue="1" operator="equal">
      <formula>"ADMISIBLE"</formula>
    </cfRule>
  </conditionalFormatting>
  <conditionalFormatting sqref="AC67">
    <cfRule type="containsBlanks" dxfId="2726" priority="2730">
      <formula>LEN(TRIM(AC67))=0</formula>
    </cfRule>
  </conditionalFormatting>
  <conditionalFormatting sqref="AC67">
    <cfRule type="cellIs" dxfId="2725" priority="2729" operator="equal">
      <formula>"RECHAZADO"</formula>
    </cfRule>
  </conditionalFormatting>
  <conditionalFormatting sqref="AE67">
    <cfRule type="cellIs" dxfId="2724" priority="2728" stopIfTrue="1" operator="equal">
      <formula>"NO ADMISIBLE"</formula>
    </cfRule>
  </conditionalFormatting>
  <conditionalFormatting sqref="AE67">
    <cfRule type="cellIs" dxfId="2723" priority="2725" operator="equal">
      <formula>"NO HABIL"</formula>
    </cfRule>
    <cfRule type="cellIs" dxfId="2722" priority="2726" stopIfTrue="1" operator="equal">
      <formula>"NO ADMISIBLE"</formula>
    </cfRule>
    <cfRule type="cellIs" dxfId="2721" priority="2727" stopIfTrue="1" operator="equal">
      <formula>"ADMISIBLE"</formula>
    </cfRule>
  </conditionalFormatting>
  <conditionalFormatting sqref="AE67">
    <cfRule type="containsBlanks" dxfId="2720" priority="2724">
      <formula>LEN(TRIM(AE67))=0</formula>
    </cfRule>
  </conditionalFormatting>
  <conditionalFormatting sqref="AE67">
    <cfRule type="cellIs" dxfId="2719" priority="2723" operator="equal">
      <formula>"RECHAZADO"</formula>
    </cfRule>
  </conditionalFormatting>
  <conditionalFormatting sqref="AF67">
    <cfRule type="cellIs" dxfId="2718" priority="2720" operator="equal">
      <formula>"NO HABIL"</formula>
    </cfRule>
    <cfRule type="cellIs" dxfId="2717" priority="2721" stopIfTrue="1" operator="equal">
      <formula>"NO ADMISIBLE"</formula>
    </cfRule>
    <cfRule type="cellIs" dxfId="2716" priority="2722" stopIfTrue="1" operator="equal">
      <formula>"ADMISIBLE"</formula>
    </cfRule>
  </conditionalFormatting>
  <conditionalFormatting sqref="AF67">
    <cfRule type="containsBlanks" dxfId="2715" priority="2719">
      <formula>LEN(TRIM(AF67))=0</formula>
    </cfRule>
  </conditionalFormatting>
  <conditionalFormatting sqref="AF67">
    <cfRule type="cellIs" dxfId="2714" priority="2718" operator="equal">
      <formula>"RECHAZADO"</formula>
    </cfRule>
  </conditionalFormatting>
  <conditionalFormatting sqref="D68:D69">
    <cfRule type="cellIs" dxfId="2713" priority="2717" stopIfTrue="1" operator="equal">
      <formula>"NO ADMISIBLE"</formula>
    </cfRule>
  </conditionalFormatting>
  <conditionalFormatting sqref="J79:K88 S78:S88 C78:C88 W78:W88 N78:P88">
    <cfRule type="cellIs" dxfId="2712" priority="2714" stopIfTrue="1" operator="equal">
      <formula>"NO ADMISIBLE"</formula>
    </cfRule>
  </conditionalFormatting>
  <conditionalFormatting sqref="W78 U78:U88">
    <cfRule type="cellIs" dxfId="2711" priority="2715" stopIfTrue="1" operator="equal">
      <formula>"NO ADMISIBLE"</formula>
    </cfRule>
    <cfRule type="cellIs" dxfId="2710" priority="2716" stopIfTrue="1" operator="equal">
      <formula>"ADMISIBLE"</formula>
    </cfRule>
  </conditionalFormatting>
  <conditionalFormatting sqref="AB78:AB88">
    <cfRule type="cellIs" dxfId="2709" priority="2713" stopIfTrue="1" operator="equal">
      <formula>"NO ADMISIBLE"</formula>
    </cfRule>
  </conditionalFormatting>
  <conditionalFormatting sqref="AB78">
    <cfRule type="cellIs" dxfId="2708" priority="2711" stopIfTrue="1" operator="equal">
      <formula>"NO ADMISIBLE"</formula>
    </cfRule>
    <cfRule type="cellIs" dxfId="2707" priority="2712" stopIfTrue="1" operator="equal">
      <formula>"ADMISIBLE"</formula>
    </cfRule>
  </conditionalFormatting>
  <conditionalFormatting sqref="AD79:AE88 AD78">
    <cfRule type="cellIs" dxfId="2706" priority="2710" stopIfTrue="1" operator="equal">
      <formula>"NO ADMISIBLE"</formula>
    </cfRule>
  </conditionalFormatting>
  <conditionalFormatting sqref="AD78">
    <cfRule type="cellIs" dxfId="2705" priority="2708" stopIfTrue="1" operator="equal">
      <formula>"NO ADMISIBLE"</formula>
    </cfRule>
    <cfRule type="cellIs" dxfId="2704" priority="2709" stopIfTrue="1" operator="equal">
      <formula>"ADMISIBLE"</formula>
    </cfRule>
  </conditionalFormatting>
  <conditionalFormatting sqref="AE79:AE88">
    <cfRule type="cellIs" dxfId="2703" priority="2700" operator="equal">
      <formula>"NO HABIL"</formula>
    </cfRule>
    <cfRule type="cellIs" dxfId="2702" priority="2706" stopIfTrue="1" operator="equal">
      <formula>"NO ADMISIBLE"</formula>
    </cfRule>
    <cfRule type="cellIs" dxfId="2701" priority="2707" stopIfTrue="1" operator="equal">
      <formula>"ADMISIBLE"</formula>
    </cfRule>
  </conditionalFormatting>
  <conditionalFormatting sqref="AF79:AF88">
    <cfRule type="cellIs" dxfId="2700" priority="2701" operator="equal">
      <formula>"NO HABIL"</formula>
    </cfRule>
    <cfRule type="cellIs" dxfId="2699" priority="2704" stopIfTrue="1" operator="equal">
      <formula>"NO ADMISIBLE"</formula>
    </cfRule>
    <cfRule type="cellIs" dxfId="2698" priority="2705" stopIfTrue="1" operator="equal">
      <formula>"ADMISIBLE"</formula>
    </cfRule>
  </conditionalFormatting>
  <conditionalFormatting sqref="Q78:Q88">
    <cfRule type="cellIs" dxfId="2697" priority="2703" stopIfTrue="1" operator="equal">
      <formula>"NO ADMISIBLE"</formula>
    </cfRule>
  </conditionalFormatting>
  <conditionalFormatting sqref="D78 D81:D88">
    <cfRule type="cellIs" dxfId="2696" priority="2702" stopIfTrue="1" operator="equal">
      <formula>"NO ADMISIBLE"</formula>
    </cfRule>
  </conditionalFormatting>
  <conditionalFormatting sqref="AC79:AC88">
    <cfRule type="cellIs" dxfId="2695" priority="2699" stopIfTrue="1" operator="equal">
      <formula>"NO ADMISIBLE"</formula>
    </cfRule>
  </conditionalFormatting>
  <conditionalFormatting sqref="AC79:AC88">
    <cfRule type="cellIs" dxfId="2694" priority="2696" operator="equal">
      <formula>"NO HABIL"</formula>
    </cfRule>
    <cfRule type="cellIs" dxfId="2693" priority="2697" stopIfTrue="1" operator="equal">
      <formula>"NO ADMISIBLE"</formula>
    </cfRule>
    <cfRule type="cellIs" dxfId="2692" priority="2698" stopIfTrue="1" operator="equal">
      <formula>"ADMISIBLE"</formula>
    </cfRule>
  </conditionalFormatting>
  <conditionalFormatting sqref="AA79:AA88">
    <cfRule type="cellIs" dxfId="2691" priority="2695" stopIfTrue="1" operator="equal">
      <formula>"NO ADMISIBLE"</formula>
    </cfRule>
  </conditionalFormatting>
  <conditionalFormatting sqref="AA79:AA88">
    <cfRule type="cellIs" dxfId="2690" priority="2692" operator="equal">
      <formula>"NO HABIL"</formula>
    </cfRule>
    <cfRule type="cellIs" dxfId="2689" priority="2693" stopIfTrue="1" operator="equal">
      <formula>"NO ADMISIBLE"</formula>
    </cfRule>
    <cfRule type="cellIs" dxfId="2688" priority="2694" stopIfTrue="1" operator="equal">
      <formula>"ADMISIBLE"</formula>
    </cfRule>
  </conditionalFormatting>
  <conditionalFormatting sqref="X79:X88">
    <cfRule type="cellIs" dxfId="2687" priority="2691" stopIfTrue="1" operator="equal">
      <formula>"NO ADMISIBLE"</formula>
    </cfRule>
  </conditionalFormatting>
  <conditionalFormatting sqref="X79:X88">
    <cfRule type="cellIs" dxfId="2686" priority="2688" operator="equal">
      <formula>"NO HABIL"</formula>
    </cfRule>
    <cfRule type="cellIs" dxfId="2685" priority="2689" stopIfTrue="1" operator="equal">
      <formula>"NO ADMISIBLE"</formula>
    </cfRule>
    <cfRule type="cellIs" dxfId="2684" priority="2690" stopIfTrue="1" operator="equal">
      <formula>"ADMISIBLE"</formula>
    </cfRule>
  </conditionalFormatting>
  <conditionalFormatting sqref="V79:V88">
    <cfRule type="cellIs" dxfId="2683" priority="2687" stopIfTrue="1" operator="equal">
      <formula>"NO ADMISIBLE"</formula>
    </cfRule>
  </conditionalFormatting>
  <conditionalFormatting sqref="V79:V88">
    <cfRule type="cellIs" dxfId="2682" priority="2684" operator="equal">
      <formula>"NO HABIL"</formula>
    </cfRule>
    <cfRule type="cellIs" dxfId="2681" priority="2685" stopIfTrue="1" operator="equal">
      <formula>"NO ADMISIBLE"</formula>
    </cfRule>
    <cfRule type="cellIs" dxfId="2680" priority="2686" stopIfTrue="1" operator="equal">
      <formula>"ADMISIBLE"</formula>
    </cfRule>
  </conditionalFormatting>
  <conditionalFormatting sqref="T79:T88">
    <cfRule type="cellIs" dxfId="2679" priority="2683" stopIfTrue="1" operator="equal">
      <formula>"NO ADMISIBLE"</formula>
    </cfRule>
  </conditionalFormatting>
  <conditionalFormatting sqref="T79:T88">
    <cfRule type="cellIs" dxfId="2678" priority="2680" operator="equal">
      <formula>"NO HABIL"</formula>
    </cfRule>
    <cfRule type="cellIs" dxfId="2677" priority="2681" stopIfTrue="1" operator="equal">
      <formula>"NO ADMISIBLE"</formula>
    </cfRule>
    <cfRule type="cellIs" dxfId="2676" priority="2682" stopIfTrue="1" operator="equal">
      <formula>"ADMISIBLE"</formula>
    </cfRule>
  </conditionalFormatting>
  <conditionalFormatting sqref="R79:R88">
    <cfRule type="cellIs" dxfId="2675" priority="2679" stopIfTrue="1" operator="equal">
      <formula>"NO ADMISIBLE"</formula>
    </cfRule>
  </conditionalFormatting>
  <conditionalFormatting sqref="R79:R88">
    <cfRule type="cellIs" dxfId="2674" priority="2676" operator="equal">
      <formula>"NO HABIL"</formula>
    </cfRule>
    <cfRule type="cellIs" dxfId="2673" priority="2677" stopIfTrue="1" operator="equal">
      <formula>"NO ADMISIBLE"</formula>
    </cfRule>
    <cfRule type="cellIs" dxfId="2672" priority="2678" stopIfTrue="1" operator="equal">
      <formula>"ADMISIBLE"</formula>
    </cfRule>
  </conditionalFormatting>
  <conditionalFormatting sqref="Y78:Y88">
    <cfRule type="cellIs" dxfId="2671" priority="2675" stopIfTrue="1" operator="equal">
      <formula>"NO ADMISIBLE"</formula>
    </cfRule>
  </conditionalFormatting>
  <conditionalFormatting sqref="Z79:Z88">
    <cfRule type="cellIs" dxfId="2670" priority="2674" stopIfTrue="1" operator="equal">
      <formula>"NO ADMISIBLE"</formula>
    </cfRule>
  </conditionalFormatting>
  <conditionalFormatting sqref="Z79:Z88">
    <cfRule type="cellIs" dxfId="2669" priority="2671" operator="equal">
      <formula>"NO HABIL"</formula>
    </cfRule>
    <cfRule type="cellIs" dxfId="2668" priority="2672" stopIfTrue="1" operator="equal">
      <formula>"NO ADMISIBLE"</formula>
    </cfRule>
    <cfRule type="cellIs" dxfId="2667" priority="2673" stopIfTrue="1" operator="equal">
      <formula>"ADMISIBLE"</formula>
    </cfRule>
  </conditionalFormatting>
  <conditionalFormatting sqref="R78">
    <cfRule type="cellIs" dxfId="2666" priority="2670" stopIfTrue="1" operator="equal">
      <formula>"NO ADMISIBLE"</formula>
    </cfRule>
  </conditionalFormatting>
  <conditionalFormatting sqref="R78">
    <cfRule type="cellIs" dxfId="2665" priority="2667" operator="equal">
      <formula>"NO HABIL"</formula>
    </cfRule>
    <cfRule type="cellIs" dxfId="2664" priority="2668" stopIfTrue="1" operator="equal">
      <formula>"NO ADMISIBLE"</formula>
    </cfRule>
    <cfRule type="cellIs" dxfId="2663" priority="2669" stopIfTrue="1" operator="equal">
      <formula>"ADMISIBLE"</formula>
    </cfRule>
  </conditionalFormatting>
  <conditionalFormatting sqref="R78">
    <cfRule type="containsBlanks" dxfId="2662" priority="2666">
      <formula>LEN(TRIM(R78))=0</formula>
    </cfRule>
  </conditionalFormatting>
  <conditionalFormatting sqref="R78">
    <cfRule type="cellIs" dxfId="2661" priority="2665" operator="equal">
      <formula>"RECHAZADO"</formula>
    </cfRule>
  </conditionalFormatting>
  <conditionalFormatting sqref="T78">
    <cfRule type="cellIs" dxfId="2660" priority="2664" stopIfTrue="1" operator="equal">
      <formula>"NO ADMISIBLE"</formula>
    </cfRule>
  </conditionalFormatting>
  <conditionalFormatting sqref="T78">
    <cfRule type="cellIs" dxfId="2659" priority="2661" operator="equal">
      <formula>"NO HABIL"</formula>
    </cfRule>
    <cfRule type="cellIs" dxfId="2658" priority="2662" stopIfTrue="1" operator="equal">
      <formula>"NO ADMISIBLE"</formula>
    </cfRule>
    <cfRule type="cellIs" dxfId="2657" priority="2663" stopIfTrue="1" operator="equal">
      <formula>"ADMISIBLE"</formula>
    </cfRule>
  </conditionalFormatting>
  <conditionalFormatting sqref="T78">
    <cfRule type="containsBlanks" dxfId="2656" priority="2660">
      <formula>LEN(TRIM(T78))=0</formula>
    </cfRule>
  </conditionalFormatting>
  <conditionalFormatting sqref="T78">
    <cfRule type="cellIs" dxfId="2655" priority="2659" operator="equal">
      <formula>"RECHAZADO"</formula>
    </cfRule>
  </conditionalFormatting>
  <conditionalFormatting sqref="V78">
    <cfRule type="cellIs" dxfId="2654" priority="2658" stopIfTrue="1" operator="equal">
      <formula>"NO ADMISIBLE"</formula>
    </cfRule>
  </conditionalFormatting>
  <conditionalFormatting sqref="V78">
    <cfRule type="cellIs" dxfId="2653" priority="2655" operator="equal">
      <formula>"NO HABIL"</formula>
    </cfRule>
    <cfRule type="cellIs" dxfId="2652" priority="2656" stopIfTrue="1" operator="equal">
      <formula>"NO ADMISIBLE"</formula>
    </cfRule>
    <cfRule type="cellIs" dxfId="2651" priority="2657" stopIfTrue="1" operator="equal">
      <formula>"ADMISIBLE"</formula>
    </cfRule>
  </conditionalFormatting>
  <conditionalFormatting sqref="V78">
    <cfRule type="containsBlanks" dxfId="2650" priority="2654">
      <formula>LEN(TRIM(V78))=0</formula>
    </cfRule>
  </conditionalFormatting>
  <conditionalFormatting sqref="V78">
    <cfRule type="cellIs" dxfId="2649" priority="2653" operator="equal">
      <formula>"RECHAZADO"</formula>
    </cfRule>
  </conditionalFormatting>
  <conditionalFormatting sqref="X78">
    <cfRule type="cellIs" dxfId="2648" priority="2652" stopIfTrue="1" operator="equal">
      <formula>"NO ADMISIBLE"</formula>
    </cfRule>
  </conditionalFormatting>
  <conditionalFormatting sqref="X78">
    <cfRule type="cellIs" dxfId="2647" priority="2649" operator="equal">
      <formula>"NO HABIL"</formula>
    </cfRule>
    <cfRule type="cellIs" dxfId="2646" priority="2650" stopIfTrue="1" operator="equal">
      <formula>"NO ADMISIBLE"</formula>
    </cfRule>
    <cfRule type="cellIs" dxfId="2645" priority="2651" stopIfTrue="1" operator="equal">
      <formula>"ADMISIBLE"</formula>
    </cfRule>
  </conditionalFormatting>
  <conditionalFormatting sqref="X78">
    <cfRule type="containsBlanks" dxfId="2644" priority="2648">
      <formula>LEN(TRIM(X78))=0</formula>
    </cfRule>
  </conditionalFormatting>
  <conditionalFormatting sqref="X78">
    <cfRule type="cellIs" dxfId="2643" priority="2647" operator="equal">
      <formula>"RECHAZADO"</formula>
    </cfRule>
  </conditionalFormatting>
  <conditionalFormatting sqref="Z78">
    <cfRule type="cellIs" dxfId="2642" priority="2646" stopIfTrue="1" operator="equal">
      <formula>"NO ADMISIBLE"</formula>
    </cfRule>
  </conditionalFormatting>
  <conditionalFormatting sqref="Z78">
    <cfRule type="cellIs" dxfId="2641" priority="2643" operator="equal">
      <formula>"NO HABIL"</formula>
    </cfRule>
    <cfRule type="cellIs" dxfId="2640" priority="2644" stopIfTrue="1" operator="equal">
      <formula>"NO ADMISIBLE"</formula>
    </cfRule>
    <cfRule type="cellIs" dxfId="2639" priority="2645" stopIfTrue="1" operator="equal">
      <formula>"ADMISIBLE"</formula>
    </cfRule>
  </conditionalFormatting>
  <conditionalFormatting sqref="Z78">
    <cfRule type="containsBlanks" dxfId="2638" priority="2642">
      <formula>LEN(TRIM(Z78))=0</formula>
    </cfRule>
  </conditionalFormatting>
  <conditionalFormatting sqref="Z78">
    <cfRule type="cellIs" dxfId="2637" priority="2641" operator="equal">
      <formula>"RECHAZADO"</formula>
    </cfRule>
  </conditionalFormatting>
  <conditionalFormatting sqref="AA78">
    <cfRule type="cellIs" dxfId="2636" priority="2640" stopIfTrue="1" operator="equal">
      <formula>"NO ADMISIBLE"</formula>
    </cfRule>
  </conditionalFormatting>
  <conditionalFormatting sqref="AA78">
    <cfRule type="cellIs" dxfId="2635" priority="2637" operator="equal">
      <formula>"NO HABIL"</formula>
    </cfRule>
    <cfRule type="cellIs" dxfId="2634" priority="2638" stopIfTrue="1" operator="equal">
      <formula>"NO ADMISIBLE"</formula>
    </cfRule>
    <cfRule type="cellIs" dxfId="2633" priority="2639" stopIfTrue="1" operator="equal">
      <formula>"ADMISIBLE"</formula>
    </cfRule>
  </conditionalFormatting>
  <conditionalFormatting sqref="AA78">
    <cfRule type="containsBlanks" dxfId="2632" priority="2636">
      <formula>LEN(TRIM(AA78))=0</formula>
    </cfRule>
  </conditionalFormatting>
  <conditionalFormatting sqref="AA78">
    <cfRule type="cellIs" dxfId="2631" priority="2635" operator="equal">
      <formula>"RECHAZADO"</formula>
    </cfRule>
  </conditionalFormatting>
  <conditionalFormatting sqref="AC78">
    <cfRule type="cellIs" dxfId="2630" priority="2634" stopIfTrue="1" operator="equal">
      <formula>"NO ADMISIBLE"</formula>
    </cfRule>
  </conditionalFormatting>
  <conditionalFormatting sqref="AC78">
    <cfRule type="cellIs" dxfId="2629" priority="2631" operator="equal">
      <formula>"NO HABIL"</formula>
    </cfRule>
    <cfRule type="cellIs" dxfId="2628" priority="2632" stopIfTrue="1" operator="equal">
      <formula>"NO ADMISIBLE"</formula>
    </cfRule>
    <cfRule type="cellIs" dxfId="2627" priority="2633" stopIfTrue="1" operator="equal">
      <formula>"ADMISIBLE"</formula>
    </cfRule>
  </conditionalFormatting>
  <conditionalFormatting sqref="AC78">
    <cfRule type="containsBlanks" dxfId="2626" priority="2630">
      <formula>LEN(TRIM(AC78))=0</formula>
    </cfRule>
  </conditionalFormatting>
  <conditionalFormatting sqref="AC78">
    <cfRule type="cellIs" dxfId="2625" priority="2629" operator="equal">
      <formula>"RECHAZADO"</formula>
    </cfRule>
  </conditionalFormatting>
  <conditionalFormatting sqref="AE78">
    <cfRule type="cellIs" dxfId="2624" priority="2628" stopIfTrue="1" operator="equal">
      <formula>"NO ADMISIBLE"</formula>
    </cfRule>
  </conditionalFormatting>
  <conditionalFormatting sqref="AE78">
    <cfRule type="cellIs" dxfId="2623" priority="2625" operator="equal">
      <formula>"NO HABIL"</formula>
    </cfRule>
    <cfRule type="cellIs" dxfId="2622" priority="2626" stopIfTrue="1" operator="equal">
      <formula>"NO ADMISIBLE"</formula>
    </cfRule>
    <cfRule type="cellIs" dxfId="2621" priority="2627" stopIfTrue="1" operator="equal">
      <formula>"ADMISIBLE"</formula>
    </cfRule>
  </conditionalFormatting>
  <conditionalFormatting sqref="AE78">
    <cfRule type="containsBlanks" dxfId="2620" priority="2624">
      <formula>LEN(TRIM(AE78))=0</formula>
    </cfRule>
  </conditionalFormatting>
  <conditionalFormatting sqref="AE78">
    <cfRule type="cellIs" dxfId="2619" priority="2623" operator="equal">
      <formula>"RECHAZADO"</formula>
    </cfRule>
  </conditionalFormatting>
  <conditionalFormatting sqref="AF78">
    <cfRule type="cellIs" dxfId="2618" priority="2620" operator="equal">
      <formula>"NO HABIL"</formula>
    </cfRule>
    <cfRule type="cellIs" dxfId="2617" priority="2621" stopIfTrue="1" operator="equal">
      <formula>"NO ADMISIBLE"</formula>
    </cfRule>
    <cfRule type="cellIs" dxfId="2616" priority="2622" stopIfTrue="1" operator="equal">
      <formula>"ADMISIBLE"</formula>
    </cfRule>
  </conditionalFormatting>
  <conditionalFormatting sqref="AF78">
    <cfRule type="containsBlanks" dxfId="2615" priority="2619">
      <formula>LEN(TRIM(AF78))=0</formula>
    </cfRule>
  </conditionalFormatting>
  <conditionalFormatting sqref="AF78">
    <cfRule type="cellIs" dxfId="2614" priority="2618" operator="equal">
      <formula>"RECHAZADO"</formula>
    </cfRule>
  </conditionalFormatting>
  <conditionalFormatting sqref="D79:D80">
    <cfRule type="cellIs" dxfId="2613" priority="2617" stopIfTrue="1" operator="equal">
      <formula>"NO ADMISIBLE"</formula>
    </cfRule>
  </conditionalFormatting>
  <conditionalFormatting sqref="J90:K99 S89:S99 C89:C99 W89:W99 N89:P99">
    <cfRule type="cellIs" dxfId="2612" priority="2614" stopIfTrue="1" operator="equal">
      <formula>"NO ADMISIBLE"</formula>
    </cfRule>
  </conditionalFormatting>
  <conditionalFormatting sqref="W89 U89:U99">
    <cfRule type="cellIs" dxfId="2611" priority="2615" stopIfTrue="1" operator="equal">
      <formula>"NO ADMISIBLE"</formula>
    </cfRule>
    <cfRule type="cellIs" dxfId="2610" priority="2616" stopIfTrue="1" operator="equal">
      <formula>"ADMISIBLE"</formula>
    </cfRule>
  </conditionalFormatting>
  <conditionalFormatting sqref="AB89:AB99">
    <cfRule type="cellIs" dxfId="2609" priority="2613" stopIfTrue="1" operator="equal">
      <formula>"NO ADMISIBLE"</formula>
    </cfRule>
  </conditionalFormatting>
  <conditionalFormatting sqref="AB89">
    <cfRule type="cellIs" dxfId="2608" priority="2611" stopIfTrue="1" operator="equal">
      <formula>"NO ADMISIBLE"</formula>
    </cfRule>
    <cfRule type="cellIs" dxfId="2607" priority="2612" stopIfTrue="1" operator="equal">
      <formula>"ADMISIBLE"</formula>
    </cfRule>
  </conditionalFormatting>
  <conditionalFormatting sqref="AD90:AE99 AD89">
    <cfRule type="cellIs" dxfId="2606" priority="2610" stopIfTrue="1" operator="equal">
      <formula>"NO ADMISIBLE"</formula>
    </cfRule>
  </conditionalFormatting>
  <conditionalFormatting sqref="AD89">
    <cfRule type="cellIs" dxfId="2605" priority="2608" stopIfTrue="1" operator="equal">
      <formula>"NO ADMISIBLE"</formula>
    </cfRule>
    <cfRule type="cellIs" dxfId="2604" priority="2609" stopIfTrue="1" operator="equal">
      <formula>"ADMISIBLE"</formula>
    </cfRule>
  </conditionalFormatting>
  <conditionalFormatting sqref="AE90:AE99">
    <cfRule type="cellIs" dxfId="2603" priority="2600" operator="equal">
      <formula>"NO HABIL"</formula>
    </cfRule>
    <cfRule type="cellIs" dxfId="2602" priority="2606" stopIfTrue="1" operator="equal">
      <formula>"NO ADMISIBLE"</formula>
    </cfRule>
    <cfRule type="cellIs" dxfId="2601" priority="2607" stopIfTrue="1" operator="equal">
      <formula>"ADMISIBLE"</formula>
    </cfRule>
  </conditionalFormatting>
  <conditionalFormatting sqref="AF90:AF99">
    <cfRule type="cellIs" dxfId="2600" priority="2601" operator="equal">
      <formula>"NO HABIL"</formula>
    </cfRule>
    <cfRule type="cellIs" dxfId="2599" priority="2604" stopIfTrue="1" operator="equal">
      <formula>"NO ADMISIBLE"</formula>
    </cfRule>
    <cfRule type="cellIs" dxfId="2598" priority="2605" stopIfTrue="1" operator="equal">
      <formula>"ADMISIBLE"</formula>
    </cfRule>
  </conditionalFormatting>
  <conditionalFormatting sqref="Q89:Q99">
    <cfRule type="cellIs" dxfId="2597" priority="2603" stopIfTrue="1" operator="equal">
      <formula>"NO ADMISIBLE"</formula>
    </cfRule>
  </conditionalFormatting>
  <conditionalFormatting sqref="D89 D92:D99">
    <cfRule type="cellIs" dxfId="2596" priority="2602" stopIfTrue="1" operator="equal">
      <formula>"NO ADMISIBLE"</formula>
    </cfRule>
  </conditionalFormatting>
  <conditionalFormatting sqref="AC90:AC99">
    <cfRule type="cellIs" dxfId="2595" priority="2599" stopIfTrue="1" operator="equal">
      <formula>"NO ADMISIBLE"</formula>
    </cfRule>
  </conditionalFormatting>
  <conditionalFormatting sqref="AC90:AC99">
    <cfRule type="cellIs" dxfId="2594" priority="2596" operator="equal">
      <formula>"NO HABIL"</formula>
    </cfRule>
    <cfRule type="cellIs" dxfId="2593" priority="2597" stopIfTrue="1" operator="equal">
      <formula>"NO ADMISIBLE"</formula>
    </cfRule>
    <cfRule type="cellIs" dxfId="2592" priority="2598" stopIfTrue="1" operator="equal">
      <formula>"ADMISIBLE"</formula>
    </cfRule>
  </conditionalFormatting>
  <conditionalFormatting sqref="AA90:AA99">
    <cfRule type="cellIs" dxfId="2591" priority="2595" stopIfTrue="1" operator="equal">
      <formula>"NO ADMISIBLE"</formula>
    </cfRule>
  </conditionalFormatting>
  <conditionalFormatting sqref="AA90:AA99">
    <cfRule type="cellIs" dxfId="2590" priority="2592" operator="equal">
      <formula>"NO HABIL"</formula>
    </cfRule>
    <cfRule type="cellIs" dxfId="2589" priority="2593" stopIfTrue="1" operator="equal">
      <formula>"NO ADMISIBLE"</formula>
    </cfRule>
    <cfRule type="cellIs" dxfId="2588" priority="2594" stopIfTrue="1" operator="equal">
      <formula>"ADMISIBLE"</formula>
    </cfRule>
  </conditionalFormatting>
  <conditionalFormatting sqref="X90:X99">
    <cfRule type="cellIs" dxfId="2587" priority="2591" stopIfTrue="1" operator="equal">
      <formula>"NO ADMISIBLE"</formula>
    </cfRule>
  </conditionalFormatting>
  <conditionalFormatting sqref="X90:X99">
    <cfRule type="cellIs" dxfId="2586" priority="2588" operator="equal">
      <formula>"NO HABIL"</formula>
    </cfRule>
    <cfRule type="cellIs" dxfId="2585" priority="2589" stopIfTrue="1" operator="equal">
      <formula>"NO ADMISIBLE"</formula>
    </cfRule>
    <cfRule type="cellIs" dxfId="2584" priority="2590" stopIfTrue="1" operator="equal">
      <formula>"ADMISIBLE"</formula>
    </cfRule>
  </conditionalFormatting>
  <conditionalFormatting sqref="V90:V99">
    <cfRule type="cellIs" dxfId="2583" priority="2587" stopIfTrue="1" operator="equal">
      <formula>"NO ADMISIBLE"</formula>
    </cfRule>
  </conditionalFormatting>
  <conditionalFormatting sqref="V90:V99">
    <cfRule type="cellIs" dxfId="2582" priority="2584" operator="equal">
      <formula>"NO HABIL"</formula>
    </cfRule>
    <cfRule type="cellIs" dxfId="2581" priority="2585" stopIfTrue="1" operator="equal">
      <formula>"NO ADMISIBLE"</formula>
    </cfRule>
    <cfRule type="cellIs" dxfId="2580" priority="2586" stopIfTrue="1" operator="equal">
      <formula>"ADMISIBLE"</formula>
    </cfRule>
  </conditionalFormatting>
  <conditionalFormatting sqref="T90:T99">
    <cfRule type="cellIs" dxfId="2579" priority="2583" stopIfTrue="1" operator="equal">
      <formula>"NO ADMISIBLE"</formula>
    </cfRule>
  </conditionalFormatting>
  <conditionalFormatting sqref="T90:T99">
    <cfRule type="cellIs" dxfId="2578" priority="2580" operator="equal">
      <formula>"NO HABIL"</formula>
    </cfRule>
    <cfRule type="cellIs" dxfId="2577" priority="2581" stopIfTrue="1" operator="equal">
      <formula>"NO ADMISIBLE"</formula>
    </cfRule>
    <cfRule type="cellIs" dxfId="2576" priority="2582" stopIfTrue="1" operator="equal">
      <formula>"ADMISIBLE"</formula>
    </cfRule>
  </conditionalFormatting>
  <conditionalFormatting sqref="R90:R99">
    <cfRule type="cellIs" dxfId="2575" priority="2579" stopIfTrue="1" operator="equal">
      <formula>"NO ADMISIBLE"</formula>
    </cfRule>
  </conditionalFormatting>
  <conditionalFormatting sqref="R90:R99">
    <cfRule type="cellIs" dxfId="2574" priority="2576" operator="equal">
      <formula>"NO HABIL"</formula>
    </cfRule>
    <cfRule type="cellIs" dxfId="2573" priority="2577" stopIfTrue="1" operator="equal">
      <formula>"NO ADMISIBLE"</formula>
    </cfRule>
    <cfRule type="cellIs" dxfId="2572" priority="2578" stopIfTrue="1" operator="equal">
      <formula>"ADMISIBLE"</formula>
    </cfRule>
  </conditionalFormatting>
  <conditionalFormatting sqref="Y89:Y99">
    <cfRule type="cellIs" dxfId="2571" priority="2575" stopIfTrue="1" operator="equal">
      <formula>"NO ADMISIBLE"</formula>
    </cfRule>
  </conditionalFormatting>
  <conditionalFormatting sqref="Z90:Z99">
    <cfRule type="cellIs" dxfId="2570" priority="2574" stopIfTrue="1" operator="equal">
      <formula>"NO ADMISIBLE"</formula>
    </cfRule>
  </conditionalFormatting>
  <conditionalFormatting sqref="Z90:Z99">
    <cfRule type="cellIs" dxfId="2569" priority="2571" operator="equal">
      <formula>"NO HABIL"</formula>
    </cfRule>
    <cfRule type="cellIs" dxfId="2568" priority="2572" stopIfTrue="1" operator="equal">
      <formula>"NO ADMISIBLE"</formula>
    </cfRule>
    <cfRule type="cellIs" dxfId="2567" priority="2573" stopIfTrue="1" operator="equal">
      <formula>"ADMISIBLE"</formula>
    </cfRule>
  </conditionalFormatting>
  <conditionalFormatting sqref="R89">
    <cfRule type="cellIs" dxfId="2566" priority="2570" stopIfTrue="1" operator="equal">
      <formula>"NO ADMISIBLE"</formula>
    </cfRule>
  </conditionalFormatting>
  <conditionalFormatting sqref="R89">
    <cfRule type="cellIs" dxfId="2565" priority="2567" operator="equal">
      <formula>"NO HABIL"</formula>
    </cfRule>
    <cfRule type="cellIs" dxfId="2564" priority="2568" stopIfTrue="1" operator="equal">
      <formula>"NO ADMISIBLE"</formula>
    </cfRule>
    <cfRule type="cellIs" dxfId="2563" priority="2569" stopIfTrue="1" operator="equal">
      <formula>"ADMISIBLE"</formula>
    </cfRule>
  </conditionalFormatting>
  <conditionalFormatting sqref="R89">
    <cfRule type="containsBlanks" dxfId="2562" priority="2566">
      <formula>LEN(TRIM(R89))=0</formula>
    </cfRule>
  </conditionalFormatting>
  <conditionalFormatting sqref="R89">
    <cfRule type="cellIs" dxfId="2561" priority="2565" operator="equal">
      <formula>"RECHAZADO"</formula>
    </cfRule>
  </conditionalFormatting>
  <conditionalFormatting sqref="T89">
    <cfRule type="cellIs" dxfId="2560" priority="2564" stopIfTrue="1" operator="equal">
      <formula>"NO ADMISIBLE"</formula>
    </cfRule>
  </conditionalFormatting>
  <conditionalFormatting sqref="T89">
    <cfRule type="cellIs" dxfId="2559" priority="2561" operator="equal">
      <formula>"NO HABIL"</formula>
    </cfRule>
    <cfRule type="cellIs" dxfId="2558" priority="2562" stopIfTrue="1" operator="equal">
      <formula>"NO ADMISIBLE"</formula>
    </cfRule>
    <cfRule type="cellIs" dxfId="2557" priority="2563" stopIfTrue="1" operator="equal">
      <formula>"ADMISIBLE"</formula>
    </cfRule>
  </conditionalFormatting>
  <conditionalFormatting sqref="T89">
    <cfRule type="containsBlanks" dxfId="2556" priority="2560">
      <formula>LEN(TRIM(T89))=0</formula>
    </cfRule>
  </conditionalFormatting>
  <conditionalFormatting sqref="T89">
    <cfRule type="cellIs" dxfId="2555" priority="2559" operator="equal">
      <formula>"RECHAZADO"</formula>
    </cfRule>
  </conditionalFormatting>
  <conditionalFormatting sqref="V89">
    <cfRule type="cellIs" dxfId="2554" priority="2558" stopIfTrue="1" operator="equal">
      <formula>"NO ADMISIBLE"</formula>
    </cfRule>
  </conditionalFormatting>
  <conditionalFormatting sqref="V89">
    <cfRule type="cellIs" dxfId="2553" priority="2555" operator="equal">
      <formula>"NO HABIL"</formula>
    </cfRule>
    <cfRule type="cellIs" dxfId="2552" priority="2556" stopIfTrue="1" operator="equal">
      <formula>"NO ADMISIBLE"</formula>
    </cfRule>
    <cfRule type="cellIs" dxfId="2551" priority="2557" stopIfTrue="1" operator="equal">
      <formula>"ADMISIBLE"</formula>
    </cfRule>
  </conditionalFormatting>
  <conditionalFormatting sqref="V89">
    <cfRule type="containsBlanks" dxfId="2550" priority="2554">
      <formula>LEN(TRIM(V89))=0</formula>
    </cfRule>
  </conditionalFormatting>
  <conditionalFormatting sqref="V89">
    <cfRule type="cellIs" dxfId="2549" priority="2553" operator="equal">
      <formula>"RECHAZADO"</formula>
    </cfRule>
  </conditionalFormatting>
  <conditionalFormatting sqref="X89">
    <cfRule type="cellIs" dxfId="2548" priority="2552" stopIfTrue="1" operator="equal">
      <formula>"NO ADMISIBLE"</formula>
    </cfRule>
  </conditionalFormatting>
  <conditionalFormatting sqref="X89">
    <cfRule type="cellIs" dxfId="2547" priority="2549" operator="equal">
      <formula>"NO HABIL"</formula>
    </cfRule>
    <cfRule type="cellIs" dxfId="2546" priority="2550" stopIfTrue="1" operator="equal">
      <formula>"NO ADMISIBLE"</formula>
    </cfRule>
    <cfRule type="cellIs" dxfId="2545" priority="2551" stopIfTrue="1" operator="equal">
      <formula>"ADMISIBLE"</formula>
    </cfRule>
  </conditionalFormatting>
  <conditionalFormatting sqref="X89">
    <cfRule type="containsBlanks" dxfId="2544" priority="2548">
      <formula>LEN(TRIM(X89))=0</formula>
    </cfRule>
  </conditionalFormatting>
  <conditionalFormatting sqref="X89">
    <cfRule type="cellIs" dxfId="2543" priority="2547" operator="equal">
      <formula>"RECHAZADO"</formula>
    </cfRule>
  </conditionalFormatting>
  <conditionalFormatting sqref="Z89">
    <cfRule type="cellIs" dxfId="2542" priority="2546" stopIfTrue="1" operator="equal">
      <formula>"NO ADMISIBLE"</formula>
    </cfRule>
  </conditionalFormatting>
  <conditionalFormatting sqref="Z89">
    <cfRule type="cellIs" dxfId="2541" priority="2543" operator="equal">
      <formula>"NO HABIL"</formula>
    </cfRule>
    <cfRule type="cellIs" dxfId="2540" priority="2544" stopIfTrue="1" operator="equal">
      <formula>"NO ADMISIBLE"</formula>
    </cfRule>
    <cfRule type="cellIs" dxfId="2539" priority="2545" stopIfTrue="1" operator="equal">
      <formula>"ADMISIBLE"</formula>
    </cfRule>
  </conditionalFormatting>
  <conditionalFormatting sqref="Z89">
    <cfRule type="containsBlanks" dxfId="2538" priority="2542">
      <formula>LEN(TRIM(Z89))=0</formula>
    </cfRule>
  </conditionalFormatting>
  <conditionalFormatting sqref="Z89">
    <cfRule type="cellIs" dxfId="2537" priority="2541" operator="equal">
      <formula>"RECHAZADO"</formula>
    </cfRule>
  </conditionalFormatting>
  <conditionalFormatting sqref="AA89">
    <cfRule type="cellIs" dxfId="2536" priority="2540" stopIfTrue="1" operator="equal">
      <formula>"NO ADMISIBLE"</formula>
    </cfRule>
  </conditionalFormatting>
  <conditionalFormatting sqref="AA89">
    <cfRule type="cellIs" dxfId="2535" priority="2537" operator="equal">
      <formula>"NO HABIL"</formula>
    </cfRule>
    <cfRule type="cellIs" dxfId="2534" priority="2538" stopIfTrue="1" operator="equal">
      <formula>"NO ADMISIBLE"</formula>
    </cfRule>
    <cfRule type="cellIs" dxfId="2533" priority="2539" stopIfTrue="1" operator="equal">
      <formula>"ADMISIBLE"</formula>
    </cfRule>
  </conditionalFormatting>
  <conditionalFormatting sqref="AA89">
    <cfRule type="containsBlanks" dxfId="2532" priority="2536">
      <formula>LEN(TRIM(AA89))=0</formula>
    </cfRule>
  </conditionalFormatting>
  <conditionalFormatting sqref="AA89">
    <cfRule type="cellIs" dxfId="2531" priority="2535" operator="equal">
      <formula>"RECHAZADO"</formula>
    </cfRule>
  </conditionalFormatting>
  <conditionalFormatting sqref="AC89">
    <cfRule type="cellIs" dxfId="2530" priority="2534" stopIfTrue="1" operator="equal">
      <formula>"NO ADMISIBLE"</formula>
    </cfRule>
  </conditionalFormatting>
  <conditionalFormatting sqref="AC89">
    <cfRule type="cellIs" dxfId="2529" priority="2531" operator="equal">
      <formula>"NO HABIL"</formula>
    </cfRule>
    <cfRule type="cellIs" dxfId="2528" priority="2532" stopIfTrue="1" operator="equal">
      <formula>"NO ADMISIBLE"</formula>
    </cfRule>
    <cfRule type="cellIs" dxfId="2527" priority="2533" stopIfTrue="1" operator="equal">
      <formula>"ADMISIBLE"</formula>
    </cfRule>
  </conditionalFormatting>
  <conditionalFormatting sqref="AC89">
    <cfRule type="containsBlanks" dxfId="2526" priority="2530">
      <formula>LEN(TRIM(AC89))=0</formula>
    </cfRule>
  </conditionalFormatting>
  <conditionalFormatting sqref="AC89">
    <cfRule type="cellIs" dxfId="2525" priority="2529" operator="equal">
      <formula>"RECHAZADO"</formula>
    </cfRule>
  </conditionalFormatting>
  <conditionalFormatting sqref="AE89">
    <cfRule type="cellIs" dxfId="2524" priority="2528" stopIfTrue="1" operator="equal">
      <formula>"NO ADMISIBLE"</formula>
    </cfRule>
  </conditionalFormatting>
  <conditionalFormatting sqref="AE89">
    <cfRule type="cellIs" dxfId="2523" priority="2525" operator="equal">
      <formula>"NO HABIL"</formula>
    </cfRule>
    <cfRule type="cellIs" dxfId="2522" priority="2526" stopIfTrue="1" operator="equal">
      <formula>"NO ADMISIBLE"</formula>
    </cfRule>
    <cfRule type="cellIs" dxfId="2521" priority="2527" stopIfTrue="1" operator="equal">
      <formula>"ADMISIBLE"</formula>
    </cfRule>
  </conditionalFormatting>
  <conditionalFormatting sqref="AE89">
    <cfRule type="containsBlanks" dxfId="2520" priority="2524">
      <formula>LEN(TRIM(AE89))=0</formula>
    </cfRule>
  </conditionalFormatting>
  <conditionalFormatting sqref="AE89">
    <cfRule type="cellIs" dxfId="2519" priority="2523" operator="equal">
      <formula>"RECHAZADO"</formula>
    </cfRule>
  </conditionalFormatting>
  <conditionalFormatting sqref="AF89">
    <cfRule type="cellIs" dxfId="2518" priority="2520" operator="equal">
      <formula>"NO HABIL"</formula>
    </cfRule>
    <cfRule type="cellIs" dxfId="2517" priority="2521" stopIfTrue="1" operator="equal">
      <formula>"NO ADMISIBLE"</formula>
    </cfRule>
    <cfRule type="cellIs" dxfId="2516" priority="2522" stopIfTrue="1" operator="equal">
      <formula>"ADMISIBLE"</formula>
    </cfRule>
  </conditionalFormatting>
  <conditionalFormatting sqref="AF89">
    <cfRule type="containsBlanks" dxfId="2515" priority="2519">
      <formula>LEN(TRIM(AF89))=0</formula>
    </cfRule>
  </conditionalFormatting>
  <conditionalFormatting sqref="AF89">
    <cfRule type="cellIs" dxfId="2514" priority="2518" operator="equal">
      <formula>"RECHAZADO"</formula>
    </cfRule>
  </conditionalFormatting>
  <conditionalFormatting sqref="D90:D91">
    <cfRule type="cellIs" dxfId="2513" priority="2517" stopIfTrue="1" operator="equal">
      <formula>"NO ADMISIBLE"</formula>
    </cfRule>
  </conditionalFormatting>
  <conditionalFormatting sqref="J101:K110 S100:S110 C100:C110 W100:W110 N100:P110">
    <cfRule type="cellIs" dxfId="2512" priority="2514" stopIfTrue="1" operator="equal">
      <formula>"NO ADMISIBLE"</formula>
    </cfRule>
  </conditionalFormatting>
  <conditionalFormatting sqref="W100 U100:U110">
    <cfRule type="cellIs" dxfId="2511" priority="2515" stopIfTrue="1" operator="equal">
      <formula>"NO ADMISIBLE"</formula>
    </cfRule>
    <cfRule type="cellIs" dxfId="2510" priority="2516" stopIfTrue="1" operator="equal">
      <formula>"ADMISIBLE"</formula>
    </cfRule>
  </conditionalFormatting>
  <conditionalFormatting sqref="AB100:AB110">
    <cfRule type="cellIs" dxfId="2509" priority="2513" stopIfTrue="1" operator="equal">
      <formula>"NO ADMISIBLE"</formula>
    </cfRule>
  </conditionalFormatting>
  <conditionalFormatting sqref="AB100">
    <cfRule type="cellIs" dxfId="2508" priority="2511" stopIfTrue="1" operator="equal">
      <formula>"NO ADMISIBLE"</formula>
    </cfRule>
    <cfRule type="cellIs" dxfId="2507" priority="2512" stopIfTrue="1" operator="equal">
      <formula>"ADMISIBLE"</formula>
    </cfRule>
  </conditionalFormatting>
  <conditionalFormatting sqref="AD101:AE110 AD100">
    <cfRule type="cellIs" dxfId="2506" priority="2510" stopIfTrue="1" operator="equal">
      <formula>"NO ADMISIBLE"</formula>
    </cfRule>
  </conditionalFormatting>
  <conditionalFormatting sqref="AD100">
    <cfRule type="cellIs" dxfId="2505" priority="2508" stopIfTrue="1" operator="equal">
      <formula>"NO ADMISIBLE"</formula>
    </cfRule>
    <cfRule type="cellIs" dxfId="2504" priority="2509" stopIfTrue="1" operator="equal">
      <formula>"ADMISIBLE"</formula>
    </cfRule>
  </conditionalFormatting>
  <conditionalFormatting sqref="AE101:AE110">
    <cfRule type="cellIs" dxfId="2503" priority="2500" operator="equal">
      <formula>"NO HABIL"</formula>
    </cfRule>
    <cfRule type="cellIs" dxfId="2502" priority="2506" stopIfTrue="1" operator="equal">
      <formula>"NO ADMISIBLE"</formula>
    </cfRule>
    <cfRule type="cellIs" dxfId="2501" priority="2507" stopIfTrue="1" operator="equal">
      <formula>"ADMISIBLE"</formula>
    </cfRule>
  </conditionalFormatting>
  <conditionalFormatting sqref="AF101:AF110">
    <cfRule type="cellIs" dxfId="2500" priority="2501" operator="equal">
      <formula>"NO HABIL"</formula>
    </cfRule>
    <cfRule type="cellIs" dxfId="2499" priority="2504" stopIfTrue="1" operator="equal">
      <formula>"NO ADMISIBLE"</formula>
    </cfRule>
    <cfRule type="cellIs" dxfId="2498" priority="2505" stopIfTrue="1" operator="equal">
      <formula>"ADMISIBLE"</formula>
    </cfRule>
  </conditionalFormatting>
  <conditionalFormatting sqref="Q100:Q110">
    <cfRule type="cellIs" dxfId="2497" priority="2503" stopIfTrue="1" operator="equal">
      <formula>"NO ADMISIBLE"</formula>
    </cfRule>
  </conditionalFormatting>
  <conditionalFormatting sqref="D100 D103:D110">
    <cfRule type="cellIs" dxfId="2496" priority="2502" stopIfTrue="1" operator="equal">
      <formula>"NO ADMISIBLE"</formula>
    </cfRule>
  </conditionalFormatting>
  <conditionalFormatting sqref="AC101:AC110">
    <cfRule type="cellIs" dxfId="2495" priority="2499" stopIfTrue="1" operator="equal">
      <formula>"NO ADMISIBLE"</formula>
    </cfRule>
  </conditionalFormatting>
  <conditionalFormatting sqref="AC101:AC110">
    <cfRule type="cellIs" dxfId="2494" priority="2496" operator="equal">
      <formula>"NO HABIL"</formula>
    </cfRule>
    <cfRule type="cellIs" dxfId="2493" priority="2497" stopIfTrue="1" operator="equal">
      <formula>"NO ADMISIBLE"</formula>
    </cfRule>
    <cfRule type="cellIs" dxfId="2492" priority="2498" stopIfTrue="1" operator="equal">
      <formula>"ADMISIBLE"</formula>
    </cfRule>
  </conditionalFormatting>
  <conditionalFormatting sqref="AA101:AA110">
    <cfRule type="cellIs" dxfId="2491" priority="2495" stopIfTrue="1" operator="equal">
      <formula>"NO ADMISIBLE"</formula>
    </cfRule>
  </conditionalFormatting>
  <conditionalFormatting sqref="AA101:AA110">
    <cfRule type="cellIs" dxfId="2490" priority="2492" operator="equal">
      <formula>"NO HABIL"</formula>
    </cfRule>
    <cfRule type="cellIs" dxfId="2489" priority="2493" stopIfTrue="1" operator="equal">
      <formula>"NO ADMISIBLE"</formula>
    </cfRule>
    <cfRule type="cellIs" dxfId="2488" priority="2494" stopIfTrue="1" operator="equal">
      <formula>"ADMISIBLE"</formula>
    </cfRule>
  </conditionalFormatting>
  <conditionalFormatting sqref="X101:X110">
    <cfRule type="cellIs" dxfId="2487" priority="2491" stopIfTrue="1" operator="equal">
      <formula>"NO ADMISIBLE"</formula>
    </cfRule>
  </conditionalFormatting>
  <conditionalFormatting sqref="X101:X110">
    <cfRule type="cellIs" dxfId="2486" priority="2488" operator="equal">
      <formula>"NO HABIL"</formula>
    </cfRule>
    <cfRule type="cellIs" dxfId="2485" priority="2489" stopIfTrue="1" operator="equal">
      <formula>"NO ADMISIBLE"</formula>
    </cfRule>
    <cfRule type="cellIs" dxfId="2484" priority="2490" stopIfTrue="1" operator="equal">
      <formula>"ADMISIBLE"</formula>
    </cfRule>
  </conditionalFormatting>
  <conditionalFormatting sqref="V101:V110">
    <cfRule type="cellIs" dxfId="2483" priority="2487" stopIfTrue="1" operator="equal">
      <formula>"NO ADMISIBLE"</formula>
    </cfRule>
  </conditionalFormatting>
  <conditionalFormatting sqref="V101:V110">
    <cfRule type="cellIs" dxfId="2482" priority="2484" operator="equal">
      <formula>"NO HABIL"</formula>
    </cfRule>
    <cfRule type="cellIs" dxfId="2481" priority="2485" stopIfTrue="1" operator="equal">
      <formula>"NO ADMISIBLE"</formula>
    </cfRule>
    <cfRule type="cellIs" dxfId="2480" priority="2486" stopIfTrue="1" operator="equal">
      <formula>"ADMISIBLE"</formula>
    </cfRule>
  </conditionalFormatting>
  <conditionalFormatting sqref="T101:T110">
    <cfRule type="cellIs" dxfId="2479" priority="2483" stopIfTrue="1" operator="equal">
      <formula>"NO ADMISIBLE"</formula>
    </cfRule>
  </conditionalFormatting>
  <conditionalFormatting sqref="T101:T110">
    <cfRule type="cellIs" dxfId="2478" priority="2480" operator="equal">
      <formula>"NO HABIL"</formula>
    </cfRule>
    <cfRule type="cellIs" dxfId="2477" priority="2481" stopIfTrue="1" operator="equal">
      <formula>"NO ADMISIBLE"</formula>
    </cfRule>
    <cfRule type="cellIs" dxfId="2476" priority="2482" stopIfTrue="1" operator="equal">
      <formula>"ADMISIBLE"</formula>
    </cfRule>
  </conditionalFormatting>
  <conditionalFormatting sqref="R101:R110">
    <cfRule type="cellIs" dxfId="2475" priority="2479" stopIfTrue="1" operator="equal">
      <formula>"NO ADMISIBLE"</formula>
    </cfRule>
  </conditionalFormatting>
  <conditionalFormatting sqref="R101:R110">
    <cfRule type="cellIs" dxfId="2474" priority="2476" operator="equal">
      <formula>"NO HABIL"</formula>
    </cfRule>
    <cfRule type="cellIs" dxfId="2473" priority="2477" stopIfTrue="1" operator="equal">
      <formula>"NO ADMISIBLE"</formula>
    </cfRule>
    <cfRule type="cellIs" dxfId="2472" priority="2478" stopIfTrue="1" operator="equal">
      <formula>"ADMISIBLE"</formula>
    </cfRule>
  </conditionalFormatting>
  <conditionalFormatting sqref="Y100:Y110">
    <cfRule type="cellIs" dxfId="2471" priority="2475" stopIfTrue="1" operator="equal">
      <formula>"NO ADMISIBLE"</formula>
    </cfRule>
  </conditionalFormatting>
  <conditionalFormatting sqref="Z101:Z110">
    <cfRule type="cellIs" dxfId="2470" priority="2474" stopIfTrue="1" operator="equal">
      <formula>"NO ADMISIBLE"</formula>
    </cfRule>
  </conditionalFormatting>
  <conditionalFormatting sqref="Z101:Z110">
    <cfRule type="cellIs" dxfId="2469" priority="2471" operator="equal">
      <formula>"NO HABIL"</formula>
    </cfRule>
    <cfRule type="cellIs" dxfId="2468" priority="2472" stopIfTrue="1" operator="equal">
      <formula>"NO ADMISIBLE"</formula>
    </cfRule>
    <cfRule type="cellIs" dxfId="2467" priority="2473" stopIfTrue="1" operator="equal">
      <formula>"ADMISIBLE"</formula>
    </cfRule>
  </conditionalFormatting>
  <conditionalFormatting sqref="R100">
    <cfRule type="cellIs" dxfId="2466" priority="2470" stopIfTrue="1" operator="equal">
      <formula>"NO ADMISIBLE"</formula>
    </cfRule>
  </conditionalFormatting>
  <conditionalFormatting sqref="R100">
    <cfRule type="cellIs" dxfId="2465" priority="2467" operator="equal">
      <formula>"NO HABIL"</formula>
    </cfRule>
    <cfRule type="cellIs" dxfId="2464" priority="2468" stopIfTrue="1" operator="equal">
      <formula>"NO ADMISIBLE"</formula>
    </cfRule>
    <cfRule type="cellIs" dxfId="2463" priority="2469" stopIfTrue="1" operator="equal">
      <formula>"ADMISIBLE"</formula>
    </cfRule>
  </conditionalFormatting>
  <conditionalFormatting sqref="R100">
    <cfRule type="containsBlanks" dxfId="2462" priority="2466">
      <formula>LEN(TRIM(R100))=0</formula>
    </cfRule>
  </conditionalFormatting>
  <conditionalFormatting sqref="R100">
    <cfRule type="cellIs" dxfId="2461" priority="2465" operator="equal">
      <formula>"RECHAZADO"</formula>
    </cfRule>
  </conditionalFormatting>
  <conditionalFormatting sqref="T100">
    <cfRule type="cellIs" dxfId="2460" priority="2464" stopIfTrue="1" operator="equal">
      <formula>"NO ADMISIBLE"</formula>
    </cfRule>
  </conditionalFormatting>
  <conditionalFormatting sqref="T100">
    <cfRule type="cellIs" dxfId="2459" priority="2461" operator="equal">
      <formula>"NO HABIL"</formula>
    </cfRule>
    <cfRule type="cellIs" dxfId="2458" priority="2462" stopIfTrue="1" operator="equal">
      <formula>"NO ADMISIBLE"</formula>
    </cfRule>
    <cfRule type="cellIs" dxfId="2457" priority="2463" stopIfTrue="1" operator="equal">
      <formula>"ADMISIBLE"</formula>
    </cfRule>
  </conditionalFormatting>
  <conditionalFormatting sqref="T100">
    <cfRule type="containsBlanks" dxfId="2456" priority="2460">
      <formula>LEN(TRIM(T100))=0</formula>
    </cfRule>
  </conditionalFormatting>
  <conditionalFormatting sqref="T100">
    <cfRule type="cellIs" dxfId="2455" priority="2459" operator="equal">
      <formula>"RECHAZADO"</formula>
    </cfRule>
  </conditionalFormatting>
  <conditionalFormatting sqref="V100">
    <cfRule type="cellIs" dxfId="2454" priority="2458" stopIfTrue="1" operator="equal">
      <formula>"NO ADMISIBLE"</formula>
    </cfRule>
  </conditionalFormatting>
  <conditionalFormatting sqref="V100">
    <cfRule type="cellIs" dxfId="2453" priority="2455" operator="equal">
      <formula>"NO HABIL"</formula>
    </cfRule>
    <cfRule type="cellIs" dxfId="2452" priority="2456" stopIfTrue="1" operator="equal">
      <formula>"NO ADMISIBLE"</formula>
    </cfRule>
    <cfRule type="cellIs" dxfId="2451" priority="2457" stopIfTrue="1" operator="equal">
      <formula>"ADMISIBLE"</formula>
    </cfRule>
  </conditionalFormatting>
  <conditionalFormatting sqref="V100">
    <cfRule type="containsBlanks" dxfId="2450" priority="2454">
      <formula>LEN(TRIM(V100))=0</formula>
    </cfRule>
  </conditionalFormatting>
  <conditionalFormatting sqref="V100">
    <cfRule type="cellIs" dxfId="2449" priority="2453" operator="equal">
      <formula>"RECHAZADO"</formula>
    </cfRule>
  </conditionalFormatting>
  <conditionalFormatting sqref="X100">
    <cfRule type="cellIs" dxfId="2448" priority="2452" stopIfTrue="1" operator="equal">
      <formula>"NO ADMISIBLE"</formula>
    </cfRule>
  </conditionalFormatting>
  <conditionalFormatting sqref="X100">
    <cfRule type="cellIs" dxfId="2447" priority="2449" operator="equal">
      <formula>"NO HABIL"</formula>
    </cfRule>
    <cfRule type="cellIs" dxfId="2446" priority="2450" stopIfTrue="1" operator="equal">
      <formula>"NO ADMISIBLE"</formula>
    </cfRule>
    <cfRule type="cellIs" dxfId="2445" priority="2451" stopIfTrue="1" operator="equal">
      <formula>"ADMISIBLE"</formula>
    </cfRule>
  </conditionalFormatting>
  <conditionalFormatting sqref="X100">
    <cfRule type="containsBlanks" dxfId="2444" priority="2448">
      <formula>LEN(TRIM(X100))=0</formula>
    </cfRule>
  </conditionalFormatting>
  <conditionalFormatting sqref="X100">
    <cfRule type="cellIs" dxfId="2443" priority="2447" operator="equal">
      <formula>"RECHAZADO"</formula>
    </cfRule>
  </conditionalFormatting>
  <conditionalFormatting sqref="Z100">
    <cfRule type="cellIs" dxfId="2442" priority="2446" stopIfTrue="1" operator="equal">
      <formula>"NO ADMISIBLE"</formula>
    </cfRule>
  </conditionalFormatting>
  <conditionalFormatting sqref="Z100">
    <cfRule type="cellIs" dxfId="2441" priority="2443" operator="equal">
      <formula>"NO HABIL"</formula>
    </cfRule>
    <cfRule type="cellIs" dxfId="2440" priority="2444" stopIfTrue="1" operator="equal">
      <formula>"NO ADMISIBLE"</formula>
    </cfRule>
    <cfRule type="cellIs" dxfId="2439" priority="2445" stopIfTrue="1" operator="equal">
      <formula>"ADMISIBLE"</formula>
    </cfRule>
  </conditionalFormatting>
  <conditionalFormatting sqref="Z100">
    <cfRule type="containsBlanks" dxfId="2438" priority="2442">
      <formula>LEN(TRIM(Z100))=0</formula>
    </cfRule>
  </conditionalFormatting>
  <conditionalFormatting sqref="Z100">
    <cfRule type="cellIs" dxfId="2437" priority="2441" operator="equal">
      <formula>"RECHAZADO"</formula>
    </cfRule>
  </conditionalFormatting>
  <conditionalFormatting sqref="AA100">
    <cfRule type="cellIs" dxfId="2436" priority="2440" stopIfTrue="1" operator="equal">
      <formula>"NO ADMISIBLE"</formula>
    </cfRule>
  </conditionalFormatting>
  <conditionalFormatting sqref="AA100">
    <cfRule type="cellIs" dxfId="2435" priority="2437" operator="equal">
      <formula>"NO HABIL"</formula>
    </cfRule>
    <cfRule type="cellIs" dxfId="2434" priority="2438" stopIfTrue="1" operator="equal">
      <formula>"NO ADMISIBLE"</formula>
    </cfRule>
    <cfRule type="cellIs" dxfId="2433" priority="2439" stopIfTrue="1" operator="equal">
      <formula>"ADMISIBLE"</formula>
    </cfRule>
  </conditionalFormatting>
  <conditionalFormatting sqref="AA100">
    <cfRule type="containsBlanks" dxfId="2432" priority="2436">
      <formula>LEN(TRIM(AA100))=0</formula>
    </cfRule>
  </conditionalFormatting>
  <conditionalFormatting sqref="AA100">
    <cfRule type="cellIs" dxfId="2431" priority="2435" operator="equal">
      <formula>"RECHAZADO"</formula>
    </cfRule>
  </conditionalFormatting>
  <conditionalFormatting sqref="AC100">
    <cfRule type="cellIs" dxfId="2430" priority="2434" stopIfTrue="1" operator="equal">
      <formula>"NO ADMISIBLE"</formula>
    </cfRule>
  </conditionalFormatting>
  <conditionalFormatting sqref="AC100">
    <cfRule type="cellIs" dxfId="2429" priority="2431" operator="equal">
      <formula>"NO HABIL"</formula>
    </cfRule>
    <cfRule type="cellIs" dxfId="2428" priority="2432" stopIfTrue="1" operator="equal">
      <formula>"NO ADMISIBLE"</formula>
    </cfRule>
    <cfRule type="cellIs" dxfId="2427" priority="2433" stopIfTrue="1" operator="equal">
      <formula>"ADMISIBLE"</formula>
    </cfRule>
  </conditionalFormatting>
  <conditionalFormatting sqref="AC100">
    <cfRule type="containsBlanks" dxfId="2426" priority="2430">
      <formula>LEN(TRIM(AC100))=0</formula>
    </cfRule>
  </conditionalFormatting>
  <conditionalFormatting sqref="AC100">
    <cfRule type="cellIs" dxfId="2425" priority="2429" operator="equal">
      <formula>"RECHAZADO"</formula>
    </cfRule>
  </conditionalFormatting>
  <conditionalFormatting sqref="AE100">
    <cfRule type="cellIs" dxfId="2424" priority="2428" stopIfTrue="1" operator="equal">
      <formula>"NO ADMISIBLE"</formula>
    </cfRule>
  </conditionalFormatting>
  <conditionalFormatting sqref="AE100">
    <cfRule type="cellIs" dxfId="2423" priority="2425" operator="equal">
      <formula>"NO HABIL"</formula>
    </cfRule>
    <cfRule type="cellIs" dxfId="2422" priority="2426" stopIfTrue="1" operator="equal">
      <formula>"NO ADMISIBLE"</formula>
    </cfRule>
    <cfRule type="cellIs" dxfId="2421" priority="2427" stopIfTrue="1" operator="equal">
      <formula>"ADMISIBLE"</formula>
    </cfRule>
  </conditionalFormatting>
  <conditionalFormatting sqref="AE100">
    <cfRule type="containsBlanks" dxfId="2420" priority="2424">
      <formula>LEN(TRIM(AE100))=0</formula>
    </cfRule>
  </conditionalFormatting>
  <conditionalFormatting sqref="AE100">
    <cfRule type="cellIs" dxfId="2419" priority="2423" operator="equal">
      <formula>"RECHAZADO"</formula>
    </cfRule>
  </conditionalFormatting>
  <conditionalFormatting sqref="AF100">
    <cfRule type="cellIs" dxfId="2418" priority="2420" operator="equal">
      <formula>"NO HABIL"</formula>
    </cfRule>
    <cfRule type="cellIs" dxfId="2417" priority="2421" stopIfTrue="1" operator="equal">
      <formula>"NO ADMISIBLE"</formula>
    </cfRule>
    <cfRule type="cellIs" dxfId="2416" priority="2422" stopIfTrue="1" operator="equal">
      <formula>"ADMISIBLE"</formula>
    </cfRule>
  </conditionalFormatting>
  <conditionalFormatting sqref="AF100">
    <cfRule type="containsBlanks" dxfId="2415" priority="2419">
      <formula>LEN(TRIM(AF100))=0</formula>
    </cfRule>
  </conditionalFormatting>
  <conditionalFormatting sqref="AF100">
    <cfRule type="cellIs" dxfId="2414" priority="2418" operator="equal">
      <formula>"RECHAZADO"</formula>
    </cfRule>
  </conditionalFormatting>
  <conditionalFormatting sqref="D101:D102">
    <cfRule type="cellIs" dxfId="2413" priority="2417" stopIfTrue="1" operator="equal">
      <formula>"NO ADMISIBLE"</formula>
    </cfRule>
  </conditionalFormatting>
  <conditionalFormatting sqref="J112:K121 S111:S121 C111:C121 W111:W121 N111:P121">
    <cfRule type="cellIs" dxfId="2412" priority="2414" stopIfTrue="1" operator="equal">
      <formula>"NO ADMISIBLE"</formula>
    </cfRule>
  </conditionalFormatting>
  <conditionalFormatting sqref="W111 U111:U121">
    <cfRule type="cellIs" dxfId="2411" priority="2415" stopIfTrue="1" operator="equal">
      <formula>"NO ADMISIBLE"</formula>
    </cfRule>
    <cfRule type="cellIs" dxfId="2410" priority="2416" stopIfTrue="1" operator="equal">
      <formula>"ADMISIBLE"</formula>
    </cfRule>
  </conditionalFormatting>
  <conditionalFormatting sqref="AB111:AB121">
    <cfRule type="cellIs" dxfId="2409" priority="2413" stopIfTrue="1" operator="equal">
      <formula>"NO ADMISIBLE"</formula>
    </cfRule>
  </conditionalFormatting>
  <conditionalFormatting sqref="AB111">
    <cfRule type="cellIs" dxfId="2408" priority="2411" stopIfTrue="1" operator="equal">
      <formula>"NO ADMISIBLE"</formula>
    </cfRule>
    <cfRule type="cellIs" dxfId="2407" priority="2412" stopIfTrue="1" operator="equal">
      <formula>"ADMISIBLE"</formula>
    </cfRule>
  </conditionalFormatting>
  <conditionalFormatting sqref="AD112:AE121 AD111">
    <cfRule type="cellIs" dxfId="2406" priority="2410" stopIfTrue="1" operator="equal">
      <formula>"NO ADMISIBLE"</formula>
    </cfRule>
  </conditionalFormatting>
  <conditionalFormatting sqref="AD111">
    <cfRule type="cellIs" dxfId="2405" priority="2408" stopIfTrue="1" operator="equal">
      <formula>"NO ADMISIBLE"</formula>
    </cfRule>
    <cfRule type="cellIs" dxfId="2404" priority="2409" stopIfTrue="1" operator="equal">
      <formula>"ADMISIBLE"</formula>
    </cfRule>
  </conditionalFormatting>
  <conditionalFormatting sqref="AE112:AE121">
    <cfRule type="cellIs" dxfId="2403" priority="2400" operator="equal">
      <formula>"NO HABIL"</formula>
    </cfRule>
    <cfRule type="cellIs" dxfId="2402" priority="2406" stopIfTrue="1" operator="equal">
      <formula>"NO ADMISIBLE"</formula>
    </cfRule>
    <cfRule type="cellIs" dxfId="2401" priority="2407" stopIfTrue="1" operator="equal">
      <formula>"ADMISIBLE"</formula>
    </cfRule>
  </conditionalFormatting>
  <conditionalFormatting sqref="AF112:AF121">
    <cfRule type="cellIs" dxfId="2400" priority="2401" operator="equal">
      <formula>"NO HABIL"</formula>
    </cfRule>
    <cfRule type="cellIs" dxfId="2399" priority="2404" stopIfTrue="1" operator="equal">
      <formula>"NO ADMISIBLE"</formula>
    </cfRule>
    <cfRule type="cellIs" dxfId="2398" priority="2405" stopIfTrue="1" operator="equal">
      <formula>"ADMISIBLE"</formula>
    </cfRule>
  </conditionalFormatting>
  <conditionalFormatting sqref="Q111:Q121">
    <cfRule type="cellIs" dxfId="2397" priority="2403" stopIfTrue="1" operator="equal">
      <formula>"NO ADMISIBLE"</formula>
    </cfRule>
  </conditionalFormatting>
  <conditionalFormatting sqref="D111 D114:D121">
    <cfRule type="cellIs" dxfId="2396" priority="2402" stopIfTrue="1" operator="equal">
      <formula>"NO ADMISIBLE"</formula>
    </cfRule>
  </conditionalFormatting>
  <conditionalFormatting sqref="AC112:AC121">
    <cfRule type="cellIs" dxfId="2395" priority="2399" stopIfTrue="1" operator="equal">
      <formula>"NO ADMISIBLE"</formula>
    </cfRule>
  </conditionalFormatting>
  <conditionalFormatting sqref="AC112:AC121">
    <cfRule type="cellIs" dxfId="2394" priority="2396" operator="equal">
      <formula>"NO HABIL"</formula>
    </cfRule>
    <cfRule type="cellIs" dxfId="2393" priority="2397" stopIfTrue="1" operator="equal">
      <formula>"NO ADMISIBLE"</formula>
    </cfRule>
    <cfRule type="cellIs" dxfId="2392" priority="2398" stopIfTrue="1" operator="equal">
      <formula>"ADMISIBLE"</formula>
    </cfRule>
  </conditionalFormatting>
  <conditionalFormatting sqref="AA112:AA121">
    <cfRule type="cellIs" dxfId="2391" priority="2395" stopIfTrue="1" operator="equal">
      <formula>"NO ADMISIBLE"</formula>
    </cfRule>
  </conditionalFormatting>
  <conditionalFormatting sqref="AA112:AA121">
    <cfRule type="cellIs" dxfId="2390" priority="2392" operator="equal">
      <formula>"NO HABIL"</formula>
    </cfRule>
    <cfRule type="cellIs" dxfId="2389" priority="2393" stopIfTrue="1" operator="equal">
      <formula>"NO ADMISIBLE"</formula>
    </cfRule>
    <cfRule type="cellIs" dxfId="2388" priority="2394" stopIfTrue="1" operator="equal">
      <formula>"ADMISIBLE"</formula>
    </cfRule>
  </conditionalFormatting>
  <conditionalFormatting sqref="X112:X121">
    <cfRule type="cellIs" dxfId="2387" priority="2391" stopIfTrue="1" operator="equal">
      <formula>"NO ADMISIBLE"</formula>
    </cfRule>
  </conditionalFormatting>
  <conditionalFormatting sqref="X112:X121">
    <cfRule type="cellIs" dxfId="2386" priority="2388" operator="equal">
      <formula>"NO HABIL"</formula>
    </cfRule>
    <cfRule type="cellIs" dxfId="2385" priority="2389" stopIfTrue="1" operator="equal">
      <formula>"NO ADMISIBLE"</formula>
    </cfRule>
    <cfRule type="cellIs" dxfId="2384" priority="2390" stopIfTrue="1" operator="equal">
      <formula>"ADMISIBLE"</formula>
    </cfRule>
  </conditionalFormatting>
  <conditionalFormatting sqref="V112:V121">
    <cfRule type="cellIs" dxfId="2383" priority="2387" stopIfTrue="1" operator="equal">
      <formula>"NO ADMISIBLE"</formula>
    </cfRule>
  </conditionalFormatting>
  <conditionalFormatting sqref="V112:V121">
    <cfRule type="cellIs" dxfId="2382" priority="2384" operator="equal">
      <formula>"NO HABIL"</formula>
    </cfRule>
    <cfRule type="cellIs" dxfId="2381" priority="2385" stopIfTrue="1" operator="equal">
      <formula>"NO ADMISIBLE"</formula>
    </cfRule>
    <cfRule type="cellIs" dxfId="2380" priority="2386" stopIfTrue="1" operator="equal">
      <formula>"ADMISIBLE"</formula>
    </cfRule>
  </conditionalFormatting>
  <conditionalFormatting sqref="T112:T121">
    <cfRule type="cellIs" dxfId="2379" priority="2383" stopIfTrue="1" operator="equal">
      <formula>"NO ADMISIBLE"</formula>
    </cfRule>
  </conditionalFormatting>
  <conditionalFormatting sqref="T112:T121">
    <cfRule type="cellIs" dxfId="2378" priority="2380" operator="equal">
      <formula>"NO HABIL"</formula>
    </cfRule>
    <cfRule type="cellIs" dxfId="2377" priority="2381" stopIfTrue="1" operator="equal">
      <formula>"NO ADMISIBLE"</formula>
    </cfRule>
    <cfRule type="cellIs" dxfId="2376" priority="2382" stopIfTrue="1" operator="equal">
      <formula>"ADMISIBLE"</formula>
    </cfRule>
  </conditionalFormatting>
  <conditionalFormatting sqref="R112:R121">
    <cfRule type="cellIs" dxfId="2375" priority="2379" stopIfTrue="1" operator="equal">
      <formula>"NO ADMISIBLE"</formula>
    </cfRule>
  </conditionalFormatting>
  <conditionalFormatting sqref="R112:R121">
    <cfRule type="cellIs" dxfId="2374" priority="2376" operator="equal">
      <formula>"NO HABIL"</formula>
    </cfRule>
    <cfRule type="cellIs" dxfId="2373" priority="2377" stopIfTrue="1" operator="equal">
      <formula>"NO ADMISIBLE"</formula>
    </cfRule>
    <cfRule type="cellIs" dxfId="2372" priority="2378" stopIfTrue="1" operator="equal">
      <formula>"ADMISIBLE"</formula>
    </cfRule>
  </conditionalFormatting>
  <conditionalFormatting sqref="Y111:Y121">
    <cfRule type="cellIs" dxfId="2371" priority="2375" stopIfTrue="1" operator="equal">
      <formula>"NO ADMISIBLE"</formula>
    </cfRule>
  </conditionalFormatting>
  <conditionalFormatting sqref="Z112:Z121">
    <cfRule type="cellIs" dxfId="2370" priority="2374" stopIfTrue="1" operator="equal">
      <formula>"NO ADMISIBLE"</formula>
    </cfRule>
  </conditionalFormatting>
  <conditionalFormatting sqref="Z112:Z121">
    <cfRule type="cellIs" dxfId="2369" priority="2371" operator="equal">
      <formula>"NO HABIL"</formula>
    </cfRule>
    <cfRule type="cellIs" dxfId="2368" priority="2372" stopIfTrue="1" operator="equal">
      <formula>"NO ADMISIBLE"</formula>
    </cfRule>
    <cfRule type="cellIs" dxfId="2367" priority="2373" stopIfTrue="1" operator="equal">
      <formula>"ADMISIBLE"</formula>
    </cfRule>
  </conditionalFormatting>
  <conditionalFormatting sqref="R111">
    <cfRule type="cellIs" dxfId="2366" priority="2370" stopIfTrue="1" operator="equal">
      <formula>"NO ADMISIBLE"</formula>
    </cfRule>
  </conditionalFormatting>
  <conditionalFormatting sqref="R111">
    <cfRule type="cellIs" dxfId="2365" priority="2367" operator="equal">
      <formula>"NO HABIL"</formula>
    </cfRule>
    <cfRule type="cellIs" dxfId="2364" priority="2368" stopIfTrue="1" operator="equal">
      <formula>"NO ADMISIBLE"</formula>
    </cfRule>
    <cfRule type="cellIs" dxfId="2363" priority="2369" stopIfTrue="1" operator="equal">
      <formula>"ADMISIBLE"</formula>
    </cfRule>
  </conditionalFormatting>
  <conditionalFormatting sqref="R111">
    <cfRule type="containsBlanks" dxfId="2362" priority="2366">
      <formula>LEN(TRIM(R111))=0</formula>
    </cfRule>
  </conditionalFormatting>
  <conditionalFormatting sqref="R111">
    <cfRule type="cellIs" dxfId="2361" priority="2365" operator="equal">
      <formula>"RECHAZADO"</formula>
    </cfRule>
  </conditionalFormatting>
  <conditionalFormatting sqref="T111">
    <cfRule type="cellIs" dxfId="2360" priority="2364" stopIfTrue="1" operator="equal">
      <formula>"NO ADMISIBLE"</formula>
    </cfRule>
  </conditionalFormatting>
  <conditionalFormatting sqref="T111">
    <cfRule type="cellIs" dxfId="2359" priority="2361" operator="equal">
      <formula>"NO HABIL"</formula>
    </cfRule>
    <cfRule type="cellIs" dxfId="2358" priority="2362" stopIfTrue="1" operator="equal">
      <formula>"NO ADMISIBLE"</formula>
    </cfRule>
    <cfRule type="cellIs" dxfId="2357" priority="2363" stopIfTrue="1" operator="equal">
      <formula>"ADMISIBLE"</formula>
    </cfRule>
  </conditionalFormatting>
  <conditionalFormatting sqref="T111">
    <cfRule type="containsBlanks" dxfId="2356" priority="2360">
      <formula>LEN(TRIM(T111))=0</formula>
    </cfRule>
  </conditionalFormatting>
  <conditionalFormatting sqref="T111">
    <cfRule type="cellIs" dxfId="2355" priority="2359" operator="equal">
      <formula>"RECHAZADO"</formula>
    </cfRule>
  </conditionalFormatting>
  <conditionalFormatting sqref="V111">
    <cfRule type="cellIs" dxfId="2354" priority="2358" stopIfTrue="1" operator="equal">
      <formula>"NO ADMISIBLE"</formula>
    </cfRule>
  </conditionalFormatting>
  <conditionalFormatting sqref="V111">
    <cfRule type="cellIs" dxfId="2353" priority="2355" operator="equal">
      <formula>"NO HABIL"</formula>
    </cfRule>
    <cfRule type="cellIs" dxfId="2352" priority="2356" stopIfTrue="1" operator="equal">
      <formula>"NO ADMISIBLE"</formula>
    </cfRule>
    <cfRule type="cellIs" dxfId="2351" priority="2357" stopIfTrue="1" operator="equal">
      <formula>"ADMISIBLE"</formula>
    </cfRule>
  </conditionalFormatting>
  <conditionalFormatting sqref="V111">
    <cfRule type="containsBlanks" dxfId="2350" priority="2354">
      <formula>LEN(TRIM(V111))=0</formula>
    </cfRule>
  </conditionalFormatting>
  <conditionalFormatting sqref="V111">
    <cfRule type="cellIs" dxfId="2349" priority="2353" operator="equal">
      <formula>"RECHAZADO"</formula>
    </cfRule>
  </conditionalFormatting>
  <conditionalFormatting sqref="X111">
    <cfRule type="cellIs" dxfId="2348" priority="2352" stopIfTrue="1" operator="equal">
      <formula>"NO ADMISIBLE"</formula>
    </cfRule>
  </conditionalFormatting>
  <conditionalFormatting sqref="X111">
    <cfRule type="cellIs" dxfId="2347" priority="2349" operator="equal">
      <formula>"NO HABIL"</formula>
    </cfRule>
    <cfRule type="cellIs" dxfId="2346" priority="2350" stopIfTrue="1" operator="equal">
      <formula>"NO ADMISIBLE"</formula>
    </cfRule>
    <cfRule type="cellIs" dxfId="2345" priority="2351" stopIfTrue="1" operator="equal">
      <formula>"ADMISIBLE"</formula>
    </cfRule>
  </conditionalFormatting>
  <conditionalFormatting sqref="X111">
    <cfRule type="containsBlanks" dxfId="2344" priority="2348">
      <formula>LEN(TRIM(X111))=0</formula>
    </cfRule>
  </conditionalFormatting>
  <conditionalFormatting sqref="X111">
    <cfRule type="cellIs" dxfId="2343" priority="2347" operator="equal">
      <formula>"RECHAZADO"</formula>
    </cfRule>
  </conditionalFormatting>
  <conditionalFormatting sqref="Z111">
    <cfRule type="cellIs" dxfId="2342" priority="2346" stopIfTrue="1" operator="equal">
      <formula>"NO ADMISIBLE"</formula>
    </cfRule>
  </conditionalFormatting>
  <conditionalFormatting sqref="Z111">
    <cfRule type="cellIs" dxfId="2341" priority="2343" operator="equal">
      <formula>"NO HABIL"</formula>
    </cfRule>
    <cfRule type="cellIs" dxfId="2340" priority="2344" stopIfTrue="1" operator="equal">
      <formula>"NO ADMISIBLE"</formula>
    </cfRule>
    <cfRule type="cellIs" dxfId="2339" priority="2345" stopIfTrue="1" operator="equal">
      <formula>"ADMISIBLE"</formula>
    </cfRule>
  </conditionalFormatting>
  <conditionalFormatting sqref="Z111">
    <cfRule type="containsBlanks" dxfId="2338" priority="2342">
      <formula>LEN(TRIM(Z111))=0</formula>
    </cfRule>
  </conditionalFormatting>
  <conditionalFormatting sqref="Z111">
    <cfRule type="cellIs" dxfId="2337" priority="2341" operator="equal">
      <formula>"RECHAZADO"</formula>
    </cfRule>
  </conditionalFormatting>
  <conditionalFormatting sqref="AA111">
    <cfRule type="cellIs" dxfId="2336" priority="2340" stopIfTrue="1" operator="equal">
      <formula>"NO ADMISIBLE"</formula>
    </cfRule>
  </conditionalFormatting>
  <conditionalFormatting sqref="AA111">
    <cfRule type="cellIs" dxfId="2335" priority="2337" operator="equal">
      <formula>"NO HABIL"</formula>
    </cfRule>
    <cfRule type="cellIs" dxfId="2334" priority="2338" stopIfTrue="1" operator="equal">
      <formula>"NO ADMISIBLE"</formula>
    </cfRule>
    <cfRule type="cellIs" dxfId="2333" priority="2339" stopIfTrue="1" operator="equal">
      <formula>"ADMISIBLE"</formula>
    </cfRule>
  </conditionalFormatting>
  <conditionalFormatting sqref="AA111">
    <cfRule type="containsBlanks" dxfId="2332" priority="2336">
      <formula>LEN(TRIM(AA111))=0</formula>
    </cfRule>
  </conditionalFormatting>
  <conditionalFormatting sqref="AA111">
    <cfRule type="cellIs" dxfId="2331" priority="2335" operator="equal">
      <formula>"RECHAZADO"</formula>
    </cfRule>
  </conditionalFormatting>
  <conditionalFormatting sqref="AC111">
    <cfRule type="cellIs" dxfId="2330" priority="2334" stopIfTrue="1" operator="equal">
      <formula>"NO ADMISIBLE"</formula>
    </cfRule>
  </conditionalFormatting>
  <conditionalFormatting sqref="AC111">
    <cfRule type="cellIs" dxfId="2329" priority="2331" operator="equal">
      <formula>"NO HABIL"</formula>
    </cfRule>
    <cfRule type="cellIs" dxfId="2328" priority="2332" stopIfTrue="1" operator="equal">
      <formula>"NO ADMISIBLE"</formula>
    </cfRule>
    <cfRule type="cellIs" dxfId="2327" priority="2333" stopIfTrue="1" operator="equal">
      <formula>"ADMISIBLE"</formula>
    </cfRule>
  </conditionalFormatting>
  <conditionalFormatting sqref="AC111">
    <cfRule type="containsBlanks" dxfId="2326" priority="2330">
      <formula>LEN(TRIM(AC111))=0</formula>
    </cfRule>
  </conditionalFormatting>
  <conditionalFormatting sqref="AC111">
    <cfRule type="cellIs" dxfId="2325" priority="2329" operator="equal">
      <formula>"RECHAZADO"</formula>
    </cfRule>
  </conditionalFormatting>
  <conditionalFormatting sqref="AE111">
    <cfRule type="cellIs" dxfId="2324" priority="2328" stopIfTrue="1" operator="equal">
      <formula>"NO ADMISIBLE"</formula>
    </cfRule>
  </conditionalFormatting>
  <conditionalFormatting sqref="AE111">
    <cfRule type="cellIs" dxfId="2323" priority="2325" operator="equal">
      <formula>"NO HABIL"</formula>
    </cfRule>
    <cfRule type="cellIs" dxfId="2322" priority="2326" stopIfTrue="1" operator="equal">
      <formula>"NO ADMISIBLE"</formula>
    </cfRule>
    <cfRule type="cellIs" dxfId="2321" priority="2327" stopIfTrue="1" operator="equal">
      <formula>"ADMISIBLE"</formula>
    </cfRule>
  </conditionalFormatting>
  <conditionalFormatting sqref="AE111">
    <cfRule type="containsBlanks" dxfId="2320" priority="2324">
      <formula>LEN(TRIM(AE111))=0</formula>
    </cfRule>
  </conditionalFormatting>
  <conditionalFormatting sqref="AE111">
    <cfRule type="cellIs" dxfId="2319" priority="2323" operator="equal">
      <formula>"RECHAZADO"</formula>
    </cfRule>
  </conditionalFormatting>
  <conditionalFormatting sqref="AF111">
    <cfRule type="cellIs" dxfId="2318" priority="2320" operator="equal">
      <formula>"NO HABIL"</formula>
    </cfRule>
    <cfRule type="cellIs" dxfId="2317" priority="2321" stopIfTrue="1" operator="equal">
      <formula>"NO ADMISIBLE"</formula>
    </cfRule>
    <cfRule type="cellIs" dxfId="2316" priority="2322" stopIfTrue="1" operator="equal">
      <formula>"ADMISIBLE"</formula>
    </cfRule>
  </conditionalFormatting>
  <conditionalFormatting sqref="AF111">
    <cfRule type="containsBlanks" dxfId="2315" priority="2319">
      <formula>LEN(TRIM(AF111))=0</formula>
    </cfRule>
  </conditionalFormatting>
  <conditionalFormatting sqref="AF111">
    <cfRule type="cellIs" dxfId="2314" priority="2318" operator="equal">
      <formula>"RECHAZADO"</formula>
    </cfRule>
  </conditionalFormatting>
  <conditionalFormatting sqref="D112:D113">
    <cfRule type="cellIs" dxfId="2313" priority="2317" stopIfTrue="1" operator="equal">
      <formula>"NO ADMISIBLE"</formula>
    </cfRule>
  </conditionalFormatting>
  <conditionalFormatting sqref="J123:K132 S122:S132 C122:C132 W122:W132 N122:P132">
    <cfRule type="cellIs" dxfId="2312" priority="2314" stopIfTrue="1" operator="equal">
      <formula>"NO ADMISIBLE"</formula>
    </cfRule>
  </conditionalFormatting>
  <conditionalFormatting sqref="W122 U122:U132">
    <cfRule type="cellIs" dxfId="2311" priority="2315" stopIfTrue="1" operator="equal">
      <formula>"NO ADMISIBLE"</formula>
    </cfRule>
    <cfRule type="cellIs" dxfId="2310" priority="2316" stopIfTrue="1" operator="equal">
      <formula>"ADMISIBLE"</formula>
    </cfRule>
  </conditionalFormatting>
  <conditionalFormatting sqref="AB122:AB132">
    <cfRule type="cellIs" dxfId="2309" priority="2313" stopIfTrue="1" operator="equal">
      <formula>"NO ADMISIBLE"</formula>
    </cfRule>
  </conditionalFormatting>
  <conditionalFormatting sqref="AB122">
    <cfRule type="cellIs" dxfId="2308" priority="2311" stopIfTrue="1" operator="equal">
      <formula>"NO ADMISIBLE"</formula>
    </cfRule>
    <cfRule type="cellIs" dxfId="2307" priority="2312" stopIfTrue="1" operator="equal">
      <formula>"ADMISIBLE"</formula>
    </cfRule>
  </conditionalFormatting>
  <conditionalFormatting sqref="AD123:AE132 AD122">
    <cfRule type="cellIs" dxfId="2306" priority="2310" stopIfTrue="1" operator="equal">
      <formula>"NO ADMISIBLE"</formula>
    </cfRule>
  </conditionalFormatting>
  <conditionalFormatting sqref="AD122">
    <cfRule type="cellIs" dxfId="2305" priority="2308" stopIfTrue="1" operator="equal">
      <formula>"NO ADMISIBLE"</formula>
    </cfRule>
    <cfRule type="cellIs" dxfId="2304" priority="2309" stopIfTrue="1" operator="equal">
      <formula>"ADMISIBLE"</formula>
    </cfRule>
  </conditionalFormatting>
  <conditionalFormatting sqref="AE123:AE132">
    <cfRule type="cellIs" dxfId="2303" priority="2300" operator="equal">
      <formula>"NO HABIL"</formula>
    </cfRule>
    <cfRule type="cellIs" dxfId="2302" priority="2306" stopIfTrue="1" operator="equal">
      <formula>"NO ADMISIBLE"</formula>
    </cfRule>
    <cfRule type="cellIs" dxfId="2301" priority="2307" stopIfTrue="1" operator="equal">
      <formula>"ADMISIBLE"</formula>
    </cfRule>
  </conditionalFormatting>
  <conditionalFormatting sqref="AF123:AF132">
    <cfRule type="cellIs" dxfId="2300" priority="2301" operator="equal">
      <formula>"NO HABIL"</formula>
    </cfRule>
    <cfRule type="cellIs" dxfId="2299" priority="2304" stopIfTrue="1" operator="equal">
      <formula>"NO ADMISIBLE"</formula>
    </cfRule>
    <cfRule type="cellIs" dxfId="2298" priority="2305" stopIfTrue="1" operator="equal">
      <formula>"ADMISIBLE"</formula>
    </cfRule>
  </conditionalFormatting>
  <conditionalFormatting sqref="Q122:Q132">
    <cfRule type="cellIs" dxfId="2297" priority="2303" stopIfTrue="1" operator="equal">
      <formula>"NO ADMISIBLE"</formula>
    </cfRule>
  </conditionalFormatting>
  <conditionalFormatting sqref="D122 D125:D132">
    <cfRule type="cellIs" dxfId="2296" priority="2302" stopIfTrue="1" operator="equal">
      <formula>"NO ADMISIBLE"</formula>
    </cfRule>
  </conditionalFormatting>
  <conditionalFormatting sqref="AC123:AC132">
    <cfRule type="cellIs" dxfId="2295" priority="2299" stopIfTrue="1" operator="equal">
      <formula>"NO ADMISIBLE"</formula>
    </cfRule>
  </conditionalFormatting>
  <conditionalFormatting sqref="AC123:AC132">
    <cfRule type="cellIs" dxfId="2294" priority="2296" operator="equal">
      <formula>"NO HABIL"</formula>
    </cfRule>
    <cfRule type="cellIs" dxfId="2293" priority="2297" stopIfTrue="1" operator="equal">
      <formula>"NO ADMISIBLE"</formula>
    </cfRule>
    <cfRule type="cellIs" dxfId="2292" priority="2298" stopIfTrue="1" operator="equal">
      <formula>"ADMISIBLE"</formula>
    </cfRule>
  </conditionalFormatting>
  <conditionalFormatting sqref="AA123:AA132">
    <cfRule type="cellIs" dxfId="2291" priority="2295" stopIfTrue="1" operator="equal">
      <formula>"NO ADMISIBLE"</formula>
    </cfRule>
  </conditionalFormatting>
  <conditionalFormatting sqref="AA123:AA132">
    <cfRule type="cellIs" dxfId="2290" priority="2292" operator="equal">
      <formula>"NO HABIL"</formula>
    </cfRule>
    <cfRule type="cellIs" dxfId="2289" priority="2293" stopIfTrue="1" operator="equal">
      <formula>"NO ADMISIBLE"</formula>
    </cfRule>
    <cfRule type="cellIs" dxfId="2288" priority="2294" stopIfTrue="1" operator="equal">
      <formula>"ADMISIBLE"</formula>
    </cfRule>
  </conditionalFormatting>
  <conditionalFormatting sqref="X123:X132">
    <cfRule type="cellIs" dxfId="2287" priority="2291" stopIfTrue="1" operator="equal">
      <formula>"NO ADMISIBLE"</formula>
    </cfRule>
  </conditionalFormatting>
  <conditionalFormatting sqref="X123:X132">
    <cfRule type="cellIs" dxfId="2286" priority="2288" operator="equal">
      <formula>"NO HABIL"</formula>
    </cfRule>
    <cfRule type="cellIs" dxfId="2285" priority="2289" stopIfTrue="1" operator="equal">
      <formula>"NO ADMISIBLE"</formula>
    </cfRule>
    <cfRule type="cellIs" dxfId="2284" priority="2290" stopIfTrue="1" operator="equal">
      <formula>"ADMISIBLE"</formula>
    </cfRule>
  </conditionalFormatting>
  <conditionalFormatting sqref="V123:V132">
    <cfRule type="cellIs" dxfId="2283" priority="2287" stopIfTrue="1" operator="equal">
      <formula>"NO ADMISIBLE"</formula>
    </cfRule>
  </conditionalFormatting>
  <conditionalFormatting sqref="V123:V132">
    <cfRule type="cellIs" dxfId="2282" priority="2284" operator="equal">
      <formula>"NO HABIL"</formula>
    </cfRule>
    <cfRule type="cellIs" dxfId="2281" priority="2285" stopIfTrue="1" operator="equal">
      <formula>"NO ADMISIBLE"</formula>
    </cfRule>
    <cfRule type="cellIs" dxfId="2280" priority="2286" stopIfTrue="1" operator="equal">
      <formula>"ADMISIBLE"</formula>
    </cfRule>
  </conditionalFormatting>
  <conditionalFormatting sqref="T123:T132">
    <cfRule type="cellIs" dxfId="2279" priority="2283" stopIfTrue="1" operator="equal">
      <formula>"NO ADMISIBLE"</formula>
    </cfRule>
  </conditionalFormatting>
  <conditionalFormatting sqref="T123:T132">
    <cfRule type="cellIs" dxfId="2278" priority="2280" operator="equal">
      <formula>"NO HABIL"</formula>
    </cfRule>
    <cfRule type="cellIs" dxfId="2277" priority="2281" stopIfTrue="1" operator="equal">
      <formula>"NO ADMISIBLE"</formula>
    </cfRule>
    <cfRule type="cellIs" dxfId="2276" priority="2282" stopIfTrue="1" operator="equal">
      <formula>"ADMISIBLE"</formula>
    </cfRule>
  </conditionalFormatting>
  <conditionalFormatting sqref="R123:R132">
    <cfRule type="cellIs" dxfId="2275" priority="2279" stopIfTrue="1" operator="equal">
      <formula>"NO ADMISIBLE"</formula>
    </cfRule>
  </conditionalFormatting>
  <conditionalFormatting sqref="R123:R132">
    <cfRule type="cellIs" dxfId="2274" priority="2276" operator="equal">
      <formula>"NO HABIL"</formula>
    </cfRule>
    <cfRule type="cellIs" dxfId="2273" priority="2277" stopIfTrue="1" operator="equal">
      <formula>"NO ADMISIBLE"</formula>
    </cfRule>
    <cfRule type="cellIs" dxfId="2272" priority="2278" stopIfTrue="1" operator="equal">
      <formula>"ADMISIBLE"</formula>
    </cfRule>
  </conditionalFormatting>
  <conditionalFormatting sqref="Y122:Y132">
    <cfRule type="cellIs" dxfId="2271" priority="2275" stopIfTrue="1" operator="equal">
      <formula>"NO ADMISIBLE"</formula>
    </cfRule>
  </conditionalFormatting>
  <conditionalFormatting sqref="Z123:Z132">
    <cfRule type="cellIs" dxfId="2270" priority="2274" stopIfTrue="1" operator="equal">
      <formula>"NO ADMISIBLE"</formula>
    </cfRule>
  </conditionalFormatting>
  <conditionalFormatting sqref="Z123:Z132">
    <cfRule type="cellIs" dxfId="2269" priority="2271" operator="equal">
      <formula>"NO HABIL"</formula>
    </cfRule>
    <cfRule type="cellIs" dxfId="2268" priority="2272" stopIfTrue="1" operator="equal">
      <formula>"NO ADMISIBLE"</formula>
    </cfRule>
    <cfRule type="cellIs" dxfId="2267" priority="2273" stopIfTrue="1" operator="equal">
      <formula>"ADMISIBLE"</formula>
    </cfRule>
  </conditionalFormatting>
  <conditionalFormatting sqref="R122">
    <cfRule type="cellIs" dxfId="2266" priority="2270" stopIfTrue="1" operator="equal">
      <formula>"NO ADMISIBLE"</formula>
    </cfRule>
  </conditionalFormatting>
  <conditionalFormatting sqref="R122">
    <cfRule type="cellIs" dxfId="2265" priority="2267" operator="equal">
      <formula>"NO HABIL"</formula>
    </cfRule>
    <cfRule type="cellIs" dxfId="2264" priority="2268" stopIfTrue="1" operator="equal">
      <formula>"NO ADMISIBLE"</formula>
    </cfRule>
    <cfRule type="cellIs" dxfId="2263" priority="2269" stopIfTrue="1" operator="equal">
      <formula>"ADMISIBLE"</formula>
    </cfRule>
  </conditionalFormatting>
  <conditionalFormatting sqref="R122">
    <cfRule type="containsBlanks" dxfId="2262" priority="2266">
      <formula>LEN(TRIM(R122))=0</formula>
    </cfRule>
  </conditionalFormatting>
  <conditionalFormatting sqref="R122">
    <cfRule type="cellIs" dxfId="2261" priority="2265" operator="equal">
      <formula>"RECHAZADO"</formula>
    </cfRule>
  </conditionalFormatting>
  <conditionalFormatting sqref="T122">
    <cfRule type="cellIs" dxfId="2260" priority="2264" stopIfTrue="1" operator="equal">
      <formula>"NO ADMISIBLE"</formula>
    </cfRule>
  </conditionalFormatting>
  <conditionalFormatting sqref="T122">
    <cfRule type="cellIs" dxfId="2259" priority="2261" operator="equal">
      <formula>"NO HABIL"</formula>
    </cfRule>
    <cfRule type="cellIs" dxfId="2258" priority="2262" stopIfTrue="1" operator="equal">
      <formula>"NO ADMISIBLE"</formula>
    </cfRule>
    <cfRule type="cellIs" dxfId="2257" priority="2263" stopIfTrue="1" operator="equal">
      <formula>"ADMISIBLE"</formula>
    </cfRule>
  </conditionalFormatting>
  <conditionalFormatting sqref="T122">
    <cfRule type="containsBlanks" dxfId="2256" priority="2260">
      <formula>LEN(TRIM(T122))=0</formula>
    </cfRule>
  </conditionalFormatting>
  <conditionalFormatting sqref="T122">
    <cfRule type="cellIs" dxfId="2255" priority="2259" operator="equal">
      <formula>"RECHAZADO"</formula>
    </cfRule>
  </conditionalFormatting>
  <conditionalFormatting sqref="V122">
    <cfRule type="cellIs" dxfId="2254" priority="2258" stopIfTrue="1" operator="equal">
      <formula>"NO ADMISIBLE"</formula>
    </cfRule>
  </conditionalFormatting>
  <conditionalFormatting sqref="V122">
    <cfRule type="cellIs" dxfId="2253" priority="2255" operator="equal">
      <formula>"NO HABIL"</formula>
    </cfRule>
    <cfRule type="cellIs" dxfId="2252" priority="2256" stopIfTrue="1" operator="equal">
      <formula>"NO ADMISIBLE"</formula>
    </cfRule>
    <cfRule type="cellIs" dxfId="2251" priority="2257" stopIfTrue="1" operator="equal">
      <formula>"ADMISIBLE"</formula>
    </cfRule>
  </conditionalFormatting>
  <conditionalFormatting sqref="V122">
    <cfRule type="containsBlanks" dxfId="2250" priority="2254">
      <formula>LEN(TRIM(V122))=0</formula>
    </cfRule>
  </conditionalFormatting>
  <conditionalFormatting sqref="V122">
    <cfRule type="cellIs" dxfId="2249" priority="2253" operator="equal">
      <formula>"RECHAZADO"</formula>
    </cfRule>
  </conditionalFormatting>
  <conditionalFormatting sqref="X122">
    <cfRule type="cellIs" dxfId="2248" priority="2252" stopIfTrue="1" operator="equal">
      <formula>"NO ADMISIBLE"</formula>
    </cfRule>
  </conditionalFormatting>
  <conditionalFormatting sqref="X122">
    <cfRule type="cellIs" dxfId="2247" priority="2249" operator="equal">
      <formula>"NO HABIL"</formula>
    </cfRule>
    <cfRule type="cellIs" dxfId="2246" priority="2250" stopIfTrue="1" operator="equal">
      <formula>"NO ADMISIBLE"</formula>
    </cfRule>
    <cfRule type="cellIs" dxfId="2245" priority="2251" stopIfTrue="1" operator="equal">
      <formula>"ADMISIBLE"</formula>
    </cfRule>
  </conditionalFormatting>
  <conditionalFormatting sqref="X122">
    <cfRule type="containsBlanks" dxfId="2244" priority="2248">
      <formula>LEN(TRIM(X122))=0</formula>
    </cfRule>
  </conditionalFormatting>
  <conditionalFormatting sqref="X122">
    <cfRule type="cellIs" dxfId="2243" priority="2247" operator="equal">
      <formula>"RECHAZADO"</formula>
    </cfRule>
  </conditionalFormatting>
  <conditionalFormatting sqref="Z122">
    <cfRule type="cellIs" dxfId="2242" priority="2246" stopIfTrue="1" operator="equal">
      <formula>"NO ADMISIBLE"</formula>
    </cfRule>
  </conditionalFormatting>
  <conditionalFormatting sqref="Z122">
    <cfRule type="cellIs" dxfId="2241" priority="2243" operator="equal">
      <formula>"NO HABIL"</formula>
    </cfRule>
    <cfRule type="cellIs" dxfId="2240" priority="2244" stopIfTrue="1" operator="equal">
      <formula>"NO ADMISIBLE"</formula>
    </cfRule>
    <cfRule type="cellIs" dxfId="2239" priority="2245" stopIfTrue="1" operator="equal">
      <formula>"ADMISIBLE"</formula>
    </cfRule>
  </conditionalFormatting>
  <conditionalFormatting sqref="Z122">
    <cfRule type="containsBlanks" dxfId="2238" priority="2242">
      <formula>LEN(TRIM(Z122))=0</formula>
    </cfRule>
  </conditionalFormatting>
  <conditionalFormatting sqref="Z122">
    <cfRule type="cellIs" dxfId="2237" priority="2241" operator="equal">
      <formula>"RECHAZADO"</formula>
    </cfRule>
  </conditionalFormatting>
  <conditionalFormatting sqref="AA122">
    <cfRule type="cellIs" dxfId="2236" priority="2240" stopIfTrue="1" operator="equal">
      <formula>"NO ADMISIBLE"</formula>
    </cfRule>
  </conditionalFormatting>
  <conditionalFormatting sqref="AA122">
    <cfRule type="cellIs" dxfId="2235" priority="2237" operator="equal">
      <formula>"NO HABIL"</formula>
    </cfRule>
    <cfRule type="cellIs" dxfId="2234" priority="2238" stopIfTrue="1" operator="equal">
      <formula>"NO ADMISIBLE"</formula>
    </cfRule>
    <cfRule type="cellIs" dxfId="2233" priority="2239" stopIfTrue="1" operator="equal">
      <formula>"ADMISIBLE"</formula>
    </cfRule>
  </conditionalFormatting>
  <conditionalFormatting sqref="AA122">
    <cfRule type="containsBlanks" dxfId="2232" priority="2236">
      <formula>LEN(TRIM(AA122))=0</formula>
    </cfRule>
  </conditionalFormatting>
  <conditionalFormatting sqref="AA122">
    <cfRule type="cellIs" dxfId="2231" priority="2235" operator="equal">
      <formula>"RECHAZADO"</formula>
    </cfRule>
  </conditionalFormatting>
  <conditionalFormatting sqref="AC122">
    <cfRule type="cellIs" dxfId="2230" priority="2234" stopIfTrue="1" operator="equal">
      <formula>"NO ADMISIBLE"</formula>
    </cfRule>
  </conditionalFormatting>
  <conditionalFormatting sqref="AC122">
    <cfRule type="cellIs" dxfId="2229" priority="2231" operator="equal">
      <formula>"NO HABIL"</formula>
    </cfRule>
    <cfRule type="cellIs" dxfId="2228" priority="2232" stopIfTrue="1" operator="equal">
      <formula>"NO ADMISIBLE"</formula>
    </cfRule>
    <cfRule type="cellIs" dxfId="2227" priority="2233" stopIfTrue="1" operator="equal">
      <formula>"ADMISIBLE"</formula>
    </cfRule>
  </conditionalFormatting>
  <conditionalFormatting sqref="AC122">
    <cfRule type="containsBlanks" dxfId="2226" priority="2230">
      <formula>LEN(TRIM(AC122))=0</formula>
    </cfRule>
  </conditionalFormatting>
  <conditionalFormatting sqref="AC122">
    <cfRule type="cellIs" dxfId="2225" priority="2229" operator="equal">
      <formula>"RECHAZADO"</formula>
    </cfRule>
  </conditionalFormatting>
  <conditionalFormatting sqref="AE122">
    <cfRule type="cellIs" dxfId="2224" priority="2228" stopIfTrue="1" operator="equal">
      <formula>"NO ADMISIBLE"</formula>
    </cfRule>
  </conditionalFormatting>
  <conditionalFormatting sqref="AE122">
    <cfRule type="cellIs" dxfId="2223" priority="2225" operator="equal">
      <formula>"NO HABIL"</formula>
    </cfRule>
    <cfRule type="cellIs" dxfId="2222" priority="2226" stopIfTrue="1" operator="equal">
      <formula>"NO ADMISIBLE"</formula>
    </cfRule>
    <cfRule type="cellIs" dxfId="2221" priority="2227" stopIfTrue="1" operator="equal">
      <formula>"ADMISIBLE"</formula>
    </cfRule>
  </conditionalFormatting>
  <conditionalFormatting sqref="AE122">
    <cfRule type="containsBlanks" dxfId="2220" priority="2224">
      <formula>LEN(TRIM(AE122))=0</formula>
    </cfRule>
  </conditionalFormatting>
  <conditionalFormatting sqref="AE122">
    <cfRule type="cellIs" dxfId="2219" priority="2223" operator="equal">
      <formula>"RECHAZADO"</formula>
    </cfRule>
  </conditionalFormatting>
  <conditionalFormatting sqref="AF122">
    <cfRule type="cellIs" dxfId="2218" priority="2220" operator="equal">
      <formula>"NO HABIL"</formula>
    </cfRule>
    <cfRule type="cellIs" dxfId="2217" priority="2221" stopIfTrue="1" operator="equal">
      <formula>"NO ADMISIBLE"</formula>
    </cfRule>
    <cfRule type="cellIs" dxfId="2216" priority="2222" stopIfTrue="1" operator="equal">
      <formula>"ADMISIBLE"</formula>
    </cfRule>
  </conditionalFormatting>
  <conditionalFormatting sqref="AF122">
    <cfRule type="containsBlanks" dxfId="2215" priority="2219">
      <formula>LEN(TRIM(AF122))=0</formula>
    </cfRule>
  </conditionalFormatting>
  <conditionalFormatting sqref="AF122">
    <cfRule type="cellIs" dxfId="2214" priority="2218" operator="equal">
      <formula>"RECHAZADO"</formula>
    </cfRule>
  </conditionalFormatting>
  <conditionalFormatting sqref="D123:D124">
    <cfRule type="cellIs" dxfId="2213" priority="2217" stopIfTrue="1" operator="equal">
      <formula>"NO ADMISIBLE"</formula>
    </cfRule>
  </conditionalFormatting>
  <conditionalFormatting sqref="J134:K143 S133:S143 C133:C143 W133:W143 N133:P143">
    <cfRule type="cellIs" dxfId="2212" priority="2214" stopIfTrue="1" operator="equal">
      <formula>"NO ADMISIBLE"</formula>
    </cfRule>
  </conditionalFormatting>
  <conditionalFormatting sqref="W133 U133:U143">
    <cfRule type="cellIs" dxfId="2211" priority="2215" stopIfTrue="1" operator="equal">
      <formula>"NO ADMISIBLE"</formula>
    </cfRule>
    <cfRule type="cellIs" dxfId="2210" priority="2216" stopIfTrue="1" operator="equal">
      <formula>"ADMISIBLE"</formula>
    </cfRule>
  </conditionalFormatting>
  <conditionalFormatting sqref="AB133:AB143">
    <cfRule type="cellIs" dxfId="2209" priority="2213" stopIfTrue="1" operator="equal">
      <formula>"NO ADMISIBLE"</formula>
    </cfRule>
  </conditionalFormatting>
  <conditionalFormatting sqref="AB133">
    <cfRule type="cellIs" dxfId="2208" priority="2211" stopIfTrue="1" operator="equal">
      <formula>"NO ADMISIBLE"</formula>
    </cfRule>
    <cfRule type="cellIs" dxfId="2207" priority="2212" stopIfTrue="1" operator="equal">
      <formula>"ADMISIBLE"</formula>
    </cfRule>
  </conditionalFormatting>
  <conditionalFormatting sqref="AD134:AE143 AD133">
    <cfRule type="cellIs" dxfId="2206" priority="2210" stopIfTrue="1" operator="equal">
      <formula>"NO ADMISIBLE"</formula>
    </cfRule>
  </conditionalFormatting>
  <conditionalFormatting sqref="AD133">
    <cfRule type="cellIs" dxfId="2205" priority="2208" stopIfTrue="1" operator="equal">
      <formula>"NO ADMISIBLE"</formula>
    </cfRule>
    <cfRule type="cellIs" dxfId="2204" priority="2209" stopIfTrue="1" operator="equal">
      <formula>"ADMISIBLE"</formula>
    </cfRule>
  </conditionalFormatting>
  <conditionalFormatting sqref="AE134:AE143">
    <cfRule type="cellIs" dxfId="2203" priority="2200" operator="equal">
      <formula>"NO HABIL"</formula>
    </cfRule>
    <cfRule type="cellIs" dxfId="2202" priority="2206" stopIfTrue="1" operator="equal">
      <formula>"NO ADMISIBLE"</formula>
    </cfRule>
    <cfRule type="cellIs" dxfId="2201" priority="2207" stopIfTrue="1" operator="equal">
      <formula>"ADMISIBLE"</formula>
    </cfRule>
  </conditionalFormatting>
  <conditionalFormatting sqref="AF134:AF143">
    <cfRule type="cellIs" dxfId="2200" priority="2201" operator="equal">
      <formula>"NO HABIL"</formula>
    </cfRule>
    <cfRule type="cellIs" dxfId="2199" priority="2204" stopIfTrue="1" operator="equal">
      <formula>"NO ADMISIBLE"</formula>
    </cfRule>
    <cfRule type="cellIs" dxfId="2198" priority="2205" stopIfTrue="1" operator="equal">
      <formula>"ADMISIBLE"</formula>
    </cfRule>
  </conditionalFormatting>
  <conditionalFormatting sqref="Q133:Q143">
    <cfRule type="cellIs" dxfId="2197" priority="2203" stopIfTrue="1" operator="equal">
      <formula>"NO ADMISIBLE"</formula>
    </cfRule>
  </conditionalFormatting>
  <conditionalFormatting sqref="D133 D136:D143">
    <cfRule type="cellIs" dxfId="2196" priority="2202" stopIfTrue="1" operator="equal">
      <formula>"NO ADMISIBLE"</formula>
    </cfRule>
  </conditionalFormatting>
  <conditionalFormatting sqref="AC134:AC143">
    <cfRule type="cellIs" dxfId="2195" priority="2199" stopIfTrue="1" operator="equal">
      <formula>"NO ADMISIBLE"</formula>
    </cfRule>
  </conditionalFormatting>
  <conditionalFormatting sqref="AC134:AC143">
    <cfRule type="cellIs" dxfId="2194" priority="2196" operator="equal">
      <formula>"NO HABIL"</formula>
    </cfRule>
    <cfRule type="cellIs" dxfId="2193" priority="2197" stopIfTrue="1" operator="equal">
      <formula>"NO ADMISIBLE"</formula>
    </cfRule>
    <cfRule type="cellIs" dxfId="2192" priority="2198" stopIfTrue="1" operator="equal">
      <formula>"ADMISIBLE"</formula>
    </cfRule>
  </conditionalFormatting>
  <conditionalFormatting sqref="AA134:AA143">
    <cfRule type="cellIs" dxfId="2191" priority="2195" stopIfTrue="1" operator="equal">
      <formula>"NO ADMISIBLE"</formula>
    </cfRule>
  </conditionalFormatting>
  <conditionalFormatting sqref="AA134:AA143">
    <cfRule type="cellIs" dxfId="2190" priority="2192" operator="equal">
      <formula>"NO HABIL"</formula>
    </cfRule>
    <cfRule type="cellIs" dxfId="2189" priority="2193" stopIfTrue="1" operator="equal">
      <formula>"NO ADMISIBLE"</formula>
    </cfRule>
    <cfRule type="cellIs" dxfId="2188" priority="2194" stopIfTrue="1" operator="equal">
      <formula>"ADMISIBLE"</formula>
    </cfRule>
  </conditionalFormatting>
  <conditionalFormatting sqref="X134:X143">
    <cfRule type="cellIs" dxfId="2187" priority="2191" stopIfTrue="1" operator="equal">
      <formula>"NO ADMISIBLE"</formula>
    </cfRule>
  </conditionalFormatting>
  <conditionalFormatting sqref="X134:X143">
    <cfRule type="cellIs" dxfId="2186" priority="2188" operator="equal">
      <formula>"NO HABIL"</formula>
    </cfRule>
    <cfRule type="cellIs" dxfId="2185" priority="2189" stopIfTrue="1" operator="equal">
      <formula>"NO ADMISIBLE"</formula>
    </cfRule>
    <cfRule type="cellIs" dxfId="2184" priority="2190" stopIfTrue="1" operator="equal">
      <formula>"ADMISIBLE"</formula>
    </cfRule>
  </conditionalFormatting>
  <conditionalFormatting sqref="V134:V143">
    <cfRule type="cellIs" dxfId="2183" priority="2187" stopIfTrue="1" operator="equal">
      <formula>"NO ADMISIBLE"</formula>
    </cfRule>
  </conditionalFormatting>
  <conditionalFormatting sqref="V134:V143">
    <cfRule type="cellIs" dxfId="2182" priority="2184" operator="equal">
      <formula>"NO HABIL"</formula>
    </cfRule>
    <cfRule type="cellIs" dxfId="2181" priority="2185" stopIfTrue="1" operator="equal">
      <formula>"NO ADMISIBLE"</formula>
    </cfRule>
    <cfRule type="cellIs" dxfId="2180" priority="2186" stopIfTrue="1" operator="equal">
      <formula>"ADMISIBLE"</formula>
    </cfRule>
  </conditionalFormatting>
  <conditionalFormatting sqref="T134:T143">
    <cfRule type="cellIs" dxfId="2179" priority="2183" stopIfTrue="1" operator="equal">
      <formula>"NO ADMISIBLE"</formula>
    </cfRule>
  </conditionalFormatting>
  <conditionalFormatting sqref="T134:T143">
    <cfRule type="cellIs" dxfId="2178" priority="2180" operator="equal">
      <formula>"NO HABIL"</formula>
    </cfRule>
    <cfRule type="cellIs" dxfId="2177" priority="2181" stopIfTrue="1" operator="equal">
      <formula>"NO ADMISIBLE"</formula>
    </cfRule>
    <cfRule type="cellIs" dxfId="2176" priority="2182" stopIfTrue="1" operator="equal">
      <formula>"ADMISIBLE"</formula>
    </cfRule>
  </conditionalFormatting>
  <conditionalFormatting sqref="R134:R143">
    <cfRule type="cellIs" dxfId="2175" priority="2179" stopIfTrue="1" operator="equal">
      <formula>"NO ADMISIBLE"</formula>
    </cfRule>
  </conditionalFormatting>
  <conditionalFormatting sqref="R134:R143">
    <cfRule type="cellIs" dxfId="2174" priority="2176" operator="equal">
      <formula>"NO HABIL"</formula>
    </cfRule>
    <cfRule type="cellIs" dxfId="2173" priority="2177" stopIfTrue="1" operator="equal">
      <formula>"NO ADMISIBLE"</formula>
    </cfRule>
    <cfRule type="cellIs" dxfId="2172" priority="2178" stopIfTrue="1" operator="equal">
      <formula>"ADMISIBLE"</formula>
    </cfRule>
  </conditionalFormatting>
  <conditionalFormatting sqref="Y133:Y143">
    <cfRule type="cellIs" dxfId="2171" priority="2175" stopIfTrue="1" operator="equal">
      <formula>"NO ADMISIBLE"</formula>
    </cfRule>
  </conditionalFormatting>
  <conditionalFormatting sqref="Z134:Z143">
    <cfRule type="cellIs" dxfId="2170" priority="2174" stopIfTrue="1" operator="equal">
      <formula>"NO ADMISIBLE"</formula>
    </cfRule>
  </conditionalFormatting>
  <conditionalFormatting sqref="Z134:Z143">
    <cfRule type="cellIs" dxfId="2169" priority="2171" operator="equal">
      <formula>"NO HABIL"</formula>
    </cfRule>
    <cfRule type="cellIs" dxfId="2168" priority="2172" stopIfTrue="1" operator="equal">
      <formula>"NO ADMISIBLE"</formula>
    </cfRule>
    <cfRule type="cellIs" dxfId="2167" priority="2173" stopIfTrue="1" operator="equal">
      <formula>"ADMISIBLE"</formula>
    </cfRule>
  </conditionalFormatting>
  <conditionalFormatting sqref="R133">
    <cfRule type="cellIs" dxfId="2166" priority="2170" stopIfTrue="1" operator="equal">
      <formula>"NO ADMISIBLE"</formula>
    </cfRule>
  </conditionalFormatting>
  <conditionalFormatting sqref="R133">
    <cfRule type="cellIs" dxfId="2165" priority="2167" operator="equal">
      <formula>"NO HABIL"</formula>
    </cfRule>
    <cfRule type="cellIs" dxfId="2164" priority="2168" stopIfTrue="1" operator="equal">
      <formula>"NO ADMISIBLE"</formula>
    </cfRule>
    <cfRule type="cellIs" dxfId="2163" priority="2169" stopIfTrue="1" operator="equal">
      <formula>"ADMISIBLE"</formula>
    </cfRule>
  </conditionalFormatting>
  <conditionalFormatting sqref="R133">
    <cfRule type="containsBlanks" dxfId="2162" priority="2166">
      <formula>LEN(TRIM(R133))=0</formula>
    </cfRule>
  </conditionalFormatting>
  <conditionalFormatting sqref="R133">
    <cfRule type="cellIs" dxfId="2161" priority="2165" operator="equal">
      <formula>"RECHAZADO"</formula>
    </cfRule>
  </conditionalFormatting>
  <conditionalFormatting sqref="T133">
    <cfRule type="cellIs" dxfId="2160" priority="2164" stopIfTrue="1" operator="equal">
      <formula>"NO ADMISIBLE"</formula>
    </cfRule>
  </conditionalFormatting>
  <conditionalFormatting sqref="T133">
    <cfRule type="cellIs" dxfId="2159" priority="2161" operator="equal">
      <formula>"NO HABIL"</formula>
    </cfRule>
    <cfRule type="cellIs" dxfId="2158" priority="2162" stopIfTrue="1" operator="equal">
      <formula>"NO ADMISIBLE"</formula>
    </cfRule>
    <cfRule type="cellIs" dxfId="2157" priority="2163" stopIfTrue="1" operator="equal">
      <formula>"ADMISIBLE"</formula>
    </cfRule>
  </conditionalFormatting>
  <conditionalFormatting sqref="T133">
    <cfRule type="containsBlanks" dxfId="2156" priority="2160">
      <formula>LEN(TRIM(T133))=0</formula>
    </cfRule>
  </conditionalFormatting>
  <conditionalFormatting sqref="T133">
    <cfRule type="cellIs" dxfId="2155" priority="2159" operator="equal">
      <formula>"RECHAZADO"</formula>
    </cfRule>
  </conditionalFormatting>
  <conditionalFormatting sqref="V133">
    <cfRule type="cellIs" dxfId="2154" priority="2158" stopIfTrue="1" operator="equal">
      <formula>"NO ADMISIBLE"</formula>
    </cfRule>
  </conditionalFormatting>
  <conditionalFormatting sqref="V133">
    <cfRule type="cellIs" dxfId="2153" priority="2155" operator="equal">
      <formula>"NO HABIL"</formula>
    </cfRule>
    <cfRule type="cellIs" dxfId="2152" priority="2156" stopIfTrue="1" operator="equal">
      <formula>"NO ADMISIBLE"</formula>
    </cfRule>
    <cfRule type="cellIs" dxfId="2151" priority="2157" stopIfTrue="1" operator="equal">
      <formula>"ADMISIBLE"</formula>
    </cfRule>
  </conditionalFormatting>
  <conditionalFormatting sqref="V133">
    <cfRule type="containsBlanks" dxfId="2150" priority="2154">
      <formula>LEN(TRIM(V133))=0</formula>
    </cfRule>
  </conditionalFormatting>
  <conditionalFormatting sqref="V133">
    <cfRule type="cellIs" dxfId="2149" priority="2153" operator="equal">
      <formula>"RECHAZADO"</formula>
    </cfRule>
  </conditionalFormatting>
  <conditionalFormatting sqref="X133">
    <cfRule type="cellIs" dxfId="2148" priority="2152" stopIfTrue="1" operator="equal">
      <formula>"NO ADMISIBLE"</formula>
    </cfRule>
  </conditionalFormatting>
  <conditionalFormatting sqref="X133">
    <cfRule type="cellIs" dxfId="2147" priority="2149" operator="equal">
      <formula>"NO HABIL"</formula>
    </cfRule>
    <cfRule type="cellIs" dxfId="2146" priority="2150" stopIfTrue="1" operator="equal">
      <formula>"NO ADMISIBLE"</formula>
    </cfRule>
    <cfRule type="cellIs" dxfId="2145" priority="2151" stopIfTrue="1" operator="equal">
      <formula>"ADMISIBLE"</formula>
    </cfRule>
  </conditionalFormatting>
  <conditionalFormatting sqref="X133">
    <cfRule type="containsBlanks" dxfId="2144" priority="2148">
      <formula>LEN(TRIM(X133))=0</formula>
    </cfRule>
  </conditionalFormatting>
  <conditionalFormatting sqref="X133">
    <cfRule type="cellIs" dxfId="2143" priority="2147" operator="equal">
      <formula>"RECHAZADO"</formula>
    </cfRule>
  </conditionalFormatting>
  <conditionalFormatting sqref="Z133">
    <cfRule type="cellIs" dxfId="2142" priority="2146" stopIfTrue="1" operator="equal">
      <formula>"NO ADMISIBLE"</formula>
    </cfRule>
  </conditionalFormatting>
  <conditionalFormatting sqref="Z133">
    <cfRule type="cellIs" dxfId="2141" priority="2143" operator="equal">
      <formula>"NO HABIL"</formula>
    </cfRule>
    <cfRule type="cellIs" dxfId="2140" priority="2144" stopIfTrue="1" operator="equal">
      <formula>"NO ADMISIBLE"</formula>
    </cfRule>
    <cfRule type="cellIs" dxfId="2139" priority="2145" stopIfTrue="1" operator="equal">
      <formula>"ADMISIBLE"</formula>
    </cfRule>
  </conditionalFormatting>
  <conditionalFormatting sqref="Z133">
    <cfRule type="containsBlanks" dxfId="2138" priority="2142">
      <formula>LEN(TRIM(Z133))=0</formula>
    </cfRule>
  </conditionalFormatting>
  <conditionalFormatting sqref="Z133">
    <cfRule type="cellIs" dxfId="2137" priority="2141" operator="equal">
      <formula>"RECHAZADO"</formula>
    </cfRule>
  </conditionalFormatting>
  <conditionalFormatting sqref="AA133">
    <cfRule type="cellIs" dxfId="2136" priority="2140" stopIfTrue="1" operator="equal">
      <formula>"NO ADMISIBLE"</formula>
    </cfRule>
  </conditionalFormatting>
  <conditionalFormatting sqref="AA133">
    <cfRule type="cellIs" dxfId="2135" priority="2137" operator="equal">
      <formula>"NO HABIL"</formula>
    </cfRule>
    <cfRule type="cellIs" dxfId="2134" priority="2138" stopIfTrue="1" operator="equal">
      <formula>"NO ADMISIBLE"</formula>
    </cfRule>
    <cfRule type="cellIs" dxfId="2133" priority="2139" stopIfTrue="1" operator="equal">
      <formula>"ADMISIBLE"</formula>
    </cfRule>
  </conditionalFormatting>
  <conditionalFormatting sqref="AA133">
    <cfRule type="containsBlanks" dxfId="2132" priority="2136">
      <formula>LEN(TRIM(AA133))=0</formula>
    </cfRule>
  </conditionalFormatting>
  <conditionalFormatting sqref="AA133">
    <cfRule type="cellIs" dxfId="2131" priority="2135" operator="equal">
      <formula>"RECHAZADO"</formula>
    </cfRule>
  </conditionalFormatting>
  <conditionalFormatting sqref="AC133">
    <cfRule type="cellIs" dxfId="2130" priority="2134" stopIfTrue="1" operator="equal">
      <formula>"NO ADMISIBLE"</formula>
    </cfRule>
  </conditionalFormatting>
  <conditionalFormatting sqref="AC133">
    <cfRule type="cellIs" dxfId="2129" priority="2131" operator="equal">
      <formula>"NO HABIL"</formula>
    </cfRule>
    <cfRule type="cellIs" dxfId="2128" priority="2132" stopIfTrue="1" operator="equal">
      <formula>"NO ADMISIBLE"</formula>
    </cfRule>
    <cfRule type="cellIs" dxfId="2127" priority="2133" stopIfTrue="1" operator="equal">
      <formula>"ADMISIBLE"</formula>
    </cfRule>
  </conditionalFormatting>
  <conditionalFormatting sqref="AC133">
    <cfRule type="containsBlanks" dxfId="2126" priority="2130">
      <formula>LEN(TRIM(AC133))=0</formula>
    </cfRule>
  </conditionalFormatting>
  <conditionalFormatting sqref="AC133">
    <cfRule type="cellIs" dxfId="2125" priority="2129" operator="equal">
      <formula>"RECHAZADO"</formula>
    </cfRule>
  </conditionalFormatting>
  <conditionalFormatting sqref="AE133">
    <cfRule type="cellIs" dxfId="2124" priority="2128" stopIfTrue="1" operator="equal">
      <formula>"NO ADMISIBLE"</formula>
    </cfRule>
  </conditionalFormatting>
  <conditionalFormatting sqref="AE133">
    <cfRule type="cellIs" dxfId="2123" priority="2125" operator="equal">
      <formula>"NO HABIL"</formula>
    </cfRule>
    <cfRule type="cellIs" dxfId="2122" priority="2126" stopIfTrue="1" operator="equal">
      <formula>"NO ADMISIBLE"</formula>
    </cfRule>
    <cfRule type="cellIs" dxfId="2121" priority="2127" stopIfTrue="1" operator="equal">
      <formula>"ADMISIBLE"</formula>
    </cfRule>
  </conditionalFormatting>
  <conditionalFormatting sqref="AE133">
    <cfRule type="containsBlanks" dxfId="2120" priority="2124">
      <formula>LEN(TRIM(AE133))=0</formula>
    </cfRule>
  </conditionalFormatting>
  <conditionalFormatting sqref="AE133">
    <cfRule type="cellIs" dxfId="2119" priority="2123" operator="equal">
      <formula>"RECHAZADO"</formula>
    </cfRule>
  </conditionalFormatting>
  <conditionalFormatting sqref="AF133">
    <cfRule type="cellIs" dxfId="2118" priority="2120" operator="equal">
      <formula>"NO HABIL"</formula>
    </cfRule>
    <cfRule type="cellIs" dxfId="2117" priority="2121" stopIfTrue="1" operator="equal">
      <formula>"NO ADMISIBLE"</formula>
    </cfRule>
    <cfRule type="cellIs" dxfId="2116" priority="2122" stopIfTrue="1" operator="equal">
      <formula>"ADMISIBLE"</formula>
    </cfRule>
  </conditionalFormatting>
  <conditionalFormatting sqref="AF133">
    <cfRule type="containsBlanks" dxfId="2115" priority="2119">
      <formula>LEN(TRIM(AF133))=0</formula>
    </cfRule>
  </conditionalFormatting>
  <conditionalFormatting sqref="AF133">
    <cfRule type="cellIs" dxfId="2114" priority="2118" operator="equal">
      <formula>"RECHAZADO"</formula>
    </cfRule>
  </conditionalFormatting>
  <conditionalFormatting sqref="D134:D135">
    <cfRule type="cellIs" dxfId="2113" priority="2117" stopIfTrue="1" operator="equal">
      <formula>"NO ADMISIBLE"</formula>
    </cfRule>
  </conditionalFormatting>
  <conditionalFormatting sqref="J145:K154 S144:S154 C144:C154 W144:W154 N144:P154">
    <cfRule type="cellIs" dxfId="2112" priority="2114" stopIfTrue="1" operator="equal">
      <formula>"NO ADMISIBLE"</formula>
    </cfRule>
  </conditionalFormatting>
  <conditionalFormatting sqref="W144 U144:U154">
    <cfRule type="cellIs" dxfId="2111" priority="2115" stopIfTrue="1" operator="equal">
      <formula>"NO ADMISIBLE"</formula>
    </cfRule>
    <cfRule type="cellIs" dxfId="2110" priority="2116" stopIfTrue="1" operator="equal">
      <formula>"ADMISIBLE"</formula>
    </cfRule>
  </conditionalFormatting>
  <conditionalFormatting sqref="AB144:AB154">
    <cfRule type="cellIs" dxfId="2109" priority="2113" stopIfTrue="1" operator="equal">
      <formula>"NO ADMISIBLE"</formula>
    </cfRule>
  </conditionalFormatting>
  <conditionalFormatting sqref="AB144">
    <cfRule type="cellIs" dxfId="2108" priority="2111" stopIfTrue="1" operator="equal">
      <formula>"NO ADMISIBLE"</formula>
    </cfRule>
    <cfRule type="cellIs" dxfId="2107" priority="2112" stopIfTrue="1" operator="equal">
      <formula>"ADMISIBLE"</formula>
    </cfRule>
  </conditionalFormatting>
  <conditionalFormatting sqref="AD145:AE154 AD144">
    <cfRule type="cellIs" dxfId="2106" priority="2110" stopIfTrue="1" operator="equal">
      <formula>"NO ADMISIBLE"</formula>
    </cfRule>
  </conditionalFormatting>
  <conditionalFormatting sqref="AD144">
    <cfRule type="cellIs" dxfId="2105" priority="2108" stopIfTrue="1" operator="equal">
      <formula>"NO ADMISIBLE"</formula>
    </cfRule>
    <cfRule type="cellIs" dxfId="2104" priority="2109" stopIfTrue="1" operator="equal">
      <formula>"ADMISIBLE"</formula>
    </cfRule>
  </conditionalFormatting>
  <conditionalFormatting sqref="AE145:AE154">
    <cfRule type="cellIs" dxfId="2103" priority="2100" operator="equal">
      <formula>"NO HABIL"</formula>
    </cfRule>
    <cfRule type="cellIs" dxfId="2102" priority="2106" stopIfTrue="1" operator="equal">
      <formula>"NO ADMISIBLE"</formula>
    </cfRule>
    <cfRule type="cellIs" dxfId="2101" priority="2107" stopIfTrue="1" operator="equal">
      <formula>"ADMISIBLE"</formula>
    </cfRule>
  </conditionalFormatting>
  <conditionalFormatting sqref="AF145:AF154">
    <cfRule type="cellIs" dxfId="2100" priority="2101" operator="equal">
      <formula>"NO HABIL"</formula>
    </cfRule>
    <cfRule type="cellIs" dxfId="2099" priority="2104" stopIfTrue="1" operator="equal">
      <formula>"NO ADMISIBLE"</formula>
    </cfRule>
    <cfRule type="cellIs" dxfId="2098" priority="2105" stopIfTrue="1" operator="equal">
      <formula>"ADMISIBLE"</formula>
    </cfRule>
  </conditionalFormatting>
  <conditionalFormatting sqref="Q144:Q154">
    <cfRule type="cellIs" dxfId="2097" priority="2103" stopIfTrue="1" operator="equal">
      <formula>"NO ADMISIBLE"</formula>
    </cfRule>
  </conditionalFormatting>
  <conditionalFormatting sqref="D144 D147:D154">
    <cfRule type="cellIs" dxfId="2096" priority="2102" stopIfTrue="1" operator="equal">
      <formula>"NO ADMISIBLE"</formula>
    </cfRule>
  </conditionalFormatting>
  <conditionalFormatting sqref="AC145:AC154">
    <cfRule type="cellIs" dxfId="2095" priority="2099" stopIfTrue="1" operator="equal">
      <formula>"NO ADMISIBLE"</formula>
    </cfRule>
  </conditionalFormatting>
  <conditionalFormatting sqref="AC145:AC154">
    <cfRule type="cellIs" dxfId="2094" priority="2096" operator="equal">
      <formula>"NO HABIL"</formula>
    </cfRule>
    <cfRule type="cellIs" dxfId="2093" priority="2097" stopIfTrue="1" operator="equal">
      <formula>"NO ADMISIBLE"</formula>
    </cfRule>
    <cfRule type="cellIs" dxfId="2092" priority="2098" stopIfTrue="1" operator="equal">
      <formula>"ADMISIBLE"</formula>
    </cfRule>
  </conditionalFormatting>
  <conditionalFormatting sqref="AA145:AA154">
    <cfRule type="cellIs" dxfId="2091" priority="2095" stopIfTrue="1" operator="equal">
      <formula>"NO ADMISIBLE"</formula>
    </cfRule>
  </conditionalFormatting>
  <conditionalFormatting sqref="AA145:AA154">
    <cfRule type="cellIs" dxfId="2090" priority="2092" operator="equal">
      <formula>"NO HABIL"</formula>
    </cfRule>
    <cfRule type="cellIs" dxfId="2089" priority="2093" stopIfTrue="1" operator="equal">
      <formula>"NO ADMISIBLE"</formula>
    </cfRule>
    <cfRule type="cellIs" dxfId="2088" priority="2094" stopIfTrue="1" operator="equal">
      <formula>"ADMISIBLE"</formula>
    </cfRule>
  </conditionalFormatting>
  <conditionalFormatting sqref="X145:X154">
    <cfRule type="cellIs" dxfId="2087" priority="2091" stopIfTrue="1" operator="equal">
      <formula>"NO ADMISIBLE"</formula>
    </cfRule>
  </conditionalFormatting>
  <conditionalFormatting sqref="X145:X154">
    <cfRule type="cellIs" dxfId="2086" priority="2088" operator="equal">
      <formula>"NO HABIL"</formula>
    </cfRule>
    <cfRule type="cellIs" dxfId="2085" priority="2089" stopIfTrue="1" operator="equal">
      <formula>"NO ADMISIBLE"</formula>
    </cfRule>
    <cfRule type="cellIs" dxfId="2084" priority="2090" stopIfTrue="1" operator="equal">
      <formula>"ADMISIBLE"</formula>
    </cfRule>
  </conditionalFormatting>
  <conditionalFormatting sqref="V145:V154">
    <cfRule type="cellIs" dxfId="2083" priority="2087" stopIfTrue="1" operator="equal">
      <formula>"NO ADMISIBLE"</formula>
    </cfRule>
  </conditionalFormatting>
  <conditionalFormatting sqref="V145:V154">
    <cfRule type="cellIs" dxfId="2082" priority="2084" operator="equal">
      <formula>"NO HABIL"</formula>
    </cfRule>
    <cfRule type="cellIs" dxfId="2081" priority="2085" stopIfTrue="1" operator="equal">
      <formula>"NO ADMISIBLE"</formula>
    </cfRule>
    <cfRule type="cellIs" dxfId="2080" priority="2086" stopIfTrue="1" operator="equal">
      <formula>"ADMISIBLE"</formula>
    </cfRule>
  </conditionalFormatting>
  <conditionalFormatting sqref="T145:T154">
    <cfRule type="cellIs" dxfId="2079" priority="2083" stopIfTrue="1" operator="equal">
      <formula>"NO ADMISIBLE"</formula>
    </cfRule>
  </conditionalFormatting>
  <conditionalFormatting sqref="T145:T154">
    <cfRule type="cellIs" dxfId="2078" priority="2080" operator="equal">
      <formula>"NO HABIL"</formula>
    </cfRule>
    <cfRule type="cellIs" dxfId="2077" priority="2081" stopIfTrue="1" operator="equal">
      <formula>"NO ADMISIBLE"</formula>
    </cfRule>
    <cfRule type="cellIs" dxfId="2076" priority="2082" stopIfTrue="1" operator="equal">
      <formula>"ADMISIBLE"</formula>
    </cfRule>
  </conditionalFormatting>
  <conditionalFormatting sqref="R145:R154">
    <cfRule type="cellIs" dxfId="2075" priority="2079" stopIfTrue="1" operator="equal">
      <formula>"NO ADMISIBLE"</formula>
    </cfRule>
  </conditionalFormatting>
  <conditionalFormatting sqref="R145:R154">
    <cfRule type="cellIs" dxfId="2074" priority="2076" operator="equal">
      <formula>"NO HABIL"</formula>
    </cfRule>
    <cfRule type="cellIs" dxfId="2073" priority="2077" stopIfTrue="1" operator="equal">
      <formula>"NO ADMISIBLE"</formula>
    </cfRule>
    <cfRule type="cellIs" dxfId="2072" priority="2078" stopIfTrue="1" operator="equal">
      <formula>"ADMISIBLE"</formula>
    </cfRule>
  </conditionalFormatting>
  <conditionalFormatting sqref="Y144:Y154">
    <cfRule type="cellIs" dxfId="2071" priority="2075" stopIfTrue="1" operator="equal">
      <formula>"NO ADMISIBLE"</formula>
    </cfRule>
  </conditionalFormatting>
  <conditionalFormatting sqref="Z145:Z154">
    <cfRule type="cellIs" dxfId="2070" priority="2074" stopIfTrue="1" operator="equal">
      <formula>"NO ADMISIBLE"</formula>
    </cfRule>
  </conditionalFormatting>
  <conditionalFormatting sqref="Z145:Z154">
    <cfRule type="cellIs" dxfId="2069" priority="2071" operator="equal">
      <formula>"NO HABIL"</formula>
    </cfRule>
    <cfRule type="cellIs" dxfId="2068" priority="2072" stopIfTrue="1" operator="equal">
      <formula>"NO ADMISIBLE"</formula>
    </cfRule>
    <cfRule type="cellIs" dxfId="2067" priority="2073" stopIfTrue="1" operator="equal">
      <formula>"ADMISIBLE"</formula>
    </cfRule>
  </conditionalFormatting>
  <conditionalFormatting sqref="R144">
    <cfRule type="cellIs" dxfId="2066" priority="2070" stopIfTrue="1" operator="equal">
      <formula>"NO ADMISIBLE"</formula>
    </cfRule>
  </conditionalFormatting>
  <conditionalFormatting sqref="R144">
    <cfRule type="cellIs" dxfId="2065" priority="2067" operator="equal">
      <formula>"NO HABIL"</formula>
    </cfRule>
    <cfRule type="cellIs" dxfId="2064" priority="2068" stopIfTrue="1" operator="equal">
      <formula>"NO ADMISIBLE"</formula>
    </cfRule>
    <cfRule type="cellIs" dxfId="2063" priority="2069" stopIfTrue="1" operator="equal">
      <formula>"ADMISIBLE"</formula>
    </cfRule>
  </conditionalFormatting>
  <conditionalFormatting sqref="R144">
    <cfRule type="containsBlanks" dxfId="2062" priority="2066">
      <formula>LEN(TRIM(R144))=0</formula>
    </cfRule>
  </conditionalFormatting>
  <conditionalFormatting sqref="R144">
    <cfRule type="cellIs" dxfId="2061" priority="2065" operator="equal">
      <formula>"RECHAZADO"</formula>
    </cfRule>
  </conditionalFormatting>
  <conditionalFormatting sqref="T144">
    <cfRule type="cellIs" dxfId="2060" priority="2064" stopIfTrue="1" operator="equal">
      <formula>"NO ADMISIBLE"</formula>
    </cfRule>
  </conditionalFormatting>
  <conditionalFormatting sqref="T144">
    <cfRule type="cellIs" dxfId="2059" priority="2061" operator="equal">
      <formula>"NO HABIL"</formula>
    </cfRule>
    <cfRule type="cellIs" dxfId="2058" priority="2062" stopIfTrue="1" operator="equal">
      <formula>"NO ADMISIBLE"</formula>
    </cfRule>
    <cfRule type="cellIs" dxfId="2057" priority="2063" stopIfTrue="1" operator="equal">
      <formula>"ADMISIBLE"</formula>
    </cfRule>
  </conditionalFormatting>
  <conditionalFormatting sqref="T144">
    <cfRule type="containsBlanks" dxfId="2056" priority="2060">
      <formula>LEN(TRIM(T144))=0</formula>
    </cfRule>
  </conditionalFormatting>
  <conditionalFormatting sqref="T144">
    <cfRule type="cellIs" dxfId="2055" priority="2059" operator="equal">
      <formula>"RECHAZADO"</formula>
    </cfRule>
  </conditionalFormatting>
  <conditionalFormatting sqref="V144">
    <cfRule type="cellIs" dxfId="2054" priority="2058" stopIfTrue="1" operator="equal">
      <formula>"NO ADMISIBLE"</formula>
    </cfRule>
  </conditionalFormatting>
  <conditionalFormatting sqref="V144">
    <cfRule type="cellIs" dxfId="2053" priority="2055" operator="equal">
      <formula>"NO HABIL"</formula>
    </cfRule>
    <cfRule type="cellIs" dxfId="2052" priority="2056" stopIfTrue="1" operator="equal">
      <formula>"NO ADMISIBLE"</formula>
    </cfRule>
    <cfRule type="cellIs" dxfId="2051" priority="2057" stopIfTrue="1" operator="equal">
      <formula>"ADMISIBLE"</formula>
    </cfRule>
  </conditionalFormatting>
  <conditionalFormatting sqref="V144">
    <cfRule type="containsBlanks" dxfId="2050" priority="2054">
      <formula>LEN(TRIM(V144))=0</formula>
    </cfRule>
  </conditionalFormatting>
  <conditionalFormatting sqref="V144">
    <cfRule type="cellIs" dxfId="2049" priority="2053" operator="equal">
      <formula>"RECHAZADO"</formula>
    </cfRule>
  </conditionalFormatting>
  <conditionalFormatting sqref="X144">
    <cfRule type="cellIs" dxfId="2048" priority="2052" stopIfTrue="1" operator="equal">
      <formula>"NO ADMISIBLE"</formula>
    </cfRule>
  </conditionalFormatting>
  <conditionalFormatting sqref="X144">
    <cfRule type="cellIs" dxfId="2047" priority="2049" operator="equal">
      <formula>"NO HABIL"</formula>
    </cfRule>
    <cfRule type="cellIs" dxfId="2046" priority="2050" stopIfTrue="1" operator="equal">
      <formula>"NO ADMISIBLE"</formula>
    </cfRule>
    <cfRule type="cellIs" dxfId="2045" priority="2051" stopIfTrue="1" operator="equal">
      <formula>"ADMISIBLE"</formula>
    </cfRule>
  </conditionalFormatting>
  <conditionalFormatting sqref="X144">
    <cfRule type="containsBlanks" dxfId="2044" priority="2048">
      <formula>LEN(TRIM(X144))=0</formula>
    </cfRule>
  </conditionalFormatting>
  <conditionalFormatting sqref="X144">
    <cfRule type="cellIs" dxfId="2043" priority="2047" operator="equal">
      <formula>"RECHAZADO"</formula>
    </cfRule>
  </conditionalFormatting>
  <conditionalFormatting sqref="Z144">
    <cfRule type="cellIs" dxfId="2042" priority="2046" stopIfTrue="1" operator="equal">
      <formula>"NO ADMISIBLE"</formula>
    </cfRule>
  </conditionalFormatting>
  <conditionalFormatting sqref="Z144">
    <cfRule type="cellIs" dxfId="2041" priority="2043" operator="equal">
      <formula>"NO HABIL"</formula>
    </cfRule>
    <cfRule type="cellIs" dxfId="2040" priority="2044" stopIfTrue="1" operator="equal">
      <formula>"NO ADMISIBLE"</formula>
    </cfRule>
    <cfRule type="cellIs" dxfId="2039" priority="2045" stopIfTrue="1" operator="equal">
      <formula>"ADMISIBLE"</formula>
    </cfRule>
  </conditionalFormatting>
  <conditionalFormatting sqref="Z144">
    <cfRule type="containsBlanks" dxfId="2038" priority="2042">
      <formula>LEN(TRIM(Z144))=0</formula>
    </cfRule>
  </conditionalFormatting>
  <conditionalFormatting sqref="Z144">
    <cfRule type="cellIs" dxfId="2037" priority="2041" operator="equal">
      <formula>"RECHAZADO"</formula>
    </cfRule>
  </conditionalFormatting>
  <conditionalFormatting sqref="AA144">
    <cfRule type="cellIs" dxfId="2036" priority="2040" stopIfTrue="1" operator="equal">
      <formula>"NO ADMISIBLE"</formula>
    </cfRule>
  </conditionalFormatting>
  <conditionalFormatting sqref="AA144">
    <cfRule type="cellIs" dxfId="2035" priority="2037" operator="equal">
      <formula>"NO HABIL"</formula>
    </cfRule>
    <cfRule type="cellIs" dxfId="2034" priority="2038" stopIfTrue="1" operator="equal">
      <formula>"NO ADMISIBLE"</formula>
    </cfRule>
    <cfRule type="cellIs" dxfId="2033" priority="2039" stopIfTrue="1" operator="equal">
      <formula>"ADMISIBLE"</formula>
    </cfRule>
  </conditionalFormatting>
  <conditionalFormatting sqref="AA144">
    <cfRule type="containsBlanks" dxfId="2032" priority="2036">
      <formula>LEN(TRIM(AA144))=0</formula>
    </cfRule>
  </conditionalFormatting>
  <conditionalFormatting sqref="AA144">
    <cfRule type="cellIs" dxfId="2031" priority="2035" operator="equal">
      <formula>"RECHAZADO"</formula>
    </cfRule>
  </conditionalFormatting>
  <conditionalFormatting sqref="AC144">
    <cfRule type="cellIs" dxfId="2030" priority="2034" stopIfTrue="1" operator="equal">
      <formula>"NO ADMISIBLE"</formula>
    </cfRule>
  </conditionalFormatting>
  <conditionalFormatting sqref="AC144">
    <cfRule type="cellIs" dxfId="2029" priority="2031" operator="equal">
      <formula>"NO HABIL"</formula>
    </cfRule>
    <cfRule type="cellIs" dxfId="2028" priority="2032" stopIfTrue="1" operator="equal">
      <formula>"NO ADMISIBLE"</formula>
    </cfRule>
    <cfRule type="cellIs" dxfId="2027" priority="2033" stopIfTrue="1" operator="equal">
      <formula>"ADMISIBLE"</formula>
    </cfRule>
  </conditionalFormatting>
  <conditionalFormatting sqref="AC144">
    <cfRule type="containsBlanks" dxfId="2026" priority="2030">
      <formula>LEN(TRIM(AC144))=0</formula>
    </cfRule>
  </conditionalFormatting>
  <conditionalFormatting sqref="AC144">
    <cfRule type="cellIs" dxfId="2025" priority="2029" operator="equal">
      <formula>"RECHAZADO"</formula>
    </cfRule>
  </conditionalFormatting>
  <conditionalFormatting sqref="AE144">
    <cfRule type="cellIs" dxfId="2024" priority="2028" stopIfTrue="1" operator="equal">
      <formula>"NO ADMISIBLE"</formula>
    </cfRule>
  </conditionalFormatting>
  <conditionalFormatting sqref="AE144">
    <cfRule type="cellIs" dxfId="2023" priority="2025" operator="equal">
      <formula>"NO HABIL"</formula>
    </cfRule>
    <cfRule type="cellIs" dxfId="2022" priority="2026" stopIfTrue="1" operator="equal">
      <formula>"NO ADMISIBLE"</formula>
    </cfRule>
    <cfRule type="cellIs" dxfId="2021" priority="2027" stopIfTrue="1" operator="equal">
      <formula>"ADMISIBLE"</formula>
    </cfRule>
  </conditionalFormatting>
  <conditionalFormatting sqref="AE144">
    <cfRule type="containsBlanks" dxfId="2020" priority="2024">
      <formula>LEN(TRIM(AE144))=0</formula>
    </cfRule>
  </conditionalFormatting>
  <conditionalFormatting sqref="AE144">
    <cfRule type="cellIs" dxfId="2019" priority="2023" operator="equal">
      <formula>"RECHAZADO"</formula>
    </cfRule>
  </conditionalFormatting>
  <conditionalFormatting sqref="AF144">
    <cfRule type="cellIs" dxfId="2018" priority="2020" operator="equal">
      <formula>"NO HABIL"</formula>
    </cfRule>
    <cfRule type="cellIs" dxfId="2017" priority="2021" stopIfTrue="1" operator="equal">
      <formula>"NO ADMISIBLE"</formula>
    </cfRule>
    <cfRule type="cellIs" dxfId="2016" priority="2022" stopIfTrue="1" operator="equal">
      <formula>"ADMISIBLE"</formula>
    </cfRule>
  </conditionalFormatting>
  <conditionalFormatting sqref="AF144">
    <cfRule type="containsBlanks" dxfId="2015" priority="2019">
      <formula>LEN(TRIM(AF144))=0</formula>
    </cfRule>
  </conditionalFormatting>
  <conditionalFormatting sqref="AF144">
    <cfRule type="cellIs" dxfId="2014" priority="2018" operator="equal">
      <formula>"RECHAZADO"</formula>
    </cfRule>
  </conditionalFormatting>
  <conditionalFormatting sqref="D145:D146">
    <cfRule type="cellIs" dxfId="2013" priority="2017" stopIfTrue="1" operator="equal">
      <formula>"NO ADMISIBLE"</formula>
    </cfRule>
  </conditionalFormatting>
  <conditionalFormatting sqref="J156:K165 S155:S165 C155:C165 W155:W165 N155:P165">
    <cfRule type="cellIs" dxfId="2012" priority="2014" stopIfTrue="1" operator="equal">
      <formula>"NO ADMISIBLE"</formula>
    </cfRule>
  </conditionalFormatting>
  <conditionalFormatting sqref="W155 U155:U165">
    <cfRule type="cellIs" dxfId="2011" priority="2015" stopIfTrue="1" operator="equal">
      <formula>"NO ADMISIBLE"</formula>
    </cfRule>
    <cfRule type="cellIs" dxfId="2010" priority="2016" stopIfTrue="1" operator="equal">
      <formula>"ADMISIBLE"</formula>
    </cfRule>
  </conditionalFormatting>
  <conditionalFormatting sqref="AB155:AB165">
    <cfRule type="cellIs" dxfId="2009" priority="2013" stopIfTrue="1" operator="equal">
      <formula>"NO ADMISIBLE"</formula>
    </cfRule>
  </conditionalFormatting>
  <conditionalFormatting sqref="AB155">
    <cfRule type="cellIs" dxfId="2008" priority="2011" stopIfTrue="1" operator="equal">
      <formula>"NO ADMISIBLE"</formula>
    </cfRule>
    <cfRule type="cellIs" dxfId="2007" priority="2012" stopIfTrue="1" operator="equal">
      <formula>"ADMISIBLE"</formula>
    </cfRule>
  </conditionalFormatting>
  <conditionalFormatting sqref="AD156:AE165 AD155">
    <cfRule type="cellIs" dxfId="2006" priority="2010" stopIfTrue="1" operator="equal">
      <formula>"NO ADMISIBLE"</formula>
    </cfRule>
  </conditionalFormatting>
  <conditionalFormatting sqref="AD155">
    <cfRule type="cellIs" dxfId="2005" priority="2008" stopIfTrue="1" operator="equal">
      <formula>"NO ADMISIBLE"</formula>
    </cfRule>
    <cfRule type="cellIs" dxfId="2004" priority="2009" stopIfTrue="1" operator="equal">
      <formula>"ADMISIBLE"</formula>
    </cfRule>
  </conditionalFormatting>
  <conditionalFormatting sqref="AE156:AE165">
    <cfRule type="cellIs" dxfId="2003" priority="2000" operator="equal">
      <formula>"NO HABIL"</formula>
    </cfRule>
    <cfRule type="cellIs" dxfId="2002" priority="2006" stopIfTrue="1" operator="equal">
      <formula>"NO ADMISIBLE"</formula>
    </cfRule>
    <cfRule type="cellIs" dxfId="2001" priority="2007" stopIfTrue="1" operator="equal">
      <formula>"ADMISIBLE"</formula>
    </cfRule>
  </conditionalFormatting>
  <conditionalFormatting sqref="AF156:AF165">
    <cfRule type="cellIs" dxfId="2000" priority="2001" operator="equal">
      <formula>"NO HABIL"</formula>
    </cfRule>
    <cfRule type="cellIs" dxfId="1999" priority="2004" stopIfTrue="1" operator="equal">
      <formula>"NO ADMISIBLE"</formula>
    </cfRule>
    <cfRule type="cellIs" dxfId="1998" priority="2005" stopIfTrue="1" operator="equal">
      <formula>"ADMISIBLE"</formula>
    </cfRule>
  </conditionalFormatting>
  <conditionalFormatting sqref="Q155:Q165">
    <cfRule type="cellIs" dxfId="1997" priority="2003" stopIfTrue="1" operator="equal">
      <formula>"NO ADMISIBLE"</formula>
    </cfRule>
  </conditionalFormatting>
  <conditionalFormatting sqref="D155 D158:D165">
    <cfRule type="cellIs" dxfId="1996" priority="2002" stopIfTrue="1" operator="equal">
      <formula>"NO ADMISIBLE"</formula>
    </cfRule>
  </conditionalFormatting>
  <conditionalFormatting sqref="AC156:AC165">
    <cfRule type="cellIs" dxfId="1995" priority="1999" stopIfTrue="1" operator="equal">
      <formula>"NO ADMISIBLE"</formula>
    </cfRule>
  </conditionalFormatting>
  <conditionalFormatting sqref="AC156:AC165">
    <cfRule type="cellIs" dxfId="1994" priority="1996" operator="equal">
      <formula>"NO HABIL"</formula>
    </cfRule>
    <cfRule type="cellIs" dxfId="1993" priority="1997" stopIfTrue="1" operator="equal">
      <formula>"NO ADMISIBLE"</formula>
    </cfRule>
    <cfRule type="cellIs" dxfId="1992" priority="1998" stopIfTrue="1" operator="equal">
      <formula>"ADMISIBLE"</formula>
    </cfRule>
  </conditionalFormatting>
  <conditionalFormatting sqref="AA156:AA165">
    <cfRule type="cellIs" dxfId="1991" priority="1995" stopIfTrue="1" operator="equal">
      <formula>"NO ADMISIBLE"</formula>
    </cfRule>
  </conditionalFormatting>
  <conditionalFormatting sqref="AA156:AA165">
    <cfRule type="cellIs" dxfId="1990" priority="1992" operator="equal">
      <formula>"NO HABIL"</formula>
    </cfRule>
    <cfRule type="cellIs" dxfId="1989" priority="1993" stopIfTrue="1" operator="equal">
      <formula>"NO ADMISIBLE"</formula>
    </cfRule>
    <cfRule type="cellIs" dxfId="1988" priority="1994" stopIfTrue="1" operator="equal">
      <formula>"ADMISIBLE"</formula>
    </cfRule>
  </conditionalFormatting>
  <conditionalFormatting sqref="X156:X165">
    <cfRule type="cellIs" dxfId="1987" priority="1991" stopIfTrue="1" operator="equal">
      <formula>"NO ADMISIBLE"</formula>
    </cfRule>
  </conditionalFormatting>
  <conditionalFormatting sqref="X156:X165">
    <cfRule type="cellIs" dxfId="1986" priority="1988" operator="equal">
      <formula>"NO HABIL"</formula>
    </cfRule>
    <cfRule type="cellIs" dxfId="1985" priority="1989" stopIfTrue="1" operator="equal">
      <formula>"NO ADMISIBLE"</formula>
    </cfRule>
    <cfRule type="cellIs" dxfId="1984" priority="1990" stopIfTrue="1" operator="equal">
      <formula>"ADMISIBLE"</formula>
    </cfRule>
  </conditionalFormatting>
  <conditionalFormatting sqref="V156:V165">
    <cfRule type="cellIs" dxfId="1983" priority="1987" stopIfTrue="1" operator="equal">
      <formula>"NO ADMISIBLE"</formula>
    </cfRule>
  </conditionalFormatting>
  <conditionalFormatting sqref="V156:V165">
    <cfRule type="cellIs" dxfId="1982" priority="1984" operator="equal">
      <formula>"NO HABIL"</formula>
    </cfRule>
    <cfRule type="cellIs" dxfId="1981" priority="1985" stopIfTrue="1" operator="equal">
      <formula>"NO ADMISIBLE"</formula>
    </cfRule>
    <cfRule type="cellIs" dxfId="1980" priority="1986" stopIfTrue="1" operator="equal">
      <formula>"ADMISIBLE"</formula>
    </cfRule>
  </conditionalFormatting>
  <conditionalFormatting sqref="T156:T165">
    <cfRule type="cellIs" dxfId="1979" priority="1983" stopIfTrue="1" operator="equal">
      <formula>"NO ADMISIBLE"</formula>
    </cfRule>
  </conditionalFormatting>
  <conditionalFormatting sqref="T156:T165">
    <cfRule type="cellIs" dxfId="1978" priority="1980" operator="equal">
      <formula>"NO HABIL"</formula>
    </cfRule>
    <cfRule type="cellIs" dxfId="1977" priority="1981" stopIfTrue="1" operator="equal">
      <formula>"NO ADMISIBLE"</formula>
    </cfRule>
    <cfRule type="cellIs" dxfId="1976" priority="1982" stopIfTrue="1" operator="equal">
      <formula>"ADMISIBLE"</formula>
    </cfRule>
  </conditionalFormatting>
  <conditionalFormatting sqref="R156:R165">
    <cfRule type="cellIs" dxfId="1975" priority="1979" stopIfTrue="1" operator="equal">
      <formula>"NO ADMISIBLE"</formula>
    </cfRule>
  </conditionalFormatting>
  <conditionalFormatting sqref="R156:R165">
    <cfRule type="cellIs" dxfId="1974" priority="1976" operator="equal">
      <formula>"NO HABIL"</formula>
    </cfRule>
    <cfRule type="cellIs" dxfId="1973" priority="1977" stopIfTrue="1" operator="equal">
      <formula>"NO ADMISIBLE"</formula>
    </cfRule>
    <cfRule type="cellIs" dxfId="1972" priority="1978" stopIfTrue="1" operator="equal">
      <formula>"ADMISIBLE"</formula>
    </cfRule>
  </conditionalFormatting>
  <conditionalFormatting sqref="Y155:Y165">
    <cfRule type="cellIs" dxfId="1971" priority="1975" stopIfTrue="1" operator="equal">
      <formula>"NO ADMISIBLE"</formula>
    </cfRule>
  </conditionalFormatting>
  <conditionalFormatting sqref="Z156:Z165">
    <cfRule type="cellIs" dxfId="1970" priority="1974" stopIfTrue="1" operator="equal">
      <formula>"NO ADMISIBLE"</formula>
    </cfRule>
  </conditionalFormatting>
  <conditionalFormatting sqref="Z156:Z165">
    <cfRule type="cellIs" dxfId="1969" priority="1971" operator="equal">
      <formula>"NO HABIL"</formula>
    </cfRule>
    <cfRule type="cellIs" dxfId="1968" priority="1972" stopIfTrue="1" operator="equal">
      <formula>"NO ADMISIBLE"</formula>
    </cfRule>
    <cfRule type="cellIs" dxfId="1967" priority="1973" stopIfTrue="1" operator="equal">
      <formula>"ADMISIBLE"</formula>
    </cfRule>
  </conditionalFormatting>
  <conditionalFormatting sqref="R155">
    <cfRule type="cellIs" dxfId="1966" priority="1970" stopIfTrue="1" operator="equal">
      <formula>"NO ADMISIBLE"</formula>
    </cfRule>
  </conditionalFormatting>
  <conditionalFormatting sqref="R155">
    <cfRule type="cellIs" dxfId="1965" priority="1967" operator="equal">
      <formula>"NO HABIL"</formula>
    </cfRule>
    <cfRule type="cellIs" dxfId="1964" priority="1968" stopIfTrue="1" operator="equal">
      <formula>"NO ADMISIBLE"</formula>
    </cfRule>
    <cfRule type="cellIs" dxfId="1963" priority="1969" stopIfTrue="1" operator="equal">
      <formula>"ADMISIBLE"</formula>
    </cfRule>
  </conditionalFormatting>
  <conditionalFormatting sqref="R155">
    <cfRule type="containsBlanks" dxfId="1962" priority="1966">
      <formula>LEN(TRIM(R155))=0</formula>
    </cfRule>
  </conditionalFormatting>
  <conditionalFormatting sqref="R155">
    <cfRule type="cellIs" dxfId="1961" priority="1965" operator="equal">
      <formula>"RECHAZADO"</formula>
    </cfRule>
  </conditionalFormatting>
  <conditionalFormatting sqref="T155">
    <cfRule type="cellIs" dxfId="1960" priority="1964" stopIfTrue="1" operator="equal">
      <formula>"NO ADMISIBLE"</formula>
    </cfRule>
  </conditionalFormatting>
  <conditionalFormatting sqref="T155">
    <cfRule type="cellIs" dxfId="1959" priority="1961" operator="equal">
      <formula>"NO HABIL"</formula>
    </cfRule>
    <cfRule type="cellIs" dxfId="1958" priority="1962" stopIfTrue="1" operator="equal">
      <formula>"NO ADMISIBLE"</formula>
    </cfRule>
    <cfRule type="cellIs" dxfId="1957" priority="1963" stopIfTrue="1" operator="equal">
      <formula>"ADMISIBLE"</formula>
    </cfRule>
  </conditionalFormatting>
  <conditionalFormatting sqref="T155">
    <cfRule type="containsBlanks" dxfId="1956" priority="1960">
      <formula>LEN(TRIM(T155))=0</formula>
    </cfRule>
  </conditionalFormatting>
  <conditionalFormatting sqref="T155">
    <cfRule type="cellIs" dxfId="1955" priority="1959" operator="equal">
      <formula>"RECHAZADO"</formula>
    </cfRule>
  </conditionalFormatting>
  <conditionalFormatting sqref="V155">
    <cfRule type="cellIs" dxfId="1954" priority="1958" stopIfTrue="1" operator="equal">
      <formula>"NO ADMISIBLE"</formula>
    </cfRule>
  </conditionalFormatting>
  <conditionalFormatting sqref="V155">
    <cfRule type="cellIs" dxfId="1953" priority="1955" operator="equal">
      <formula>"NO HABIL"</formula>
    </cfRule>
    <cfRule type="cellIs" dxfId="1952" priority="1956" stopIfTrue="1" operator="equal">
      <formula>"NO ADMISIBLE"</formula>
    </cfRule>
    <cfRule type="cellIs" dxfId="1951" priority="1957" stopIfTrue="1" operator="equal">
      <formula>"ADMISIBLE"</formula>
    </cfRule>
  </conditionalFormatting>
  <conditionalFormatting sqref="V155">
    <cfRule type="containsBlanks" dxfId="1950" priority="1954">
      <formula>LEN(TRIM(V155))=0</formula>
    </cfRule>
  </conditionalFormatting>
  <conditionalFormatting sqref="V155">
    <cfRule type="cellIs" dxfId="1949" priority="1953" operator="equal">
      <formula>"RECHAZADO"</formula>
    </cfRule>
  </conditionalFormatting>
  <conditionalFormatting sqref="X155">
    <cfRule type="cellIs" dxfId="1948" priority="1952" stopIfTrue="1" operator="equal">
      <formula>"NO ADMISIBLE"</formula>
    </cfRule>
  </conditionalFormatting>
  <conditionalFormatting sqref="X155">
    <cfRule type="cellIs" dxfId="1947" priority="1949" operator="equal">
      <formula>"NO HABIL"</formula>
    </cfRule>
    <cfRule type="cellIs" dxfId="1946" priority="1950" stopIfTrue="1" operator="equal">
      <formula>"NO ADMISIBLE"</formula>
    </cfRule>
    <cfRule type="cellIs" dxfId="1945" priority="1951" stopIfTrue="1" operator="equal">
      <formula>"ADMISIBLE"</formula>
    </cfRule>
  </conditionalFormatting>
  <conditionalFormatting sqref="X155">
    <cfRule type="containsBlanks" dxfId="1944" priority="1948">
      <formula>LEN(TRIM(X155))=0</formula>
    </cfRule>
  </conditionalFormatting>
  <conditionalFormatting sqref="X155">
    <cfRule type="cellIs" dxfId="1943" priority="1947" operator="equal">
      <formula>"RECHAZADO"</formula>
    </cfRule>
  </conditionalFormatting>
  <conditionalFormatting sqref="Z155">
    <cfRule type="cellIs" dxfId="1942" priority="1946" stopIfTrue="1" operator="equal">
      <formula>"NO ADMISIBLE"</formula>
    </cfRule>
  </conditionalFormatting>
  <conditionalFormatting sqref="Z155">
    <cfRule type="cellIs" dxfId="1941" priority="1943" operator="equal">
      <formula>"NO HABIL"</formula>
    </cfRule>
    <cfRule type="cellIs" dxfId="1940" priority="1944" stopIfTrue="1" operator="equal">
      <formula>"NO ADMISIBLE"</formula>
    </cfRule>
    <cfRule type="cellIs" dxfId="1939" priority="1945" stopIfTrue="1" operator="equal">
      <formula>"ADMISIBLE"</formula>
    </cfRule>
  </conditionalFormatting>
  <conditionalFormatting sqref="Z155">
    <cfRule type="containsBlanks" dxfId="1938" priority="1942">
      <formula>LEN(TRIM(Z155))=0</formula>
    </cfRule>
  </conditionalFormatting>
  <conditionalFormatting sqref="Z155">
    <cfRule type="cellIs" dxfId="1937" priority="1941" operator="equal">
      <formula>"RECHAZADO"</formula>
    </cfRule>
  </conditionalFormatting>
  <conditionalFormatting sqref="AA155">
    <cfRule type="cellIs" dxfId="1936" priority="1940" stopIfTrue="1" operator="equal">
      <formula>"NO ADMISIBLE"</formula>
    </cfRule>
  </conditionalFormatting>
  <conditionalFormatting sqref="AA155">
    <cfRule type="cellIs" dxfId="1935" priority="1937" operator="equal">
      <formula>"NO HABIL"</formula>
    </cfRule>
    <cfRule type="cellIs" dxfId="1934" priority="1938" stopIfTrue="1" operator="equal">
      <formula>"NO ADMISIBLE"</formula>
    </cfRule>
    <cfRule type="cellIs" dxfId="1933" priority="1939" stopIfTrue="1" operator="equal">
      <formula>"ADMISIBLE"</formula>
    </cfRule>
  </conditionalFormatting>
  <conditionalFormatting sqref="AA155">
    <cfRule type="containsBlanks" dxfId="1932" priority="1936">
      <formula>LEN(TRIM(AA155))=0</formula>
    </cfRule>
  </conditionalFormatting>
  <conditionalFormatting sqref="AA155">
    <cfRule type="cellIs" dxfId="1931" priority="1935" operator="equal">
      <formula>"RECHAZADO"</formula>
    </cfRule>
  </conditionalFormatting>
  <conditionalFormatting sqref="AC155">
    <cfRule type="cellIs" dxfId="1930" priority="1934" stopIfTrue="1" operator="equal">
      <formula>"NO ADMISIBLE"</formula>
    </cfRule>
  </conditionalFormatting>
  <conditionalFormatting sqref="AC155">
    <cfRule type="cellIs" dxfId="1929" priority="1931" operator="equal">
      <formula>"NO HABIL"</formula>
    </cfRule>
    <cfRule type="cellIs" dxfId="1928" priority="1932" stopIfTrue="1" operator="equal">
      <formula>"NO ADMISIBLE"</formula>
    </cfRule>
    <cfRule type="cellIs" dxfId="1927" priority="1933" stopIfTrue="1" operator="equal">
      <formula>"ADMISIBLE"</formula>
    </cfRule>
  </conditionalFormatting>
  <conditionalFormatting sqref="AC155">
    <cfRule type="containsBlanks" dxfId="1926" priority="1930">
      <formula>LEN(TRIM(AC155))=0</formula>
    </cfRule>
  </conditionalFormatting>
  <conditionalFormatting sqref="AC155">
    <cfRule type="cellIs" dxfId="1925" priority="1929" operator="equal">
      <formula>"RECHAZADO"</formula>
    </cfRule>
  </conditionalFormatting>
  <conditionalFormatting sqref="AE155">
    <cfRule type="cellIs" dxfId="1924" priority="1928" stopIfTrue="1" operator="equal">
      <formula>"NO ADMISIBLE"</formula>
    </cfRule>
  </conditionalFormatting>
  <conditionalFormatting sqref="AE155">
    <cfRule type="cellIs" dxfId="1923" priority="1925" operator="equal">
      <formula>"NO HABIL"</formula>
    </cfRule>
    <cfRule type="cellIs" dxfId="1922" priority="1926" stopIfTrue="1" operator="equal">
      <formula>"NO ADMISIBLE"</formula>
    </cfRule>
    <cfRule type="cellIs" dxfId="1921" priority="1927" stopIfTrue="1" operator="equal">
      <formula>"ADMISIBLE"</formula>
    </cfRule>
  </conditionalFormatting>
  <conditionalFormatting sqref="AE155">
    <cfRule type="containsBlanks" dxfId="1920" priority="1924">
      <formula>LEN(TRIM(AE155))=0</formula>
    </cfRule>
  </conditionalFormatting>
  <conditionalFormatting sqref="AE155">
    <cfRule type="cellIs" dxfId="1919" priority="1923" operator="equal">
      <formula>"RECHAZADO"</formula>
    </cfRule>
  </conditionalFormatting>
  <conditionalFormatting sqref="AF155">
    <cfRule type="cellIs" dxfId="1918" priority="1920" operator="equal">
      <formula>"NO HABIL"</formula>
    </cfRule>
    <cfRule type="cellIs" dxfId="1917" priority="1921" stopIfTrue="1" operator="equal">
      <formula>"NO ADMISIBLE"</formula>
    </cfRule>
    <cfRule type="cellIs" dxfId="1916" priority="1922" stopIfTrue="1" operator="equal">
      <formula>"ADMISIBLE"</formula>
    </cfRule>
  </conditionalFormatting>
  <conditionalFormatting sqref="AF155">
    <cfRule type="containsBlanks" dxfId="1915" priority="1919">
      <formula>LEN(TRIM(AF155))=0</formula>
    </cfRule>
  </conditionalFormatting>
  <conditionalFormatting sqref="AF155">
    <cfRule type="cellIs" dxfId="1914" priority="1918" operator="equal">
      <formula>"RECHAZADO"</formula>
    </cfRule>
  </conditionalFormatting>
  <conditionalFormatting sqref="D156:D157">
    <cfRule type="cellIs" dxfId="1913" priority="1917" stopIfTrue="1" operator="equal">
      <formula>"NO ADMISIBLE"</formula>
    </cfRule>
  </conditionalFormatting>
  <conditionalFormatting sqref="J167:K176 S166:S176 C166:C176 W166:W176 N166:P176">
    <cfRule type="cellIs" dxfId="1912" priority="1914" stopIfTrue="1" operator="equal">
      <formula>"NO ADMISIBLE"</formula>
    </cfRule>
  </conditionalFormatting>
  <conditionalFormatting sqref="W166 U166:U176">
    <cfRule type="cellIs" dxfId="1911" priority="1915" stopIfTrue="1" operator="equal">
      <formula>"NO ADMISIBLE"</formula>
    </cfRule>
    <cfRule type="cellIs" dxfId="1910" priority="1916" stopIfTrue="1" operator="equal">
      <formula>"ADMISIBLE"</formula>
    </cfRule>
  </conditionalFormatting>
  <conditionalFormatting sqref="AB166:AB176">
    <cfRule type="cellIs" dxfId="1909" priority="1913" stopIfTrue="1" operator="equal">
      <formula>"NO ADMISIBLE"</formula>
    </cfRule>
  </conditionalFormatting>
  <conditionalFormatting sqref="AB166">
    <cfRule type="cellIs" dxfId="1908" priority="1911" stopIfTrue="1" operator="equal">
      <formula>"NO ADMISIBLE"</formula>
    </cfRule>
    <cfRule type="cellIs" dxfId="1907" priority="1912" stopIfTrue="1" operator="equal">
      <formula>"ADMISIBLE"</formula>
    </cfRule>
  </conditionalFormatting>
  <conditionalFormatting sqref="AD167:AE176 AD166">
    <cfRule type="cellIs" dxfId="1906" priority="1910" stopIfTrue="1" operator="equal">
      <formula>"NO ADMISIBLE"</formula>
    </cfRule>
  </conditionalFormatting>
  <conditionalFormatting sqref="AD166">
    <cfRule type="cellIs" dxfId="1905" priority="1908" stopIfTrue="1" operator="equal">
      <formula>"NO ADMISIBLE"</formula>
    </cfRule>
    <cfRule type="cellIs" dxfId="1904" priority="1909" stopIfTrue="1" operator="equal">
      <formula>"ADMISIBLE"</formula>
    </cfRule>
  </conditionalFormatting>
  <conditionalFormatting sqref="AE167:AE176">
    <cfRule type="cellIs" dxfId="1903" priority="1900" operator="equal">
      <formula>"NO HABIL"</formula>
    </cfRule>
    <cfRule type="cellIs" dxfId="1902" priority="1906" stopIfTrue="1" operator="equal">
      <formula>"NO ADMISIBLE"</formula>
    </cfRule>
    <cfRule type="cellIs" dxfId="1901" priority="1907" stopIfTrue="1" operator="equal">
      <formula>"ADMISIBLE"</formula>
    </cfRule>
  </conditionalFormatting>
  <conditionalFormatting sqref="AF167:AF176">
    <cfRule type="cellIs" dxfId="1900" priority="1901" operator="equal">
      <formula>"NO HABIL"</formula>
    </cfRule>
    <cfRule type="cellIs" dxfId="1899" priority="1904" stopIfTrue="1" operator="equal">
      <formula>"NO ADMISIBLE"</formula>
    </cfRule>
    <cfRule type="cellIs" dxfId="1898" priority="1905" stopIfTrue="1" operator="equal">
      <formula>"ADMISIBLE"</formula>
    </cfRule>
  </conditionalFormatting>
  <conditionalFormatting sqref="Q166:Q176">
    <cfRule type="cellIs" dxfId="1897" priority="1903" stopIfTrue="1" operator="equal">
      <formula>"NO ADMISIBLE"</formula>
    </cfRule>
  </conditionalFormatting>
  <conditionalFormatting sqref="D166 D169:D176">
    <cfRule type="cellIs" dxfId="1896" priority="1902" stopIfTrue="1" operator="equal">
      <formula>"NO ADMISIBLE"</formula>
    </cfRule>
  </conditionalFormatting>
  <conditionalFormatting sqref="AC167:AC176">
    <cfRule type="cellIs" dxfId="1895" priority="1899" stopIfTrue="1" operator="equal">
      <formula>"NO ADMISIBLE"</formula>
    </cfRule>
  </conditionalFormatting>
  <conditionalFormatting sqref="AC167:AC176">
    <cfRule type="cellIs" dxfId="1894" priority="1896" operator="equal">
      <formula>"NO HABIL"</formula>
    </cfRule>
    <cfRule type="cellIs" dxfId="1893" priority="1897" stopIfTrue="1" operator="equal">
      <formula>"NO ADMISIBLE"</formula>
    </cfRule>
    <cfRule type="cellIs" dxfId="1892" priority="1898" stopIfTrue="1" operator="equal">
      <formula>"ADMISIBLE"</formula>
    </cfRule>
  </conditionalFormatting>
  <conditionalFormatting sqref="AA167:AA176">
    <cfRule type="cellIs" dxfId="1891" priority="1895" stopIfTrue="1" operator="equal">
      <formula>"NO ADMISIBLE"</formula>
    </cfRule>
  </conditionalFormatting>
  <conditionalFormatting sqref="AA167:AA176">
    <cfRule type="cellIs" dxfId="1890" priority="1892" operator="equal">
      <formula>"NO HABIL"</formula>
    </cfRule>
    <cfRule type="cellIs" dxfId="1889" priority="1893" stopIfTrue="1" operator="equal">
      <formula>"NO ADMISIBLE"</formula>
    </cfRule>
    <cfRule type="cellIs" dxfId="1888" priority="1894" stopIfTrue="1" operator="equal">
      <formula>"ADMISIBLE"</formula>
    </cfRule>
  </conditionalFormatting>
  <conditionalFormatting sqref="X167:X176">
    <cfRule type="cellIs" dxfId="1887" priority="1891" stopIfTrue="1" operator="equal">
      <formula>"NO ADMISIBLE"</formula>
    </cfRule>
  </conditionalFormatting>
  <conditionalFormatting sqref="X167:X176">
    <cfRule type="cellIs" dxfId="1886" priority="1888" operator="equal">
      <formula>"NO HABIL"</formula>
    </cfRule>
    <cfRule type="cellIs" dxfId="1885" priority="1889" stopIfTrue="1" operator="equal">
      <formula>"NO ADMISIBLE"</formula>
    </cfRule>
    <cfRule type="cellIs" dxfId="1884" priority="1890" stopIfTrue="1" operator="equal">
      <formula>"ADMISIBLE"</formula>
    </cfRule>
  </conditionalFormatting>
  <conditionalFormatting sqref="V167:V176">
    <cfRule type="cellIs" dxfId="1883" priority="1887" stopIfTrue="1" operator="equal">
      <formula>"NO ADMISIBLE"</formula>
    </cfRule>
  </conditionalFormatting>
  <conditionalFormatting sqref="V167:V176">
    <cfRule type="cellIs" dxfId="1882" priority="1884" operator="equal">
      <formula>"NO HABIL"</formula>
    </cfRule>
    <cfRule type="cellIs" dxfId="1881" priority="1885" stopIfTrue="1" operator="equal">
      <formula>"NO ADMISIBLE"</formula>
    </cfRule>
    <cfRule type="cellIs" dxfId="1880" priority="1886" stopIfTrue="1" operator="equal">
      <formula>"ADMISIBLE"</formula>
    </cfRule>
  </conditionalFormatting>
  <conditionalFormatting sqref="T167:T176">
    <cfRule type="cellIs" dxfId="1879" priority="1883" stopIfTrue="1" operator="equal">
      <formula>"NO ADMISIBLE"</formula>
    </cfRule>
  </conditionalFormatting>
  <conditionalFormatting sqref="T167:T176">
    <cfRule type="cellIs" dxfId="1878" priority="1880" operator="equal">
      <formula>"NO HABIL"</formula>
    </cfRule>
    <cfRule type="cellIs" dxfId="1877" priority="1881" stopIfTrue="1" operator="equal">
      <formula>"NO ADMISIBLE"</formula>
    </cfRule>
    <cfRule type="cellIs" dxfId="1876" priority="1882" stopIfTrue="1" operator="equal">
      <formula>"ADMISIBLE"</formula>
    </cfRule>
  </conditionalFormatting>
  <conditionalFormatting sqref="R167:R176">
    <cfRule type="cellIs" dxfId="1875" priority="1879" stopIfTrue="1" operator="equal">
      <formula>"NO ADMISIBLE"</formula>
    </cfRule>
  </conditionalFormatting>
  <conditionalFormatting sqref="R167:R176">
    <cfRule type="cellIs" dxfId="1874" priority="1876" operator="equal">
      <formula>"NO HABIL"</formula>
    </cfRule>
    <cfRule type="cellIs" dxfId="1873" priority="1877" stopIfTrue="1" operator="equal">
      <formula>"NO ADMISIBLE"</formula>
    </cfRule>
    <cfRule type="cellIs" dxfId="1872" priority="1878" stopIfTrue="1" operator="equal">
      <formula>"ADMISIBLE"</formula>
    </cfRule>
  </conditionalFormatting>
  <conditionalFormatting sqref="Y166:Y176">
    <cfRule type="cellIs" dxfId="1871" priority="1875" stopIfTrue="1" operator="equal">
      <formula>"NO ADMISIBLE"</formula>
    </cfRule>
  </conditionalFormatting>
  <conditionalFormatting sqref="Z167:Z176">
    <cfRule type="cellIs" dxfId="1870" priority="1874" stopIfTrue="1" operator="equal">
      <formula>"NO ADMISIBLE"</formula>
    </cfRule>
  </conditionalFormatting>
  <conditionalFormatting sqref="Z167:Z176">
    <cfRule type="cellIs" dxfId="1869" priority="1871" operator="equal">
      <formula>"NO HABIL"</formula>
    </cfRule>
    <cfRule type="cellIs" dxfId="1868" priority="1872" stopIfTrue="1" operator="equal">
      <formula>"NO ADMISIBLE"</formula>
    </cfRule>
    <cfRule type="cellIs" dxfId="1867" priority="1873" stopIfTrue="1" operator="equal">
      <formula>"ADMISIBLE"</formula>
    </cfRule>
  </conditionalFormatting>
  <conditionalFormatting sqref="R166">
    <cfRule type="cellIs" dxfId="1866" priority="1870" stopIfTrue="1" operator="equal">
      <formula>"NO ADMISIBLE"</formula>
    </cfRule>
  </conditionalFormatting>
  <conditionalFormatting sqref="R166">
    <cfRule type="cellIs" dxfId="1865" priority="1867" operator="equal">
      <formula>"NO HABIL"</formula>
    </cfRule>
    <cfRule type="cellIs" dxfId="1864" priority="1868" stopIfTrue="1" operator="equal">
      <formula>"NO ADMISIBLE"</formula>
    </cfRule>
    <cfRule type="cellIs" dxfId="1863" priority="1869" stopIfTrue="1" operator="equal">
      <formula>"ADMISIBLE"</formula>
    </cfRule>
  </conditionalFormatting>
  <conditionalFormatting sqref="R166">
    <cfRule type="containsBlanks" dxfId="1862" priority="1866">
      <formula>LEN(TRIM(R166))=0</formula>
    </cfRule>
  </conditionalFormatting>
  <conditionalFormatting sqref="R166">
    <cfRule type="cellIs" dxfId="1861" priority="1865" operator="equal">
      <formula>"RECHAZADO"</formula>
    </cfRule>
  </conditionalFormatting>
  <conditionalFormatting sqref="T166">
    <cfRule type="cellIs" dxfId="1860" priority="1864" stopIfTrue="1" operator="equal">
      <formula>"NO ADMISIBLE"</formula>
    </cfRule>
  </conditionalFormatting>
  <conditionalFormatting sqref="T166">
    <cfRule type="cellIs" dxfId="1859" priority="1861" operator="equal">
      <formula>"NO HABIL"</formula>
    </cfRule>
    <cfRule type="cellIs" dxfId="1858" priority="1862" stopIfTrue="1" operator="equal">
      <formula>"NO ADMISIBLE"</formula>
    </cfRule>
    <cfRule type="cellIs" dxfId="1857" priority="1863" stopIfTrue="1" operator="equal">
      <formula>"ADMISIBLE"</formula>
    </cfRule>
  </conditionalFormatting>
  <conditionalFormatting sqref="T166">
    <cfRule type="containsBlanks" dxfId="1856" priority="1860">
      <formula>LEN(TRIM(T166))=0</formula>
    </cfRule>
  </conditionalFormatting>
  <conditionalFormatting sqref="T166">
    <cfRule type="cellIs" dxfId="1855" priority="1859" operator="equal">
      <formula>"RECHAZADO"</formula>
    </cfRule>
  </conditionalFormatting>
  <conditionalFormatting sqref="V166">
    <cfRule type="cellIs" dxfId="1854" priority="1858" stopIfTrue="1" operator="equal">
      <formula>"NO ADMISIBLE"</formula>
    </cfRule>
  </conditionalFormatting>
  <conditionalFormatting sqref="V166">
    <cfRule type="cellIs" dxfId="1853" priority="1855" operator="equal">
      <formula>"NO HABIL"</formula>
    </cfRule>
    <cfRule type="cellIs" dxfId="1852" priority="1856" stopIfTrue="1" operator="equal">
      <formula>"NO ADMISIBLE"</formula>
    </cfRule>
    <cfRule type="cellIs" dxfId="1851" priority="1857" stopIfTrue="1" operator="equal">
      <formula>"ADMISIBLE"</formula>
    </cfRule>
  </conditionalFormatting>
  <conditionalFormatting sqref="V166">
    <cfRule type="containsBlanks" dxfId="1850" priority="1854">
      <formula>LEN(TRIM(V166))=0</formula>
    </cfRule>
  </conditionalFormatting>
  <conditionalFormatting sqref="V166">
    <cfRule type="cellIs" dxfId="1849" priority="1853" operator="equal">
      <formula>"RECHAZADO"</formula>
    </cfRule>
  </conditionalFormatting>
  <conditionalFormatting sqref="X166">
    <cfRule type="cellIs" dxfId="1848" priority="1852" stopIfTrue="1" operator="equal">
      <formula>"NO ADMISIBLE"</formula>
    </cfRule>
  </conditionalFormatting>
  <conditionalFormatting sqref="X166">
    <cfRule type="cellIs" dxfId="1847" priority="1849" operator="equal">
      <formula>"NO HABIL"</formula>
    </cfRule>
    <cfRule type="cellIs" dxfId="1846" priority="1850" stopIfTrue="1" operator="equal">
      <formula>"NO ADMISIBLE"</formula>
    </cfRule>
    <cfRule type="cellIs" dxfId="1845" priority="1851" stopIfTrue="1" operator="equal">
      <formula>"ADMISIBLE"</formula>
    </cfRule>
  </conditionalFormatting>
  <conditionalFormatting sqref="X166">
    <cfRule type="containsBlanks" dxfId="1844" priority="1848">
      <formula>LEN(TRIM(X166))=0</formula>
    </cfRule>
  </conditionalFormatting>
  <conditionalFormatting sqref="X166">
    <cfRule type="cellIs" dxfId="1843" priority="1847" operator="equal">
      <formula>"RECHAZADO"</formula>
    </cfRule>
  </conditionalFormatting>
  <conditionalFormatting sqref="Z166">
    <cfRule type="cellIs" dxfId="1842" priority="1846" stopIfTrue="1" operator="equal">
      <formula>"NO ADMISIBLE"</formula>
    </cfRule>
  </conditionalFormatting>
  <conditionalFormatting sqref="Z166">
    <cfRule type="cellIs" dxfId="1841" priority="1843" operator="equal">
      <formula>"NO HABIL"</formula>
    </cfRule>
    <cfRule type="cellIs" dxfId="1840" priority="1844" stopIfTrue="1" operator="equal">
      <formula>"NO ADMISIBLE"</formula>
    </cfRule>
    <cfRule type="cellIs" dxfId="1839" priority="1845" stopIfTrue="1" operator="equal">
      <formula>"ADMISIBLE"</formula>
    </cfRule>
  </conditionalFormatting>
  <conditionalFormatting sqref="Z166">
    <cfRule type="containsBlanks" dxfId="1838" priority="1842">
      <formula>LEN(TRIM(Z166))=0</formula>
    </cfRule>
  </conditionalFormatting>
  <conditionalFormatting sqref="Z166">
    <cfRule type="cellIs" dxfId="1837" priority="1841" operator="equal">
      <formula>"RECHAZADO"</formula>
    </cfRule>
  </conditionalFormatting>
  <conditionalFormatting sqref="AA166">
    <cfRule type="cellIs" dxfId="1836" priority="1840" stopIfTrue="1" operator="equal">
      <formula>"NO ADMISIBLE"</formula>
    </cfRule>
  </conditionalFormatting>
  <conditionalFormatting sqref="AA166">
    <cfRule type="cellIs" dxfId="1835" priority="1837" operator="equal">
      <formula>"NO HABIL"</formula>
    </cfRule>
    <cfRule type="cellIs" dxfId="1834" priority="1838" stopIfTrue="1" operator="equal">
      <formula>"NO ADMISIBLE"</formula>
    </cfRule>
    <cfRule type="cellIs" dxfId="1833" priority="1839" stopIfTrue="1" operator="equal">
      <formula>"ADMISIBLE"</formula>
    </cfRule>
  </conditionalFormatting>
  <conditionalFormatting sqref="AA166">
    <cfRule type="containsBlanks" dxfId="1832" priority="1836">
      <formula>LEN(TRIM(AA166))=0</formula>
    </cfRule>
  </conditionalFormatting>
  <conditionalFormatting sqref="AA166">
    <cfRule type="cellIs" dxfId="1831" priority="1835" operator="equal">
      <formula>"RECHAZADO"</formula>
    </cfRule>
  </conditionalFormatting>
  <conditionalFormatting sqref="AC166">
    <cfRule type="cellIs" dxfId="1830" priority="1834" stopIfTrue="1" operator="equal">
      <formula>"NO ADMISIBLE"</formula>
    </cfRule>
  </conditionalFormatting>
  <conditionalFormatting sqref="AC166">
    <cfRule type="cellIs" dxfId="1829" priority="1831" operator="equal">
      <formula>"NO HABIL"</formula>
    </cfRule>
    <cfRule type="cellIs" dxfId="1828" priority="1832" stopIfTrue="1" operator="equal">
      <formula>"NO ADMISIBLE"</formula>
    </cfRule>
    <cfRule type="cellIs" dxfId="1827" priority="1833" stopIfTrue="1" operator="equal">
      <formula>"ADMISIBLE"</formula>
    </cfRule>
  </conditionalFormatting>
  <conditionalFormatting sqref="AC166">
    <cfRule type="containsBlanks" dxfId="1826" priority="1830">
      <formula>LEN(TRIM(AC166))=0</formula>
    </cfRule>
  </conditionalFormatting>
  <conditionalFormatting sqref="AC166">
    <cfRule type="cellIs" dxfId="1825" priority="1829" operator="equal">
      <formula>"RECHAZADO"</formula>
    </cfRule>
  </conditionalFormatting>
  <conditionalFormatting sqref="AE166">
    <cfRule type="cellIs" dxfId="1824" priority="1828" stopIfTrue="1" operator="equal">
      <formula>"NO ADMISIBLE"</formula>
    </cfRule>
  </conditionalFormatting>
  <conditionalFormatting sqref="AE166">
    <cfRule type="cellIs" dxfId="1823" priority="1825" operator="equal">
      <formula>"NO HABIL"</formula>
    </cfRule>
    <cfRule type="cellIs" dxfId="1822" priority="1826" stopIfTrue="1" operator="equal">
      <formula>"NO ADMISIBLE"</formula>
    </cfRule>
    <cfRule type="cellIs" dxfId="1821" priority="1827" stopIfTrue="1" operator="equal">
      <formula>"ADMISIBLE"</formula>
    </cfRule>
  </conditionalFormatting>
  <conditionalFormatting sqref="AE166">
    <cfRule type="containsBlanks" dxfId="1820" priority="1824">
      <formula>LEN(TRIM(AE166))=0</formula>
    </cfRule>
  </conditionalFormatting>
  <conditionalFormatting sqref="AE166">
    <cfRule type="cellIs" dxfId="1819" priority="1823" operator="equal">
      <formula>"RECHAZADO"</formula>
    </cfRule>
  </conditionalFormatting>
  <conditionalFormatting sqref="AF166">
    <cfRule type="cellIs" dxfId="1818" priority="1820" operator="equal">
      <formula>"NO HABIL"</formula>
    </cfRule>
    <cfRule type="cellIs" dxfId="1817" priority="1821" stopIfTrue="1" operator="equal">
      <formula>"NO ADMISIBLE"</formula>
    </cfRule>
    <cfRule type="cellIs" dxfId="1816" priority="1822" stopIfTrue="1" operator="equal">
      <formula>"ADMISIBLE"</formula>
    </cfRule>
  </conditionalFormatting>
  <conditionalFormatting sqref="AF166">
    <cfRule type="containsBlanks" dxfId="1815" priority="1819">
      <formula>LEN(TRIM(AF166))=0</formula>
    </cfRule>
  </conditionalFormatting>
  <conditionalFormatting sqref="AF166">
    <cfRule type="cellIs" dxfId="1814" priority="1818" operator="equal">
      <formula>"RECHAZADO"</formula>
    </cfRule>
  </conditionalFormatting>
  <conditionalFormatting sqref="D167:D168">
    <cfRule type="cellIs" dxfId="1813" priority="1817" stopIfTrue="1" operator="equal">
      <formula>"NO ADMISIBLE"</formula>
    </cfRule>
  </conditionalFormatting>
  <conditionalFormatting sqref="J178:K187 S177:S187 C177:C187 W177:W187 N177:P187">
    <cfRule type="cellIs" dxfId="1812" priority="1814" stopIfTrue="1" operator="equal">
      <formula>"NO ADMISIBLE"</formula>
    </cfRule>
  </conditionalFormatting>
  <conditionalFormatting sqref="W177 U177:U187">
    <cfRule type="cellIs" dxfId="1811" priority="1815" stopIfTrue="1" operator="equal">
      <formula>"NO ADMISIBLE"</formula>
    </cfRule>
    <cfRule type="cellIs" dxfId="1810" priority="1816" stopIfTrue="1" operator="equal">
      <formula>"ADMISIBLE"</formula>
    </cfRule>
  </conditionalFormatting>
  <conditionalFormatting sqref="AB177:AB187">
    <cfRule type="cellIs" dxfId="1809" priority="1813" stopIfTrue="1" operator="equal">
      <formula>"NO ADMISIBLE"</formula>
    </cfRule>
  </conditionalFormatting>
  <conditionalFormatting sqref="AB177">
    <cfRule type="cellIs" dxfId="1808" priority="1811" stopIfTrue="1" operator="equal">
      <formula>"NO ADMISIBLE"</formula>
    </cfRule>
    <cfRule type="cellIs" dxfId="1807" priority="1812" stopIfTrue="1" operator="equal">
      <formula>"ADMISIBLE"</formula>
    </cfRule>
  </conditionalFormatting>
  <conditionalFormatting sqref="AD178:AE187 AD177">
    <cfRule type="cellIs" dxfId="1806" priority="1810" stopIfTrue="1" operator="equal">
      <formula>"NO ADMISIBLE"</formula>
    </cfRule>
  </conditionalFormatting>
  <conditionalFormatting sqref="AD177">
    <cfRule type="cellIs" dxfId="1805" priority="1808" stopIfTrue="1" operator="equal">
      <formula>"NO ADMISIBLE"</formula>
    </cfRule>
    <cfRule type="cellIs" dxfId="1804" priority="1809" stopIfTrue="1" operator="equal">
      <formula>"ADMISIBLE"</formula>
    </cfRule>
  </conditionalFormatting>
  <conditionalFormatting sqref="AE178:AE187">
    <cfRule type="cellIs" dxfId="1803" priority="1800" operator="equal">
      <formula>"NO HABIL"</formula>
    </cfRule>
    <cfRule type="cellIs" dxfId="1802" priority="1806" stopIfTrue="1" operator="equal">
      <formula>"NO ADMISIBLE"</formula>
    </cfRule>
    <cfRule type="cellIs" dxfId="1801" priority="1807" stopIfTrue="1" operator="equal">
      <formula>"ADMISIBLE"</formula>
    </cfRule>
  </conditionalFormatting>
  <conditionalFormatting sqref="AF178:AF187">
    <cfRule type="cellIs" dxfId="1800" priority="1801" operator="equal">
      <formula>"NO HABIL"</formula>
    </cfRule>
    <cfRule type="cellIs" dxfId="1799" priority="1804" stopIfTrue="1" operator="equal">
      <formula>"NO ADMISIBLE"</formula>
    </cfRule>
    <cfRule type="cellIs" dxfId="1798" priority="1805" stopIfTrue="1" operator="equal">
      <formula>"ADMISIBLE"</formula>
    </cfRule>
  </conditionalFormatting>
  <conditionalFormatting sqref="Q177:Q187">
    <cfRule type="cellIs" dxfId="1797" priority="1803" stopIfTrue="1" operator="equal">
      <formula>"NO ADMISIBLE"</formula>
    </cfRule>
  </conditionalFormatting>
  <conditionalFormatting sqref="D177 D180:D187">
    <cfRule type="cellIs" dxfId="1796" priority="1802" stopIfTrue="1" operator="equal">
      <formula>"NO ADMISIBLE"</formula>
    </cfRule>
  </conditionalFormatting>
  <conditionalFormatting sqref="AC178:AC187">
    <cfRule type="cellIs" dxfId="1795" priority="1799" stopIfTrue="1" operator="equal">
      <formula>"NO ADMISIBLE"</formula>
    </cfRule>
  </conditionalFormatting>
  <conditionalFormatting sqref="AC178:AC187">
    <cfRule type="cellIs" dxfId="1794" priority="1796" operator="equal">
      <formula>"NO HABIL"</formula>
    </cfRule>
    <cfRule type="cellIs" dxfId="1793" priority="1797" stopIfTrue="1" operator="equal">
      <formula>"NO ADMISIBLE"</formula>
    </cfRule>
    <cfRule type="cellIs" dxfId="1792" priority="1798" stopIfTrue="1" operator="equal">
      <formula>"ADMISIBLE"</formula>
    </cfRule>
  </conditionalFormatting>
  <conditionalFormatting sqref="AA178:AA187">
    <cfRule type="cellIs" dxfId="1791" priority="1795" stopIfTrue="1" operator="equal">
      <formula>"NO ADMISIBLE"</formula>
    </cfRule>
  </conditionalFormatting>
  <conditionalFormatting sqref="AA178:AA187">
    <cfRule type="cellIs" dxfId="1790" priority="1792" operator="equal">
      <formula>"NO HABIL"</formula>
    </cfRule>
    <cfRule type="cellIs" dxfId="1789" priority="1793" stopIfTrue="1" operator="equal">
      <formula>"NO ADMISIBLE"</formula>
    </cfRule>
    <cfRule type="cellIs" dxfId="1788" priority="1794" stopIfTrue="1" operator="equal">
      <formula>"ADMISIBLE"</formula>
    </cfRule>
  </conditionalFormatting>
  <conditionalFormatting sqref="X178:X187">
    <cfRule type="cellIs" dxfId="1787" priority="1791" stopIfTrue="1" operator="equal">
      <formula>"NO ADMISIBLE"</formula>
    </cfRule>
  </conditionalFormatting>
  <conditionalFormatting sqref="X178:X187">
    <cfRule type="cellIs" dxfId="1786" priority="1788" operator="equal">
      <formula>"NO HABIL"</formula>
    </cfRule>
    <cfRule type="cellIs" dxfId="1785" priority="1789" stopIfTrue="1" operator="equal">
      <formula>"NO ADMISIBLE"</formula>
    </cfRule>
    <cfRule type="cellIs" dxfId="1784" priority="1790" stopIfTrue="1" operator="equal">
      <formula>"ADMISIBLE"</formula>
    </cfRule>
  </conditionalFormatting>
  <conditionalFormatting sqref="V178:V187">
    <cfRule type="cellIs" dxfId="1783" priority="1787" stopIfTrue="1" operator="equal">
      <formula>"NO ADMISIBLE"</formula>
    </cfRule>
  </conditionalFormatting>
  <conditionalFormatting sqref="V178:V187">
    <cfRule type="cellIs" dxfId="1782" priority="1784" operator="equal">
      <formula>"NO HABIL"</formula>
    </cfRule>
    <cfRule type="cellIs" dxfId="1781" priority="1785" stopIfTrue="1" operator="equal">
      <formula>"NO ADMISIBLE"</formula>
    </cfRule>
    <cfRule type="cellIs" dxfId="1780" priority="1786" stopIfTrue="1" operator="equal">
      <formula>"ADMISIBLE"</formula>
    </cfRule>
  </conditionalFormatting>
  <conditionalFormatting sqref="T178:T187">
    <cfRule type="cellIs" dxfId="1779" priority="1783" stopIfTrue="1" operator="equal">
      <formula>"NO ADMISIBLE"</formula>
    </cfRule>
  </conditionalFormatting>
  <conditionalFormatting sqref="T178:T187">
    <cfRule type="cellIs" dxfId="1778" priority="1780" operator="equal">
      <formula>"NO HABIL"</formula>
    </cfRule>
    <cfRule type="cellIs" dxfId="1777" priority="1781" stopIfTrue="1" operator="equal">
      <formula>"NO ADMISIBLE"</formula>
    </cfRule>
    <cfRule type="cellIs" dxfId="1776" priority="1782" stopIfTrue="1" operator="equal">
      <formula>"ADMISIBLE"</formula>
    </cfRule>
  </conditionalFormatting>
  <conditionalFormatting sqref="R178:R187">
    <cfRule type="cellIs" dxfId="1775" priority="1779" stopIfTrue="1" operator="equal">
      <formula>"NO ADMISIBLE"</formula>
    </cfRule>
  </conditionalFormatting>
  <conditionalFormatting sqref="R178:R187">
    <cfRule type="cellIs" dxfId="1774" priority="1776" operator="equal">
      <formula>"NO HABIL"</formula>
    </cfRule>
    <cfRule type="cellIs" dxfId="1773" priority="1777" stopIfTrue="1" operator="equal">
      <formula>"NO ADMISIBLE"</formula>
    </cfRule>
    <cfRule type="cellIs" dxfId="1772" priority="1778" stopIfTrue="1" operator="equal">
      <formula>"ADMISIBLE"</formula>
    </cfRule>
  </conditionalFormatting>
  <conditionalFormatting sqref="Y177:Y187">
    <cfRule type="cellIs" dxfId="1771" priority="1775" stopIfTrue="1" operator="equal">
      <formula>"NO ADMISIBLE"</formula>
    </cfRule>
  </conditionalFormatting>
  <conditionalFormatting sqref="Z178:Z187">
    <cfRule type="cellIs" dxfId="1770" priority="1774" stopIfTrue="1" operator="equal">
      <formula>"NO ADMISIBLE"</formula>
    </cfRule>
  </conditionalFormatting>
  <conditionalFormatting sqref="Z178:Z187">
    <cfRule type="cellIs" dxfId="1769" priority="1771" operator="equal">
      <formula>"NO HABIL"</formula>
    </cfRule>
    <cfRule type="cellIs" dxfId="1768" priority="1772" stopIfTrue="1" operator="equal">
      <formula>"NO ADMISIBLE"</formula>
    </cfRule>
    <cfRule type="cellIs" dxfId="1767" priority="1773" stopIfTrue="1" operator="equal">
      <formula>"ADMISIBLE"</formula>
    </cfRule>
  </conditionalFormatting>
  <conditionalFormatting sqref="R177">
    <cfRule type="cellIs" dxfId="1766" priority="1770" stopIfTrue="1" operator="equal">
      <formula>"NO ADMISIBLE"</formula>
    </cfRule>
  </conditionalFormatting>
  <conditionalFormatting sqref="R177">
    <cfRule type="cellIs" dxfId="1765" priority="1767" operator="equal">
      <formula>"NO HABIL"</formula>
    </cfRule>
    <cfRule type="cellIs" dxfId="1764" priority="1768" stopIfTrue="1" operator="equal">
      <formula>"NO ADMISIBLE"</formula>
    </cfRule>
    <cfRule type="cellIs" dxfId="1763" priority="1769" stopIfTrue="1" operator="equal">
      <formula>"ADMISIBLE"</formula>
    </cfRule>
  </conditionalFormatting>
  <conditionalFormatting sqref="R177">
    <cfRule type="containsBlanks" dxfId="1762" priority="1766">
      <formula>LEN(TRIM(R177))=0</formula>
    </cfRule>
  </conditionalFormatting>
  <conditionalFormatting sqref="R177">
    <cfRule type="cellIs" dxfId="1761" priority="1765" operator="equal">
      <formula>"RECHAZADO"</formula>
    </cfRule>
  </conditionalFormatting>
  <conditionalFormatting sqref="T177">
    <cfRule type="cellIs" dxfId="1760" priority="1764" stopIfTrue="1" operator="equal">
      <formula>"NO ADMISIBLE"</formula>
    </cfRule>
  </conditionalFormatting>
  <conditionalFormatting sqref="T177">
    <cfRule type="cellIs" dxfId="1759" priority="1761" operator="equal">
      <formula>"NO HABIL"</formula>
    </cfRule>
    <cfRule type="cellIs" dxfId="1758" priority="1762" stopIfTrue="1" operator="equal">
      <formula>"NO ADMISIBLE"</formula>
    </cfRule>
    <cfRule type="cellIs" dxfId="1757" priority="1763" stopIfTrue="1" operator="equal">
      <formula>"ADMISIBLE"</formula>
    </cfRule>
  </conditionalFormatting>
  <conditionalFormatting sqref="T177">
    <cfRule type="containsBlanks" dxfId="1756" priority="1760">
      <formula>LEN(TRIM(T177))=0</formula>
    </cfRule>
  </conditionalFormatting>
  <conditionalFormatting sqref="T177">
    <cfRule type="cellIs" dxfId="1755" priority="1759" operator="equal">
      <formula>"RECHAZADO"</formula>
    </cfRule>
  </conditionalFormatting>
  <conditionalFormatting sqref="V177">
    <cfRule type="cellIs" dxfId="1754" priority="1758" stopIfTrue="1" operator="equal">
      <formula>"NO ADMISIBLE"</formula>
    </cfRule>
  </conditionalFormatting>
  <conditionalFormatting sqref="V177">
    <cfRule type="cellIs" dxfId="1753" priority="1755" operator="equal">
      <formula>"NO HABIL"</formula>
    </cfRule>
    <cfRule type="cellIs" dxfId="1752" priority="1756" stopIfTrue="1" operator="equal">
      <formula>"NO ADMISIBLE"</formula>
    </cfRule>
    <cfRule type="cellIs" dxfId="1751" priority="1757" stopIfTrue="1" operator="equal">
      <formula>"ADMISIBLE"</formula>
    </cfRule>
  </conditionalFormatting>
  <conditionalFormatting sqref="V177">
    <cfRule type="containsBlanks" dxfId="1750" priority="1754">
      <formula>LEN(TRIM(V177))=0</formula>
    </cfRule>
  </conditionalFormatting>
  <conditionalFormatting sqref="V177">
    <cfRule type="cellIs" dxfId="1749" priority="1753" operator="equal">
      <formula>"RECHAZADO"</formula>
    </cfRule>
  </conditionalFormatting>
  <conditionalFormatting sqref="X177">
    <cfRule type="cellIs" dxfId="1748" priority="1752" stopIfTrue="1" operator="equal">
      <formula>"NO ADMISIBLE"</formula>
    </cfRule>
  </conditionalFormatting>
  <conditionalFormatting sqref="X177">
    <cfRule type="cellIs" dxfId="1747" priority="1749" operator="equal">
      <formula>"NO HABIL"</formula>
    </cfRule>
    <cfRule type="cellIs" dxfId="1746" priority="1750" stopIfTrue="1" operator="equal">
      <formula>"NO ADMISIBLE"</formula>
    </cfRule>
    <cfRule type="cellIs" dxfId="1745" priority="1751" stopIfTrue="1" operator="equal">
      <formula>"ADMISIBLE"</formula>
    </cfRule>
  </conditionalFormatting>
  <conditionalFormatting sqref="X177">
    <cfRule type="containsBlanks" dxfId="1744" priority="1748">
      <formula>LEN(TRIM(X177))=0</formula>
    </cfRule>
  </conditionalFormatting>
  <conditionalFormatting sqref="X177">
    <cfRule type="cellIs" dxfId="1743" priority="1747" operator="equal">
      <formula>"RECHAZADO"</formula>
    </cfRule>
  </conditionalFormatting>
  <conditionalFormatting sqref="Z177">
    <cfRule type="cellIs" dxfId="1742" priority="1746" stopIfTrue="1" operator="equal">
      <formula>"NO ADMISIBLE"</formula>
    </cfRule>
  </conditionalFormatting>
  <conditionalFormatting sqref="Z177">
    <cfRule type="cellIs" dxfId="1741" priority="1743" operator="equal">
      <formula>"NO HABIL"</formula>
    </cfRule>
    <cfRule type="cellIs" dxfId="1740" priority="1744" stopIfTrue="1" operator="equal">
      <formula>"NO ADMISIBLE"</formula>
    </cfRule>
    <cfRule type="cellIs" dxfId="1739" priority="1745" stopIfTrue="1" operator="equal">
      <formula>"ADMISIBLE"</formula>
    </cfRule>
  </conditionalFormatting>
  <conditionalFormatting sqref="Z177">
    <cfRule type="containsBlanks" dxfId="1738" priority="1742">
      <formula>LEN(TRIM(Z177))=0</formula>
    </cfRule>
  </conditionalFormatting>
  <conditionalFormatting sqref="Z177">
    <cfRule type="cellIs" dxfId="1737" priority="1741" operator="equal">
      <formula>"RECHAZADO"</formula>
    </cfRule>
  </conditionalFormatting>
  <conditionalFormatting sqref="AA177">
    <cfRule type="cellIs" dxfId="1736" priority="1740" stopIfTrue="1" operator="equal">
      <formula>"NO ADMISIBLE"</formula>
    </cfRule>
  </conditionalFormatting>
  <conditionalFormatting sqref="AA177">
    <cfRule type="cellIs" dxfId="1735" priority="1737" operator="equal">
      <formula>"NO HABIL"</formula>
    </cfRule>
    <cfRule type="cellIs" dxfId="1734" priority="1738" stopIfTrue="1" operator="equal">
      <formula>"NO ADMISIBLE"</formula>
    </cfRule>
    <cfRule type="cellIs" dxfId="1733" priority="1739" stopIfTrue="1" operator="equal">
      <formula>"ADMISIBLE"</formula>
    </cfRule>
  </conditionalFormatting>
  <conditionalFormatting sqref="AA177">
    <cfRule type="containsBlanks" dxfId="1732" priority="1736">
      <formula>LEN(TRIM(AA177))=0</formula>
    </cfRule>
  </conditionalFormatting>
  <conditionalFormatting sqref="AA177">
    <cfRule type="cellIs" dxfId="1731" priority="1735" operator="equal">
      <formula>"RECHAZADO"</formula>
    </cfRule>
  </conditionalFormatting>
  <conditionalFormatting sqref="AC177">
    <cfRule type="cellIs" dxfId="1730" priority="1734" stopIfTrue="1" operator="equal">
      <formula>"NO ADMISIBLE"</formula>
    </cfRule>
  </conditionalFormatting>
  <conditionalFormatting sqref="AC177">
    <cfRule type="cellIs" dxfId="1729" priority="1731" operator="equal">
      <formula>"NO HABIL"</formula>
    </cfRule>
    <cfRule type="cellIs" dxfId="1728" priority="1732" stopIfTrue="1" operator="equal">
      <formula>"NO ADMISIBLE"</formula>
    </cfRule>
    <cfRule type="cellIs" dxfId="1727" priority="1733" stopIfTrue="1" operator="equal">
      <formula>"ADMISIBLE"</formula>
    </cfRule>
  </conditionalFormatting>
  <conditionalFormatting sqref="AC177">
    <cfRule type="containsBlanks" dxfId="1726" priority="1730">
      <formula>LEN(TRIM(AC177))=0</formula>
    </cfRule>
  </conditionalFormatting>
  <conditionalFormatting sqref="AC177">
    <cfRule type="cellIs" dxfId="1725" priority="1729" operator="equal">
      <formula>"RECHAZADO"</formula>
    </cfRule>
  </conditionalFormatting>
  <conditionalFormatting sqref="AE177">
    <cfRule type="cellIs" dxfId="1724" priority="1728" stopIfTrue="1" operator="equal">
      <formula>"NO ADMISIBLE"</formula>
    </cfRule>
  </conditionalFormatting>
  <conditionalFormatting sqref="AE177">
    <cfRule type="cellIs" dxfId="1723" priority="1725" operator="equal">
      <formula>"NO HABIL"</formula>
    </cfRule>
    <cfRule type="cellIs" dxfId="1722" priority="1726" stopIfTrue="1" operator="equal">
      <formula>"NO ADMISIBLE"</formula>
    </cfRule>
    <cfRule type="cellIs" dxfId="1721" priority="1727" stopIfTrue="1" operator="equal">
      <formula>"ADMISIBLE"</formula>
    </cfRule>
  </conditionalFormatting>
  <conditionalFormatting sqref="AE177">
    <cfRule type="containsBlanks" dxfId="1720" priority="1724">
      <formula>LEN(TRIM(AE177))=0</formula>
    </cfRule>
  </conditionalFormatting>
  <conditionalFormatting sqref="AE177">
    <cfRule type="cellIs" dxfId="1719" priority="1723" operator="equal">
      <formula>"RECHAZADO"</formula>
    </cfRule>
  </conditionalFormatting>
  <conditionalFormatting sqref="AF177">
    <cfRule type="cellIs" dxfId="1718" priority="1720" operator="equal">
      <formula>"NO HABIL"</formula>
    </cfRule>
    <cfRule type="cellIs" dxfId="1717" priority="1721" stopIfTrue="1" operator="equal">
      <formula>"NO ADMISIBLE"</formula>
    </cfRule>
    <cfRule type="cellIs" dxfId="1716" priority="1722" stopIfTrue="1" operator="equal">
      <formula>"ADMISIBLE"</formula>
    </cfRule>
  </conditionalFormatting>
  <conditionalFormatting sqref="AF177">
    <cfRule type="containsBlanks" dxfId="1715" priority="1719">
      <formula>LEN(TRIM(AF177))=0</formula>
    </cfRule>
  </conditionalFormatting>
  <conditionalFormatting sqref="AF177">
    <cfRule type="cellIs" dxfId="1714" priority="1718" operator="equal">
      <formula>"RECHAZADO"</formula>
    </cfRule>
  </conditionalFormatting>
  <conditionalFormatting sqref="D178:D179">
    <cfRule type="cellIs" dxfId="1713" priority="1717" stopIfTrue="1" operator="equal">
      <formula>"NO ADMISIBLE"</formula>
    </cfRule>
  </conditionalFormatting>
  <conditionalFormatting sqref="J189:K198 S188:S198 C188:C198 W188:W198 N188:P198">
    <cfRule type="cellIs" dxfId="1712" priority="1714" stopIfTrue="1" operator="equal">
      <formula>"NO ADMISIBLE"</formula>
    </cfRule>
  </conditionalFormatting>
  <conditionalFormatting sqref="W188 U188:U198">
    <cfRule type="cellIs" dxfId="1711" priority="1715" stopIfTrue="1" operator="equal">
      <formula>"NO ADMISIBLE"</formula>
    </cfRule>
    <cfRule type="cellIs" dxfId="1710" priority="1716" stopIfTrue="1" operator="equal">
      <formula>"ADMISIBLE"</formula>
    </cfRule>
  </conditionalFormatting>
  <conditionalFormatting sqref="AB188:AB198">
    <cfRule type="cellIs" dxfId="1709" priority="1713" stopIfTrue="1" operator="equal">
      <formula>"NO ADMISIBLE"</formula>
    </cfRule>
  </conditionalFormatting>
  <conditionalFormatting sqref="AB188">
    <cfRule type="cellIs" dxfId="1708" priority="1711" stopIfTrue="1" operator="equal">
      <formula>"NO ADMISIBLE"</formula>
    </cfRule>
    <cfRule type="cellIs" dxfId="1707" priority="1712" stopIfTrue="1" operator="equal">
      <formula>"ADMISIBLE"</formula>
    </cfRule>
  </conditionalFormatting>
  <conditionalFormatting sqref="AD189:AE198 AD188">
    <cfRule type="cellIs" dxfId="1706" priority="1710" stopIfTrue="1" operator="equal">
      <formula>"NO ADMISIBLE"</formula>
    </cfRule>
  </conditionalFormatting>
  <conditionalFormatting sqref="AD188">
    <cfRule type="cellIs" dxfId="1705" priority="1708" stopIfTrue="1" operator="equal">
      <formula>"NO ADMISIBLE"</formula>
    </cfRule>
    <cfRule type="cellIs" dxfId="1704" priority="1709" stopIfTrue="1" operator="equal">
      <formula>"ADMISIBLE"</formula>
    </cfRule>
  </conditionalFormatting>
  <conditionalFormatting sqref="AE189:AE198">
    <cfRule type="cellIs" dxfId="1703" priority="1700" operator="equal">
      <formula>"NO HABIL"</formula>
    </cfRule>
    <cfRule type="cellIs" dxfId="1702" priority="1706" stopIfTrue="1" operator="equal">
      <formula>"NO ADMISIBLE"</formula>
    </cfRule>
    <cfRule type="cellIs" dxfId="1701" priority="1707" stopIfTrue="1" operator="equal">
      <formula>"ADMISIBLE"</formula>
    </cfRule>
  </conditionalFormatting>
  <conditionalFormatting sqref="AF189:AF198">
    <cfRule type="cellIs" dxfId="1700" priority="1701" operator="equal">
      <formula>"NO HABIL"</formula>
    </cfRule>
    <cfRule type="cellIs" dxfId="1699" priority="1704" stopIfTrue="1" operator="equal">
      <formula>"NO ADMISIBLE"</formula>
    </cfRule>
    <cfRule type="cellIs" dxfId="1698" priority="1705" stopIfTrue="1" operator="equal">
      <formula>"ADMISIBLE"</formula>
    </cfRule>
  </conditionalFormatting>
  <conditionalFormatting sqref="Q188:Q198">
    <cfRule type="cellIs" dxfId="1697" priority="1703" stopIfTrue="1" operator="equal">
      <formula>"NO ADMISIBLE"</formula>
    </cfRule>
  </conditionalFormatting>
  <conditionalFormatting sqref="D188 D191:D198">
    <cfRule type="cellIs" dxfId="1696" priority="1702" stopIfTrue="1" operator="equal">
      <formula>"NO ADMISIBLE"</formula>
    </cfRule>
  </conditionalFormatting>
  <conditionalFormatting sqref="AC189:AC198">
    <cfRule type="cellIs" dxfId="1695" priority="1699" stopIfTrue="1" operator="equal">
      <formula>"NO ADMISIBLE"</formula>
    </cfRule>
  </conditionalFormatting>
  <conditionalFormatting sqref="AC189:AC198">
    <cfRule type="cellIs" dxfId="1694" priority="1696" operator="equal">
      <formula>"NO HABIL"</formula>
    </cfRule>
    <cfRule type="cellIs" dxfId="1693" priority="1697" stopIfTrue="1" operator="equal">
      <formula>"NO ADMISIBLE"</formula>
    </cfRule>
    <cfRule type="cellIs" dxfId="1692" priority="1698" stopIfTrue="1" operator="equal">
      <formula>"ADMISIBLE"</formula>
    </cfRule>
  </conditionalFormatting>
  <conditionalFormatting sqref="AA189:AA198">
    <cfRule type="cellIs" dxfId="1691" priority="1695" stopIfTrue="1" operator="equal">
      <formula>"NO ADMISIBLE"</formula>
    </cfRule>
  </conditionalFormatting>
  <conditionalFormatting sqref="AA189:AA198">
    <cfRule type="cellIs" dxfId="1690" priority="1692" operator="equal">
      <formula>"NO HABIL"</formula>
    </cfRule>
    <cfRule type="cellIs" dxfId="1689" priority="1693" stopIfTrue="1" operator="equal">
      <formula>"NO ADMISIBLE"</formula>
    </cfRule>
    <cfRule type="cellIs" dxfId="1688" priority="1694" stopIfTrue="1" operator="equal">
      <formula>"ADMISIBLE"</formula>
    </cfRule>
  </conditionalFormatting>
  <conditionalFormatting sqref="X189:X198">
    <cfRule type="cellIs" dxfId="1687" priority="1691" stopIfTrue="1" operator="equal">
      <formula>"NO ADMISIBLE"</formula>
    </cfRule>
  </conditionalFormatting>
  <conditionalFormatting sqref="X189:X198">
    <cfRule type="cellIs" dxfId="1686" priority="1688" operator="equal">
      <formula>"NO HABIL"</formula>
    </cfRule>
    <cfRule type="cellIs" dxfId="1685" priority="1689" stopIfTrue="1" operator="equal">
      <formula>"NO ADMISIBLE"</formula>
    </cfRule>
    <cfRule type="cellIs" dxfId="1684" priority="1690" stopIfTrue="1" operator="equal">
      <formula>"ADMISIBLE"</formula>
    </cfRule>
  </conditionalFormatting>
  <conditionalFormatting sqref="V189:V198">
    <cfRule type="cellIs" dxfId="1683" priority="1687" stopIfTrue="1" operator="equal">
      <formula>"NO ADMISIBLE"</formula>
    </cfRule>
  </conditionalFormatting>
  <conditionalFormatting sqref="V189:V198">
    <cfRule type="cellIs" dxfId="1682" priority="1684" operator="equal">
      <formula>"NO HABIL"</formula>
    </cfRule>
    <cfRule type="cellIs" dxfId="1681" priority="1685" stopIfTrue="1" operator="equal">
      <formula>"NO ADMISIBLE"</formula>
    </cfRule>
    <cfRule type="cellIs" dxfId="1680" priority="1686" stopIfTrue="1" operator="equal">
      <formula>"ADMISIBLE"</formula>
    </cfRule>
  </conditionalFormatting>
  <conditionalFormatting sqref="T189:T198">
    <cfRule type="cellIs" dxfId="1679" priority="1683" stopIfTrue="1" operator="equal">
      <formula>"NO ADMISIBLE"</formula>
    </cfRule>
  </conditionalFormatting>
  <conditionalFormatting sqref="T189:T198">
    <cfRule type="cellIs" dxfId="1678" priority="1680" operator="equal">
      <formula>"NO HABIL"</formula>
    </cfRule>
    <cfRule type="cellIs" dxfId="1677" priority="1681" stopIfTrue="1" operator="equal">
      <formula>"NO ADMISIBLE"</formula>
    </cfRule>
    <cfRule type="cellIs" dxfId="1676" priority="1682" stopIfTrue="1" operator="equal">
      <formula>"ADMISIBLE"</formula>
    </cfRule>
  </conditionalFormatting>
  <conditionalFormatting sqref="R189:R198">
    <cfRule type="cellIs" dxfId="1675" priority="1679" stopIfTrue="1" operator="equal">
      <formula>"NO ADMISIBLE"</formula>
    </cfRule>
  </conditionalFormatting>
  <conditionalFormatting sqref="R189:R198">
    <cfRule type="cellIs" dxfId="1674" priority="1676" operator="equal">
      <formula>"NO HABIL"</formula>
    </cfRule>
    <cfRule type="cellIs" dxfId="1673" priority="1677" stopIfTrue="1" operator="equal">
      <formula>"NO ADMISIBLE"</formula>
    </cfRule>
    <cfRule type="cellIs" dxfId="1672" priority="1678" stopIfTrue="1" operator="equal">
      <formula>"ADMISIBLE"</formula>
    </cfRule>
  </conditionalFormatting>
  <conditionalFormatting sqref="Y188:Y198">
    <cfRule type="cellIs" dxfId="1671" priority="1675" stopIfTrue="1" operator="equal">
      <formula>"NO ADMISIBLE"</formula>
    </cfRule>
  </conditionalFormatting>
  <conditionalFormatting sqref="Z189:Z198">
    <cfRule type="cellIs" dxfId="1670" priority="1674" stopIfTrue="1" operator="equal">
      <formula>"NO ADMISIBLE"</formula>
    </cfRule>
  </conditionalFormatting>
  <conditionalFormatting sqref="Z189:Z198">
    <cfRule type="cellIs" dxfId="1669" priority="1671" operator="equal">
      <formula>"NO HABIL"</formula>
    </cfRule>
    <cfRule type="cellIs" dxfId="1668" priority="1672" stopIfTrue="1" operator="equal">
      <formula>"NO ADMISIBLE"</formula>
    </cfRule>
    <cfRule type="cellIs" dxfId="1667" priority="1673" stopIfTrue="1" operator="equal">
      <formula>"ADMISIBLE"</formula>
    </cfRule>
  </conditionalFormatting>
  <conditionalFormatting sqref="R188">
    <cfRule type="cellIs" dxfId="1666" priority="1670" stopIfTrue="1" operator="equal">
      <formula>"NO ADMISIBLE"</formula>
    </cfRule>
  </conditionalFormatting>
  <conditionalFormatting sqref="R188">
    <cfRule type="cellIs" dxfId="1665" priority="1667" operator="equal">
      <formula>"NO HABIL"</formula>
    </cfRule>
    <cfRule type="cellIs" dxfId="1664" priority="1668" stopIfTrue="1" operator="equal">
      <formula>"NO ADMISIBLE"</formula>
    </cfRule>
    <cfRule type="cellIs" dxfId="1663" priority="1669" stopIfTrue="1" operator="equal">
      <formula>"ADMISIBLE"</formula>
    </cfRule>
  </conditionalFormatting>
  <conditionalFormatting sqref="R188">
    <cfRule type="containsBlanks" dxfId="1662" priority="1666">
      <formula>LEN(TRIM(R188))=0</formula>
    </cfRule>
  </conditionalFormatting>
  <conditionalFormatting sqref="R188">
    <cfRule type="cellIs" dxfId="1661" priority="1665" operator="equal">
      <formula>"RECHAZADO"</formula>
    </cfRule>
  </conditionalFormatting>
  <conditionalFormatting sqref="T188">
    <cfRule type="cellIs" dxfId="1660" priority="1664" stopIfTrue="1" operator="equal">
      <formula>"NO ADMISIBLE"</formula>
    </cfRule>
  </conditionalFormatting>
  <conditionalFormatting sqref="T188">
    <cfRule type="cellIs" dxfId="1659" priority="1661" operator="equal">
      <formula>"NO HABIL"</formula>
    </cfRule>
    <cfRule type="cellIs" dxfId="1658" priority="1662" stopIfTrue="1" operator="equal">
      <formula>"NO ADMISIBLE"</formula>
    </cfRule>
    <cfRule type="cellIs" dxfId="1657" priority="1663" stopIfTrue="1" operator="equal">
      <formula>"ADMISIBLE"</formula>
    </cfRule>
  </conditionalFormatting>
  <conditionalFormatting sqref="T188">
    <cfRule type="containsBlanks" dxfId="1656" priority="1660">
      <formula>LEN(TRIM(T188))=0</formula>
    </cfRule>
  </conditionalFormatting>
  <conditionalFormatting sqref="T188">
    <cfRule type="cellIs" dxfId="1655" priority="1659" operator="equal">
      <formula>"RECHAZADO"</formula>
    </cfRule>
  </conditionalFormatting>
  <conditionalFormatting sqref="V188">
    <cfRule type="cellIs" dxfId="1654" priority="1658" stopIfTrue="1" operator="equal">
      <formula>"NO ADMISIBLE"</formula>
    </cfRule>
  </conditionalFormatting>
  <conditionalFormatting sqref="V188">
    <cfRule type="cellIs" dxfId="1653" priority="1655" operator="equal">
      <formula>"NO HABIL"</formula>
    </cfRule>
    <cfRule type="cellIs" dxfId="1652" priority="1656" stopIfTrue="1" operator="equal">
      <formula>"NO ADMISIBLE"</formula>
    </cfRule>
    <cfRule type="cellIs" dxfId="1651" priority="1657" stopIfTrue="1" operator="equal">
      <formula>"ADMISIBLE"</formula>
    </cfRule>
  </conditionalFormatting>
  <conditionalFormatting sqref="V188">
    <cfRule type="containsBlanks" dxfId="1650" priority="1654">
      <formula>LEN(TRIM(V188))=0</formula>
    </cfRule>
  </conditionalFormatting>
  <conditionalFormatting sqref="V188">
    <cfRule type="cellIs" dxfId="1649" priority="1653" operator="equal">
      <formula>"RECHAZADO"</formula>
    </cfRule>
  </conditionalFormatting>
  <conditionalFormatting sqref="X188">
    <cfRule type="cellIs" dxfId="1648" priority="1652" stopIfTrue="1" operator="equal">
      <formula>"NO ADMISIBLE"</formula>
    </cfRule>
  </conditionalFormatting>
  <conditionalFormatting sqref="X188">
    <cfRule type="cellIs" dxfId="1647" priority="1649" operator="equal">
      <formula>"NO HABIL"</formula>
    </cfRule>
    <cfRule type="cellIs" dxfId="1646" priority="1650" stopIfTrue="1" operator="equal">
      <formula>"NO ADMISIBLE"</formula>
    </cfRule>
    <cfRule type="cellIs" dxfId="1645" priority="1651" stopIfTrue="1" operator="equal">
      <formula>"ADMISIBLE"</formula>
    </cfRule>
  </conditionalFormatting>
  <conditionalFormatting sqref="X188">
    <cfRule type="containsBlanks" dxfId="1644" priority="1648">
      <formula>LEN(TRIM(X188))=0</formula>
    </cfRule>
  </conditionalFormatting>
  <conditionalFormatting sqref="X188">
    <cfRule type="cellIs" dxfId="1643" priority="1647" operator="equal">
      <formula>"RECHAZADO"</formula>
    </cfRule>
  </conditionalFormatting>
  <conditionalFormatting sqref="Z188">
    <cfRule type="cellIs" dxfId="1642" priority="1646" stopIfTrue="1" operator="equal">
      <formula>"NO ADMISIBLE"</formula>
    </cfRule>
  </conditionalFormatting>
  <conditionalFormatting sqref="Z188">
    <cfRule type="cellIs" dxfId="1641" priority="1643" operator="equal">
      <formula>"NO HABIL"</formula>
    </cfRule>
    <cfRule type="cellIs" dxfId="1640" priority="1644" stopIfTrue="1" operator="equal">
      <formula>"NO ADMISIBLE"</formula>
    </cfRule>
    <cfRule type="cellIs" dxfId="1639" priority="1645" stopIfTrue="1" operator="equal">
      <formula>"ADMISIBLE"</formula>
    </cfRule>
  </conditionalFormatting>
  <conditionalFormatting sqref="Z188">
    <cfRule type="containsBlanks" dxfId="1638" priority="1642">
      <formula>LEN(TRIM(Z188))=0</formula>
    </cfRule>
  </conditionalFormatting>
  <conditionalFormatting sqref="Z188">
    <cfRule type="cellIs" dxfId="1637" priority="1641" operator="equal">
      <formula>"RECHAZADO"</formula>
    </cfRule>
  </conditionalFormatting>
  <conditionalFormatting sqref="AA188">
    <cfRule type="cellIs" dxfId="1636" priority="1640" stopIfTrue="1" operator="equal">
      <formula>"NO ADMISIBLE"</formula>
    </cfRule>
  </conditionalFormatting>
  <conditionalFormatting sqref="AA188">
    <cfRule type="cellIs" dxfId="1635" priority="1637" operator="equal">
      <formula>"NO HABIL"</formula>
    </cfRule>
    <cfRule type="cellIs" dxfId="1634" priority="1638" stopIfTrue="1" operator="equal">
      <formula>"NO ADMISIBLE"</formula>
    </cfRule>
    <cfRule type="cellIs" dxfId="1633" priority="1639" stopIfTrue="1" operator="equal">
      <formula>"ADMISIBLE"</formula>
    </cfRule>
  </conditionalFormatting>
  <conditionalFormatting sqref="AA188">
    <cfRule type="containsBlanks" dxfId="1632" priority="1636">
      <formula>LEN(TRIM(AA188))=0</formula>
    </cfRule>
  </conditionalFormatting>
  <conditionalFormatting sqref="AA188">
    <cfRule type="cellIs" dxfId="1631" priority="1635" operator="equal">
      <formula>"RECHAZADO"</formula>
    </cfRule>
  </conditionalFormatting>
  <conditionalFormatting sqref="AC188">
    <cfRule type="cellIs" dxfId="1630" priority="1634" stopIfTrue="1" operator="equal">
      <formula>"NO ADMISIBLE"</formula>
    </cfRule>
  </conditionalFormatting>
  <conditionalFormatting sqref="AC188">
    <cfRule type="cellIs" dxfId="1629" priority="1631" operator="equal">
      <formula>"NO HABIL"</formula>
    </cfRule>
    <cfRule type="cellIs" dxfId="1628" priority="1632" stopIfTrue="1" operator="equal">
      <formula>"NO ADMISIBLE"</formula>
    </cfRule>
    <cfRule type="cellIs" dxfId="1627" priority="1633" stopIfTrue="1" operator="equal">
      <formula>"ADMISIBLE"</formula>
    </cfRule>
  </conditionalFormatting>
  <conditionalFormatting sqref="AC188">
    <cfRule type="containsBlanks" dxfId="1626" priority="1630">
      <formula>LEN(TRIM(AC188))=0</formula>
    </cfRule>
  </conditionalFormatting>
  <conditionalFormatting sqref="AC188">
    <cfRule type="cellIs" dxfId="1625" priority="1629" operator="equal">
      <formula>"RECHAZADO"</formula>
    </cfRule>
  </conditionalFormatting>
  <conditionalFormatting sqref="AE188">
    <cfRule type="cellIs" dxfId="1624" priority="1628" stopIfTrue="1" operator="equal">
      <formula>"NO ADMISIBLE"</formula>
    </cfRule>
  </conditionalFormatting>
  <conditionalFormatting sqref="AE188">
    <cfRule type="cellIs" dxfId="1623" priority="1625" operator="equal">
      <formula>"NO HABIL"</formula>
    </cfRule>
    <cfRule type="cellIs" dxfId="1622" priority="1626" stopIfTrue="1" operator="equal">
      <formula>"NO ADMISIBLE"</formula>
    </cfRule>
    <cfRule type="cellIs" dxfId="1621" priority="1627" stopIfTrue="1" operator="equal">
      <formula>"ADMISIBLE"</formula>
    </cfRule>
  </conditionalFormatting>
  <conditionalFormatting sqref="AE188">
    <cfRule type="containsBlanks" dxfId="1620" priority="1624">
      <formula>LEN(TRIM(AE188))=0</formula>
    </cfRule>
  </conditionalFormatting>
  <conditionalFormatting sqref="AE188">
    <cfRule type="cellIs" dxfId="1619" priority="1623" operator="equal">
      <formula>"RECHAZADO"</formula>
    </cfRule>
  </conditionalFormatting>
  <conditionalFormatting sqref="AF188">
    <cfRule type="cellIs" dxfId="1618" priority="1620" operator="equal">
      <formula>"NO HABIL"</formula>
    </cfRule>
    <cfRule type="cellIs" dxfId="1617" priority="1621" stopIfTrue="1" operator="equal">
      <formula>"NO ADMISIBLE"</formula>
    </cfRule>
    <cfRule type="cellIs" dxfId="1616" priority="1622" stopIfTrue="1" operator="equal">
      <formula>"ADMISIBLE"</formula>
    </cfRule>
  </conditionalFormatting>
  <conditionalFormatting sqref="AF188">
    <cfRule type="containsBlanks" dxfId="1615" priority="1619">
      <formula>LEN(TRIM(AF188))=0</formula>
    </cfRule>
  </conditionalFormatting>
  <conditionalFormatting sqref="AF188">
    <cfRule type="cellIs" dxfId="1614" priority="1618" operator="equal">
      <formula>"RECHAZADO"</formula>
    </cfRule>
  </conditionalFormatting>
  <conditionalFormatting sqref="D189:D190">
    <cfRule type="cellIs" dxfId="1613" priority="1617" stopIfTrue="1" operator="equal">
      <formula>"NO ADMISIBLE"</formula>
    </cfRule>
  </conditionalFormatting>
  <conditionalFormatting sqref="J200:K209 S199:S209 C199:C209 W199:W209 N199:P209">
    <cfRule type="cellIs" dxfId="1612" priority="1614" stopIfTrue="1" operator="equal">
      <formula>"NO ADMISIBLE"</formula>
    </cfRule>
  </conditionalFormatting>
  <conditionalFormatting sqref="W199 U199:U209">
    <cfRule type="cellIs" dxfId="1611" priority="1615" stopIfTrue="1" operator="equal">
      <formula>"NO ADMISIBLE"</formula>
    </cfRule>
    <cfRule type="cellIs" dxfId="1610" priority="1616" stopIfTrue="1" operator="equal">
      <formula>"ADMISIBLE"</formula>
    </cfRule>
  </conditionalFormatting>
  <conditionalFormatting sqref="AB199:AB209">
    <cfRule type="cellIs" dxfId="1609" priority="1613" stopIfTrue="1" operator="equal">
      <formula>"NO ADMISIBLE"</formula>
    </cfRule>
  </conditionalFormatting>
  <conditionalFormatting sqref="AB199">
    <cfRule type="cellIs" dxfId="1608" priority="1611" stopIfTrue="1" operator="equal">
      <formula>"NO ADMISIBLE"</formula>
    </cfRule>
    <cfRule type="cellIs" dxfId="1607" priority="1612" stopIfTrue="1" operator="equal">
      <formula>"ADMISIBLE"</formula>
    </cfRule>
  </conditionalFormatting>
  <conditionalFormatting sqref="AD200:AE209 AD199">
    <cfRule type="cellIs" dxfId="1606" priority="1610" stopIfTrue="1" operator="equal">
      <formula>"NO ADMISIBLE"</formula>
    </cfRule>
  </conditionalFormatting>
  <conditionalFormatting sqref="AD199">
    <cfRule type="cellIs" dxfId="1605" priority="1608" stopIfTrue="1" operator="equal">
      <formula>"NO ADMISIBLE"</formula>
    </cfRule>
    <cfRule type="cellIs" dxfId="1604" priority="1609" stopIfTrue="1" operator="equal">
      <formula>"ADMISIBLE"</formula>
    </cfRule>
  </conditionalFormatting>
  <conditionalFormatting sqref="AE200:AE209">
    <cfRule type="cellIs" dxfId="1603" priority="1600" operator="equal">
      <formula>"NO HABIL"</formula>
    </cfRule>
    <cfRule type="cellIs" dxfId="1602" priority="1606" stopIfTrue="1" operator="equal">
      <formula>"NO ADMISIBLE"</formula>
    </cfRule>
    <cfRule type="cellIs" dxfId="1601" priority="1607" stopIfTrue="1" operator="equal">
      <formula>"ADMISIBLE"</formula>
    </cfRule>
  </conditionalFormatting>
  <conditionalFormatting sqref="AF200:AF209">
    <cfRule type="cellIs" dxfId="1600" priority="1601" operator="equal">
      <formula>"NO HABIL"</formula>
    </cfRule>
    <cfRule type="cellIs" dxfId="1599" priority="1604" stopIfTrue="1" operator="equal">
      <formula>"NO ADMISIBLE"</formula>
    </cfRule>
    <cfRule type="cellIs" dxfId="1598" priority="1605" stopIfTrue="1" operator="equal">
      <formula>"ADMISIBLE"</formula>
    </cfRule>
  </conditionalFormatting>
  <conditionalFormatting sqref="Q199:Q209">
    <cfRule type="cellIs" dxfId="1597" priority="1603" stopIfTrue="1" operator="equal">
      <formula>"NO ADMISIBLE"</formula>
    </cfRule>
  </conditionalFormatting>
  <conditionalFormatting sqref="D199 D202:D209">
    <cfRule type="cellIs" dxfId="1596" priority="1602" stopIfTrue="1" operator="equal">
      <formula>"NO ADMISIBLE"</formula>
    </cfRule>
  </conditionalFormatting>
  <conditionalFormatting sqref="AC200:AC209">
    <cfRule type="cellIs" dxfId="1595" priority="1599" stopIfTrue="1" operator="equal">
      <formula>"NO ADMISIBLE"</formula>
    </cfRule>
  </conditionalFormatting>
  <conditionalFormatting sqref="AC200:AC209">
    <cfRule type="cellIs" dxfId="1594" priority="1596" operator="equal">
      <formula>"NO HABIL"</formula>
    </cfRule>
    <cfRule type="cellIs" dxfId="1593" priority="1597" stopIfTrue="1" operator="equal">
      <formula>"NO ADMISIBLE"</formula>
    </cfRule>
    <cfRule type="cellIs" dxfId="1592" priority="1598" stopIfTrue="1" operator="equal">
      <formula>"ADMISIBLE"</formula>
    </cfRule>
  </conditionalFormatting>
  <conditionalFormatting sqref="AA200:AA209">
    <cfRule type="cellIs" dxfId="1591" priority="1595" stopIfTrue="1" operator="equal">
      <formula>"NO ADMISIBLE"</formula>
    </cfRule>
  </conditionalFormatting>
  <conditionalFormatting sqref="AA200:AA209">
    <cfRule type="cellIs" dxfId="1590" priority="1592" operator="equal">
      <formula>"NO HABIL"</formula>
    </cfRule>
    <cfRule type="cellIs" dxfId="1589" priority="1593" stopIfTrue="1" operator="equal">
      <formula>"NO ADMISIBLE"</formula>
    </cfRule>
    <cfRule type="cellIs" dxfId="1588" priority="1594" stopIfTrue="1" operator="equal">
      <formula>"ADMISIBLE"</formula>
    </cfRule>
  </conditionalFormatting>
  <conditionalFormatting sqref="X200:X209">
    <cfRule type="cellIs" dxfId="1587" priority="1591" stopIfTrue="1" operator="equal">
      <formula>"NO ADMISIBLE"</formula>
    </cfRule>
  </conditionalFormatting>
  <conditionalFormatting sqref="X200:X209">
    <cfRule type="cellIs" dxfId="1586" priority="1588" operator="equal">
      <formula>"NO HABIL"</formula>
    </cfRule>
    <cfRule type="cellIs" dxfId="1585" priority="1589" stopIfTrue="1" operator="equal">
      <formula>"NO ADMISIBLE"</formula>
    </cfRule>
    <cfRule type="cellIs" dxfId="1584" priority="1590" stopIfTrue="1" operator="equal">
      <formula>"ADMISIBLE"</formula>
    </cfRule>
  </conditionalFormatting>
  <conditionalFormatting sqref="V200:V209">
    <cfRule type="cellIs" dxfId="1583" priority="1587" stopIfTrue="1" operator="equal">
      <formula>"NO ADMISIBLE"</formula>
    </cfRule>
  </conditionalFormatting>
  <conditionalFormatting sqref="V200:V209">
    <cfRule type="cellIs" dxfId="1582" priority="1584" operator="equal">
      <formula>"NO HABIL"</formula>
    </cfRule>
    <cfRule type="cellIs" dxfId="1581" priority="1585" stopIfTrue="1" operator="equal">
      <formula>"NO ADMISIBLE"</formula>
    </cfRule>
    <cfRule type="cellIs" dxfId="1580" priority="1586" stopIfTrue="1" operator="equal">
      <formula>"ADMISIBLE"</formula>
    </cfRule>
  </conditionalFormatting>
  <conditionalFormatting sqref="T200:T209">
    <cfRule type="cellIs" dxfId="1579" priority="1583" stopIfTrue="1" operator="equal">
      <formula>"NO ADMISIBLE"</formula>
    </cfRule>
  </conditionalFormatting>
  <conditionalFormatting sqref="T200:T209">
    <cfRule type="cellIs" dxfId="1578" priority="1580" operator="equal">
      <formula>"NO HABIL"</formula>
    </cfRule>
    <cfRule type="cellIs" dxfId="1577" priority="1581" stopIfTrue="1" operator="equal">
      <formula>"NO ADMISIBLE"</formula>
    </cfRule>
    <cfRule type="cellIs" dxfId="1576" priority="1582" stopIfTrue="1" operator="equal">
      <formula>"ADMISIBLE"</formula>
    </cfRule>
  </conditionalFormatting>
  <conditionalFormatting sqref="R200:R209">
    <cfRule type="cellIs" dxfId="1575" priority="1579" stopIfTrue="1" operator="equal">
      <formula>"NO ADMISIBLE"</formula>
    </cfRule>
  </conditionalFormatting>
  <conditionalFormatting sqref="R200:R209">
    <cfRule type="cellIs" dxfId="1574" priority="1576" operator="equal">
      <formula>"NO HABIL"</formula>
    </cfRule>
    <cfRule type="cellIs" dxfId="1573" priority="1577" stopIfTrue="1" operator="equal">
      <formula>"NO ADMISIBLE"</formula>
    </cfRule>
    <cfRule type="cellIs" dxfId="1572" priority="1578" stopIfTrue="1" operator="equal">
      <formula>"ADMISIBLE"</formula>
    </cfRule>
  </conditionalFormatting>
  <conditionalFormatting sqref="Y199:Y209">
    <cfRule type="cellIs" dxfId="1571" priority="1575" stopIfTrue="1" operator="equal">
      <formula>"NO ADMISIBLE"</formula>
    </cfRule>
  </conditionalFormatting>
  <conditionalFormatting sqref="Z200:Z209">
    <cfRule type="cellIs" dxfId="1570" priority="1574" stopIfTrue="1" operator="equal">
      <formula>"NO ADMISIBLE"</formula>
    </cfRule>
  </conditionalFormatting>
  <conditionalFormatting sqref="Z200:Z209">
    <cfRule type="cellIs" dxfId="1569" priority="1571" operator="equal">
      <formula>"NO HABIL"</formula>
    </cfRule>
    <cfRule type="cellIs" dxfId="1568" priority="1572" stopIfTrue="1" operator="equal">
      <formula>"NO ADMISIBLE"</formula>
    </cfRule>
    <cfRule type="cellIs" dxfId="1567" priority="1573" stopIfTrue="1" operator="equal">
      <formula>"ADMISIBLE"</formula>
    </cfRule>
  </conditionalFormatting>
  <conditionalFormatting sqref="R199">
    <cfRule type="cellIs" dxfId="1566" priority="1570" stopIfTrue="1" operator="equal">
      <formula>"NO ADMISIBLE"</formula>
    </cfRule>
  </conditionalFormatting>
  <conditionalFormatting sqref="R199">
    <cfRule type="cellIs" dxfId="1565" priority="1567" operator="equal">
      <formula>"NO HABIL"</formula>
    </cfRule>
    <cfRule type="cellIs" dxfId="1564" priority="1568" stopIfTrue="1" operator="equal">
      <formula>"NO ADMISIBLE"</formula>
    </cfRule>
    <cfRule type="cellIs" dxfId="1563" priority="1569" stopIfTrue="1" operator="equal">
      <formula>"ADMISIBLE"</formula>
    </cfRule>
  </conditionalFormatting>
  <conditionalFormatting sqref="R199">
    <cfRule type="containsBlanks" dxfId="1562" priority="1566">
      <formula>LEN(TRIM(R199))=0</formula>
    </cfRule>
  </conditionalFormatting>
  <conditionalFormatting sqref="R199">
    <cfRule type="cellIs" dxfId="1561" priority="1565" operator="equal">
      <formula>"RECHAZADO"</formula>
    </cfRule>
  </conditionalFormatting>
  <conditionalFormatting sqref="T199">
    <cfRule type="cellIs" dxfId="1560" priority="1564" stopIfTrue="1" operator="equal">
      <formula>"NO ADMISIBLE"</formula>
    </cfRule>
  </conditionalFormatting>
  <conditionalFormatting sqref="T199">
    <cfRule type="cellIs" dxfId="1559" priority="1561" operator="equal">
      <formula>"NO HABIL"</formula>
    </cfRule>
    <cfRule type="cellIs" dxfId="1558" priority="1562" stopIfTrue="1" operator="equal">
      <formula>"NO ADMISIBLE"</formula>
    </cfRule>
    <cfRule type="cellIs" dxfId="1557" priority="1563" stopIfTrue="1" operator="equal">
      <formula>"ADMISIBLE"</formula>
    </cfRule>
  </conditionalFormatting>
  <conditionalFormatting sqref="T199">
    <cfRule type="containsBlanks" dxfId="1556" priority="1560">
      <formula>LEN(TRIM(T199))=0</formula>
    </cfRule>
  </conditionalFormatting>
  <conditionalFormatting sqref="T199">
    <cfRule type="cellIs" dxfId="1555" priority="1559" operator="equal">
      <formula>"RECHAZADO"</formula>
    </cfRule>
  </conditionalFormatting>
  <conditionalFormatting sqref="V199">
    <cfRule type="cellIs" dxfId="1554" priority="1558" stopIfTrue="1" operator="equal">
      <formula>"NO ADMISIBLE"</formula>
    </cfRule>
  </conditionalFormatting>
  <conditionalFormatting sqref="V199">
    <cfRule type="cellIs" dxfId="1553" priority="1555" operator="equal">
      <formula>"NO HABIL"</formula>
    </cfRule>
    <cfRule type="cellIs" dxfId="1552" priority="1556" stopIfTrue="1" operator="equal">
      <formula>"NO ADMISIBLE"</formula>
    </cfRule>
    <cfRule type="cellIs" dxfId="1551" priority="1557" stopIfTrue="1" operator="equal">
      <formula>"ADMISIBLE"</formula>
    </cfRule>
  </conditionalFormatting>
  <conditionalFormatting sqref="V199">
    <cfRule type="containsBlanks" dxfId="1550" priority="1554">
      <formula>LEN(TRIM(V199))=0</formula>
    </cfRule>
  </conditionalFormatting>
  <conditionalFormatting sqref="V199">
    <cfRule type="cellIs" dxfId="1549" priority="1553" operator="equal">
      <formula>"RECHAZADO"</formula>
    </cfRule>
  </conditionalFormatting>
  <conditionalFormatting sqref="X199">
    <cfRule type="cellIs" dxfId="1548" priority="1552" stopIfTrue="1" operator="equal">
      <formula>"NO ADMISIBLE"</formula>
    </cfRule>
  </conditionalFormatting>
  <conditionalFormatting sqref="X199">
    <cfRule type="cellIs" dxfId="1547" priority="1549" operator="equal">
      <formula>"NO HABIL"</formula>
    </cfRule>
    <cfRule type="cellIs" dxfId="1546" priority="1550" stopIfTrue="1" operator="equal">
      <formula>"NO ADMISIBLE"</formula>
    </cfRule>
    <cfRule type="cellIs" dxfId="1545" priority="1551" stopIfTrue="1" operator="equal">
      <formula>"ADMISIBLE"</formula>
    </cfRule>
  </conditionalFormatting>
  <conditionalFormatting sqref="X199">
    <cfRule type="containsBlanks" dxfId="1544" priority="1548">
      <formula>LEN(TRIM(X199))=0</formula>
    </cfRule>
  </conditionalFormatting>
  <conditionalFormatting sqref="X199">
    <cfRule type="cellIs" dxfId="1543" priority="1547" operator="equal">
      <formula>"RECHAZADO"</formula>
    </cfRule>
  </conditionalFormatting>
  <conditionalFormatting sqref="Z199">
    <cfRule type="cellIs" dxfId="1542" priority="1546" stopIfTrue="1" operator="equal">
      <formula>"NO ADMISIBLE"</formula>
    </cfRule>
  </conditionalFormatting>
  <conditionalFormatting sqref="Z199">
    <cfRule type="cellIs" dxfId="1541" priority="1543" operator="equal">
      <formula>"NO HABIL"</formula>
    </cfRule>
    <cfRule type="cellIs" dxfId="1540" priority="1544" stopIfTrue="1" operator="equal">
      <formula>"NO ADMISIBLE"</formula>
    </cfRule>
    <cfRule type="cellIs" dxfId="1539" priority="1545" stopIfTrue="1" operator="equal">
      <formula>"ADMISIBLE"</formula>
    </cfRule>
  </conditionalFormatting>
  <conditionalFormatting sqref="Z199">
    <cfRule type="containsBlanks" dxfId="1538" priority="1542">
      <formula>LEN(TRIM(Z199))=0</formula>
    </cfRule>
  </conditionalFormatting>
  <conditionalFormatting sqref="Z199">
    <cfRule type="cellIs" dxfId="1537" priority="1541" operator="equal">
      <formula>"RECHAZADO"</formula>
    </cfRule>
  </conditionalFormatting>
  <conditionalFormatting sqref="AA199">
    <cfRule type="cellIs" dxfId="1536" priority="1540" stopIfTrue="1" operator="equal">
      <formula>"NO ADMISIBLE"</formula>
    </cfRule>
  </conditionalFormatting>
  <conditionalFormatting sqref="AA199">
    <cfRule type="cellIs" dxfId="1535" priority="1537" operator="equal">
      <formula>"NO HABIL"</formula>
    </cfRule>
    <cfRule type="cellIs" dxfId="1534" priority="1538" stopIfTrue="1" operator="equal">
      <formula>"NO ADMISIBLE"</formula>
    </cfRule>
    <cfRule type="cellIs" dxfId="1533" priority="1539" stopIfTrue="1" operator="equal">
      <formula>"ADMISIBLE"</formula>
    </cfRule>
  </conditionalFormatting>
  <conditionalFormatting sqref="AA199">
    <cfRule type="containsBlanks" dxfId="1532" priority="1536">
      <formula>LEN(TRIM(AA199))=0</formula>
    </cfRule>
  </conditionalFormatting>
  <conditionalFormatting sqref="AA199">
    <cfRule type="cellIs" dxfId="1531" priority="1535" operator="equal">
      <formula>"RECHAZADO"</formula>
    </cfRule>
  </conditionalFormatting>
  <conditionalFormatting sqref="AC199">
    <cfRule type="cellIs" dxfId="1530" priority="1534" stopIfTrue="1" operator="equal">
      <formula>"NO ADMISIBLE"</formula>
    </cfRule>
  </conditionalFormatting>
  <conditionalFormatting sqref="AC199">
    <cfRule type="cellIs" dxfId="1529" priority="1531" operator="equal">
      <formula>"NO HABIL"</formula>
    </cfRule>
    <cfRule type="cellIs" dxfId="1528" priority="1532" stopIfTrue="1" operator="equal">
      <formula>"NO ADMISIBLE"</formula>
    </cfRule>
    <cfRule type="cellIs" dxfId="1527" priority="1533" stopIfTrue="1" operator="equal">
      <formula>"ADMISIBLE"</formula>
    </cfRule>
  </conditionalFormatting>
  <conditionalFormatting sqref="AC199">
    <cfRule type="containsBlanks" dxfId="1526" priority="1530">
      <formula>LEN(TRIM(AC199))=0</formula>
    </cfRule>
  </conditionalFormatting>
  <conditionalFormatting sqref="AC199">
    <cfRule type="cellIs" dxfId="1525" priority="1529" operator="equal">
      <formula>"RECHAZADO"</formula>
    </cfRule>
  </conditionalFormatting>
  <conditionalFormatting sqref="AE199">
    <cfRule type="cellIs" dxfId="1524" priority="1528" stopIfTrue="1" operator="equal">
      <formula>"NO ADMISIBLE"</formula>
    </cfRule>
  </conditionalFormatting>
  <conditionalFormatting sqref="AE199">
    <cfRule type="cellIs" dxfId="1523" priority="1525" operator="equal">
      <formula>"NO HABIL"</formula>
    </cfRule>
    <cfRule type="cellIs" dxfId="1522" priority="1526" stopIfTrue="1" operator="equal">
      <formula>"NO ADMISIBLE"</formula>
    </cfRule>
    <cfRule type="cellIs" dxfId="1521" priority="1527" stopIfTrue="1" operator="equal">
      <formula>"ADMISIBLE"</formula>
    </cfRule>
  </conditionalFormatting>
  <conditionalFormatting sqref="AE199">
    <cfRule type="containsBlanks" dxfId="1520" priority="1524">
      <formula>LEN(TRIM(AE199))=0</formula>
    </cfRule>
  </conditionalFormatting>
  <conditionalFormatting sqref="AE199">
    <cfRule type="cellIs" dxfId="1519" priority="1523" operator="equal">
      <formula>"RECHAZADO"</formula>
    </cfRule>
  </conditionalFormatting>
  <conditionalFormatting sqref="AF199">
    <cfRule type="cellIs" dxfId="1518" priority="1520" operator="equal">
      <formula>"NO HABIL"</formula>
    </cfRule>
    <cfRule type="cellIs" dxfId="1517" priority="1521" stopIfTrue="1" operator="equal">
      <formula>"NO ADMISIBLE"</formula>
    </cfRule>
    <cfRule type="cellIs" dxfId="1516" priority="1522" stopIfTrue="1" operator="equal">
      <formula>"ADMISIBLE"</formula>
    </cfRule>
  </conditionalFormatting>
  <conditionalFormatting sqref="AF199">
    <cfRule type="containsBlanks" dxfId="1515" priority="1519">
      <formula>LEN(TRIM(AF199))=0</formula>
    </cfRule>
  </conditionalFormatting>
  <conditionalFormatting sqref="AF199">
    <cfRule type="cellIs" dxfId="1514" priority="1518" operator="equal">
      <formula>"RECHAZADO"</formula>
    </cfRule>
  </conditionalFormatting>
  <conditionalFormatting sqref="D200:D201">
    <cfRule type="cellIs" dxfId="1513" priority="1517" stopIfTrue="1" operator="equal">
      <formula>"NO ADMISIBLE"</formula>
    </cfRule>
  </conditionalFormatting>
  <conditionalFormatting sqref="J211:K220 S210:S220 C210:C220 W210:W220 N210:P220">
    <cfRule type="cellIs" dxfId="1512" priority="1514" stopIfTrue="1" operator="equal">
      <formula>"NO ADMISIBLE"</formula>
    </cfRule>
  </conditionalFormatting>
  <conditionalFormatting sqref="W210 U210:U220">
    <cfRule type="cellIs" dxfId="1511" priority="1515" stopIfTrue="1" operator="equal">
      <formula>"NO ADMISIBLE"</formula>
    </cfRule>
    <cfRule type="cellIs" dxfId="1510" priority="1516" stopIfTrue="1" operator="equal">
      <formula>"ADMISIBLE"</formula>
    </cfRule>
  </conditionalFormatting>
  <conditionalFormatting sqref="AB210:AB220">
    <cfRule type="cellIs" dxfId="1509" priority="1513" stopIfTrue="1" operator="equal">
      <formula>"NO ADMISIBLE"</formula>
    </cfRule>
  </conditionalFormatting>
  <conditionalFormatting sqref="AB210">
    <cfRule type="cellIs" dxfId="1508" priority="1511" stopIfTrue="1" operator="equal">
      <formula>"NO ADMISIBLE"</formula>
    </cfRule>
    <cfRule type="cellIs" dxfId="1507" priority="1512" stopIfTrue="1" operator="equal">
      <formula>"ADMISIBLE"</formula>
    </cfRule>
  </conditionalFormatting>
  <conditionalFormatting sqref="AD211:AE220 AD210">
    <cfRule type="cellIs" dxfId="1506" priority="1510" stopIfTrue="1" operator="equal">
      <formula>"NO ADMISIBLE"</formula>
    </cfRule>
  </conditionalFormatting>
  <conditionalFormatting sqref="AD210">
    <cfRule type="cellIs" dxfId="1505" priority="1508" stopIfTrue="1" operator="equal">
      <formula>"NO ADMISIBLE"</formula>
    </cfRule>
    <cfRule type="cellIs" dxfId="1504" priority="1509" stopIfTrue="1" operator="equal">
      <formula>"ADMISIBLE"</formula>
    </cfRule>
  </conditionalFormatting>
  <conditionalFormatting sqref="AE211:AE220">
    <cfRule type="cellIs" dxfId="1503" priority="1500" operator="equal">
      <formula>"NO HABIL"</formula>
    </cfRule>
    <cfRule type="cellIs" dxfId="1502" priority="1506" stopIfTrue="1" operator="equal">
      <formula>"NO ADMISIBLE"</formula>
    </cfRule>
    <cfRule type="cellIs" dxfId="1501" priority="1507" stopIfTrue="1" operator="equal">
      <formula>"ADMISIBLE"</formula>
    </cfRule>
  </conditionalFormatting>
  <conditionalFormatting sqref="AF211:AF220">
    <cfRule type="cellIs" dxfId="1500" priority="1501" operator="equal">
      <formula>"NO HABIL"</formula>
    </cfRule>
    <cfRule type="cellIs" dxfId="1499" priority="1504" stopIfTrue="1" operator="equal">
      <formula>"NO ADMISIBLE"</formula>
    </cfRule>
    <cfRule type="cellIs" dxfId="1498" priority="1505" stopIfTrue="1" operator="equal">
      <formula>"ADMISIBLE"</formula>
    </cfRule>
  </conditionalFormatting>
  <conditionalFormatting sqref="Q210:Q220">
    <cfRule type="cellIs" dxfId="1497" priority="1503" stopIfTrue="1" operator="equal">
      <formula>"NO ADMISIBLE"</formula>
    </cfRule>
  </conditionalFormatting>
  <conditionalFormatting sqref="D210 D213:D220">
    <cfRule type="cellIs" dxfId="1496" priority="1502" stopIfTrue="1" operator="equal">
      <formula>"NO ADMISIBLE"</formula>
    </cfRule>
  </conditionalFormatting>
  <conditionalFormatting sqref="AC211:AC220">
    <cfRule type="cellIs" dxfId="1495" priority="1499" stopIfTrue="1" operator="equal">
      <formula>"NO ADMISIBLE"</formula>
    </cfRule>
  </conditionalFormatting>
  <conditionalFormatting sqref="AC211:AC220">
    <cfRule type="cellIs" dxfId="1494" priority="1496" operator="equal">
      <formula>"NO HABIL"</formula>
    </cfRule>
    <cfRule type="cellIs" dxfId="1493" priority="1497" stopIfTrue="1" operator="equal">
      <formula>"NO ADMISIBLE"</formula>
    </cfRule>
    <cfRule type="cellIs" dxfId="1492" priority="1498" stopIfTrue="1" operator="equal">
      <formula>"ADMISIBLE"</formula>
    </cfRule>
  </conditionalFormatting>
  <conditionalFormatting sqref="AA211:AA220">
    <cfRule type="cellIs" dxfId="1491" priority="1495" stopIfTrue="1" operator="equal">
      <formula>"NO ADMISIBLE"</formula>
    </cfRule>
  </conditionalFormatting>
  <conditionalFormatting sqref="AA211:AA220">
    <cfRule type="cellIs" dxfId="1490" priority="1492" operator="equal">
      <formula>"NO HABIL"</formula>
    </cfRule>
    <cfRule type="cellIs" dxfId="1489" priority="1493" stopIfTrue="1" operator="equal">
      <formula>"NO ADMISIBLE"</formula>
    </cfRule>
    <cfRule type="cellIs" dxfId="1488" priority="1494" stopIfTrue="1" operator="equal">
      <formula>"ADMISIBLE"</formula>
    </cfRule>
  </conditionalFormatting>
  <conditionalFormatting sqref="X211:X220">
    <cfRule type="cellIs" dxfId="1487" priority="1491" stopIfTrue="1" operator="equal">
      <formula>"NO ADMISIBLE"</formula>
    </cfRule>
  </conditionalFormatting>
  <conditionalFormatting sqref="X211:X220">
    <cfRule type="cellIs" dxfId="1486" priority="1488" operator="equal">
      <formula>"NO HABIL"</formula>
    </cfRule>
    <cfRule type="cellIs" dxfId="1485" priority="1489" stopIfTrue="1" operator="equal">
      <formula>"NO ADMISIBLE"</formula>
    </cfRule>
    <cfRule type="cellIs" dxfId="1484" priority="1490" stopIfTrue="1" operator="equal">
      <formula>"ADMISIBLE"</formula>
    </cfRule>
  </conditionalFormatting>
  <conditionalFormatting sqref="V211:V220">
    <cfRule type="cellIs" dxfId="1483" priority="1487" stopIfTrue="1" operator="equal">
      <formula>"NO ADMISIBLE"</formula>
    </cfRule>
  </conditionalFormatting>
  <conditionalFormatting sqref="V211:V220">
    <cfRule type="cellIs" dxfId="1482" priority="1484" operator="equal">
      <formula>"NO HABIL"</formula>
    </cfRule>
    <cfRule type="cellIs" dxfId="1481" priority="1485" stopIfTrue="1" operator="equal">
      <formula>"NO ADMISIBLE"</formula>
    </cfRule>
    <cfRule type="cellIs" dxfId="1480" priority="1486" stopIfTrue="1" operator="equal">
      <formula>"ADMISIBLE"</formula>
    </cfRule>
  </conditionalFormatting>
  <conditionalFormatting sqref="T211:T220">
    <cfRule type="cellIs" dxfId="1479" priority="1483" stopIfTrue="1" operator="equal">
      <formula>"NO ADMISIBLE"</formula>
    </cfRule>
  </conditionalFormatting>
  <conditionalFormatting sqref="T211:T220">
    <cfRule type="cellIs" dxfId="1478" priority="1480" operator="equal">
      <formula>"NO HABIL"</formula>
    </cfRule>
    <cfRule type="cellIs" dxfId="1477" priority="1481" stopIfTrue="1" operator="equal">
      <formula>"NO ADMISIBLE"</formula>
    </cfRule>
    <cfRule type="cellIs" dxfId="1476" priority="1482" stopIfTrue="1" operator="equal">
      <formula>"ADMISIBLE"</formula>
    </cfRule>
  </conditionalFormatting>
  <conditionalFormatting sqref="R211:R220">
    <cfRule type="cellIs" dxfId="1475" priority="1479" stopIfTrue="1" operator="equal">
      <formula>"NO ADMISIBLE"</formula>
    </cfRule>
  </conditionalFormatting>
  <conditionalFormatting sqref="R211:R220">
    <cfRule type="cellIs" dxfId="1474" priority="1476" operator="equal">
      <formula>"NO HABIL"</formula>
    </cfRule>
    <cfRule type="cellIs" dxfId="1473" priority="1477" stopIfTrue="1" operator="equal">
      <formula>"NO ADMISIBLE"</formula>
    </cfRule>
    <cfRule type="cellIs" dxfId="1472" priority="1478" stopIfTrue="1" operator="equal">
      <formula>"ADMISIBLE"</formula>
    </cfRule>
  </conditionalFormatting>
  <conditionalFormatting sqref="Y210:Y220">
    <cfRule type="cellIs" dxfId="1471" priority="1475" stopIfTrue="1" operator="equal">
      <formula>"NO ADMISIBLE"</formula>
    </cfRule>
  </conditionalFormatting>
  <conditionalFormatting sqref="Z211:Z220">
    <cfRule type="cellIs" dxfId="1470" priority="1474" stopIfTrue="1" operator="equal">
      <formula>"NO ADMISIBLE"</formula>
    </cfRule>
  </conditionalFormatting>
  <conditionalFormatting sqref="Z211:Z220">
    <cfRule type="cellIs" dxfId="1469" priority="1471" operator="equal">
      <formula>"NO HABIL"</formula>
    </cfRule>
    <cfRule type="cellIs" dxfId="1468" priority="1472" stopIfTrue="1" operator="equal">
      <formula>"NO ADMISIBLE"</formula>
    </cfRule>
    <cfRule type="cellIs" dxfId="1467" priority="1473" stopIfTrue="1" operator="equal">
      <formula>"ADMISIBLE"</formula>
    </cfRule>
  </conditionalFormatting>
  <conditionalFormatting sqref="R210">
    <cfRule type="cellIs" dxfId="1466" priority="1470" stopIfTrue="1" operator="equal">
      <formula>"NO ADMISIBLE"</formula>
    </cfRule>
  </conditionalFormatting>
  <conditionalFormatting sqref="R210">
    <cfRule type="cellIs" dxfId="1465" priority="1467" operator="equal">
      <formula>"NO HABIL"</formula>
    </cfRule>
    <cfRule type="cellIs" dxfId="1464" priority="1468" stopIfTrue="1" operator="equal">
      <formula>"NO ADMISIBLE"</formula>
    </cfRule>
    <cfRule type="cellIs" dxfId="1463" priority="1469" stopIfTrue="1" operator="equal">
      <formula>"ADMISIBLE"</formula>
    </cfRule>
  </conditionalFormatting>
  <conditionalFormatting sqref="R210">
    <cfRule type="containsBlanks" dxfId="1462" priority="1466">
      <formula>LEN(TRIM(R210))=0</formula>
    </cfRule>
  </conditionalFormatting>
  <conditionalFormatting sqref="R210">
    <cfRule type="cellIs" dxfId="1461" priority="1465" operator="equal">
      <formula>"RECHAZADO"</formula>
    </cfRule>
  </conditionalFormatting>
  <conditionalFormatting sqref="T210">
    <cfRule type="cellIs" dxfId="1460" priority="1464" stopIfTrue="1" operator="equal">
      <formula>"NO ADMISIBLE"</formula>
    </cfRule>
  </conditionalFormatting>
  <conditionalFormatting sqref="T210">
    <cfRule type="cellIs" dxfId="1459" priority="1461" operator="equal">
      <formula>"NO HABIL"</formula>
    </cfRule>
    <cfRule type="cellIs" dxfId="1458" priority="1462" stopIfTrue="1" operator="equal">
      <formula>"NO ADMISIBLE"</formula>
    </cfRule>
    <cfRule type="cellIs" dxfId="1457" priority="1463" stopIfTrue="1" operator="equal">
      <formula>"ADMISIBLE"</formula>
    </cfRule>
  </conditionalFormatting>
  <conditionalFormatting sqref="T210">
    <cfRule type="containsBlanks" dxfId="1456" priority="1460">
      <formula>LEN(TRIM(T210))=0</formula>
    </cfRule>
  </conditionalFormatting>
  <conditionalFormatting sqref="T210">
    <cfRule type="cellIs" dxfId="1455" priority="1459" operator="equal">
      <formula>"RECHAZADO"</formula>
    </cfRule>
  </conditionalFormatting>
  <conditionalFormatting sqref="V210">
    <cfRule type="cellIs" dxfId="1454" priority="1458" stopIfTrue="1" operator="equal">
      <formula>"NO ADMISIBLE"</formula>
    </cfRule>
  </conditionalFormatting>
  <conditionalFormatting sqref="V210">
    <cfRule type="cellIs" dxfId="1453" priority="1455" operator="equal">
      <formula>"NO HABIL"</formula>
    </cfRule>
    <cfRule type="cellIs" dxfId="1452" priority="1456" stopIfTrue="1" operator="equal">
      <formula>"NO ADMISIBLE"</formula>
    </cfRule>
    <cfRule type="cellIs" dxfId="1451" priority="1457" stopIfTrue="1" operator="equal">
      <formula>"ADMISIBLE"</formula>
    </cfRule>
  </conditionalFormatting>
  <conditionalFormatting sqref="V210">
    <cfRule type="containsBlanks" dxfId="1450" priority="1454">
      <formula>LEN(TRIM(V210))=0</formula>
    </cfRule>
  </conditionalFormatting>
  <conditionalFormatting sqref="V210">
    <cfRule type="cellIs" dxfId="1449" priority="1453" operator="equal">
      <formula>"RECHAZADO"</formula>
    </cfRule>
  </conditionalFormatting>
  <conditionalFormatting sqref="X210">
    <cfRule type="cellIs" dxfId="1448" priority="1452" stopIfTrue="1" operator="equal">
      <formula>"NO ADMISIBLE"</formula>
    </cfRule>
  </conditionalFormatting>
  <conditionalFormatting sqref="X210">
    <cfRule type="cellIs" dxfId="1447" priority="1449" operator="equal">
      <formula>"NO HABIL"</formula>
    </cfRule>
    <cfRule type="cellIs" dxfId="1446" priority="1450" stopIfTrue="1" operator="equal">
      <formula>"NO ADMISIBLE"</formula>
    </cfRule>
    <cfRule type="cellIs" dxfId="1445" priority="1451" stopIfTrue="1" operator="equal">
      <formula>"ADMISIBLE"</formula>
    </cfRule>
  </conditionalFormatting>
  <conditionalFormatting sqref="X210">
    <cfRule type="containsBlanks" dxfId="1444" priority="1448">
      <formula>LEN(TRIM(X210))=0</formula>
    </cfRule>
  </conditionalFormatting>
  <conditionalFormatting sqref="X210">
    <cfRule type="cellIs" dxfId="1443" priority="1447" operator="equal">
      <formula>"RECHAZADO"</formula>
    </cfRule>
  </conditionalFormatting>
  <conditionalFormatting sqref="Z210">
    <cfRule type="cellIs" dxfId="1442" priority="1446" stopIfTrue="1" operator="equal">
      <formula>"NO ADMISIBLE"</formula>
    </cfRule>
  </conditionalFormatting>
  <conditionalFormatting sqref="Z210">
    <cfRule type="cellIs" dxfId="1441" priority="1443" operator="equal">
      <formula>"NO HABIL"</formula>
    </cfRule>
    <cfRule type="cellIs" dxfId="1440" priority="1444" stopIfTrue="1" operator="equal">
      <formula>"NO ADMISIBLE"</formula>
    </cfRule>
    <cfRule type="cellIs" dxfId="1439" priority="1445" stopIfTrue="1" operator="equal">
      <formula>"ADMISIBLE"</formula>
    </cfRule>
  </conditionalFormatting>
  <conditionalFormatting sqref="Z210">
    <cfRule type="containsBlanks" dxfId="1438" priority="1442">
      <formula>LEN(TRIM(Z210))=0</formula>
    </cfRule>
  </conditionalFormatting>
  <conditionalFormatting sqref="Z210">
    <cfRule type="cellIs" dxfId="1437" priority="1441" operator="equal">
      <formula>"RECHAZADO"</formula>
    </cfRule>
  </conditionalFormatting>
  <conditionalFormatting sqref="AA210">
    <cfRule type="cellIs" dxfId="1436" priority="1440" stopIfTrue="1" operator="equal">
      <formula>"NO ADMISIBLE"</formula>
    </cfRule>
  </conditionalFormatting>
  <conditionalFormatting sqref="AA210">
    <cfRule type="cellIs" dxfId="1435" priority="1437" operator="equal">
      <formula>"NO HABIL"</formula>
    </cfRule>
    <cfRule type="cellIs" dxfId="1434" priority="1438" stopIfTrue="1" operator="equal">
      <formula>"NO ADMISIBLE"</formula>
    </cfRule>
    <cfRule type="cellIs" dxfId="1433" priority="1439" stopIfTrue="1" operator="equal">
      <formula>"ADMISIBLE"</formula>
    </cfRule>
  </conditionalFormatting>
  <conditionalFormatting sqref="AA210">
    <cfRule type="containsBlanks" dxfId="1432" priority="1436">
      <formula>LEN(TRIM(AA210))=0</formula>
    </cfRule>
  </conditionalFormatting>
  <conditionalFormatting sqref="AA210">
    <cfRule type="cellIs" dxfId="1431" priority="1435" operator="equal">
      <formula>"RECHAZADO"</formula>
    </cfRule>
  </conditionalFormatting>
  <conditionalFormatting sqref="AC210">
    <cfRule type="cellIs" dxfId="1430" priority="1434" stopIfTrue="1" operator="equal">
      <formula>"NO ADMISIBLE"</formula>
    </cfRule>
  </conditionalFormatting>
  <conditionalFormatting sqref="AC210">
    <cfRule type="cellIs" dxfId="1429" priority="1431" operator="equal">
      <formula>"NO HABIL"</formula>
    </cfRule>
    <cfRule type="cellIs" dxfId="1428" priority="1432" stopIfTrue="1" operator="equal">
      <formula>"NO ADMISIBLE"</formula>
    </cfRule>
    <cfRule type="cellIs" dxfId="1427" priority="1433" stopIfTrue="1" operator="equal">
      <formula>"ADMISIBLE"</formula>
    </cfRule>
  </conditionalFormatting>
  <conditionalFormatting sqref="AC210">
    <cfRule type="containsBlanks" dxfId="1426" priority="1430">
      <formula>LEN(TRIM(AC210))=0</formula>
    </cfRule>
  </conditionalFormatting>
  <conditionalFormatting sqref="AC210">
    <cfRule type="cellIs" dxfId="1425" priority="1429" operator="equal">
      <formula>"RECHAZADO"</formula>
    </cfRule>
  </conditionalFormatting>
  <conditionalFormatting sqref="AE210">
    <cfRule type="cellIs" dxfId="1424" priority="1428" stopIfTrue="1" operator="equal">
      <formula>"NO ADMISIBLE"</formula>
    </cfRule>
  </conditionalFormatting>
  <conditionalFormatting sqref="AE210">
    <cfRule type="cellIs" dxfId="1423" priority="1425" operator="equal">
      <formula>"NO HABIL"</formula>
    </cfRule>
    <cfRule type="cellIs" dxfId="1422" priority="1426" stopIfTrue="1" operator="equal">
      <formula>"NO ADMISIBLE"</formula>
    </cfRule>
    <cfRule type="cellIs" dxfId="1421" priority="1427" stopIfTrue="1" operator="equal">
      <formula>"ADMISIBLE"</formula>
    </cfRule>
  </conditionalFormatting>
  <conditionalFormatting sqref="AE210">
    <cfRule type="containsBlanks" dxfId="1420" priority="1424">
      <formula>LEN(TRIM(AE210))=0</formula>
    </cfRule>
  </conditionalFormatting>
  <conditionalFormatting sqref="AE210">
    <cfRule type="cellIs" dxfId="1419" priority="1423" operator="equal">
      <formula>"RECHAZADO"</formula>
    </cfRule>
  </conditionalFormatting>
  <conditionalFormatting sqref="AF210">
    <cfRule type="cellIs" dxfId="1418" priority="1420" operator="equal">
      <formula>"NO HABIL"</formula>
    </cfRule>
    <cfRule type="cellIs" dxfId="1417" priority="1421" stopIfTrue="1" operator="equal">
      <formula>"NO ADMISIBLE"</formula>
    </cfRule>
    <cfRule type="cellIs" dxfId="1416" priority="1422" stopIfTrue="1" operator="equal">
      <formula>"ADMISIBLE"</formula>
    </cfRule>
  </conditionalFormatting>
  <conditionalFormatting sqref="AF210">
    <cfRule type="containsBlanks" dxfId="1415" priority="1419">
      <formula>LEN(TRIM(AF210))=0</formula>
    </cfRule>
  </conditionalFormatting>
  <conditionalFormatting sqref="AF210">
    <cfRule type="cellIs" dxfId="1414" priority="1418" operator="equal">
      <formula>"RECHAZADO"</formula>
    </cfRule>
  </conditionalFormatting>
  <conditionalFormatting sqref="D211:D212">
    <cfRule type="cellIs" dxfId="1413" priority="1417" stopIfTrue="1" operator="equal">
      <formula>"NO ADMISIBLE"</formula>
    </cfRule>
  </conditionalFormatting>
  <conditionalFormatting sqref="J222:K231 S221:S231 C221 W221:W231 N221:P231 C230:C231 C225">
    <cfRule type="cellIs" dxfId="1412" priority="1414" stopIfTrue="1" operator="equal">
      <formula>"NO ADMISIBLE"</formula>
    </cfRule>
  </conditionalFormatting>
  <conditionalFormatting sqref="W221 U221:U231">
    <cfRule type="cellIs" dxfId="1411" priority="1415" stopIfTrue="1" operator="equal">
      <formula>"NO ADMISIBLE"</formula>
    </cfRule>
    <cfRule type="cellIs" dxfId="1410" priority="1416" stopIfTrue="1" operator="equal">
      <formula>"ADMISIBLE"</formula>
    </cfRule>
  </conditionalFormatting>
  <conditionalFormatting sqref="AB221:AB231">
    <cfRule type="cellIs" dxfId="1409" priority="1413" stopIfTrue="1" operator="equal">
      <formula>"NO ADMISIBLE"</formula>
    </cfRule>
  </conditionalFormatting>
  <conditionalFormatting sqref="AB221">
    <cfRule type="cellIs" dxfId="1408" priority="1411" stopIfTrue="1" operator="equal">
      <formula>"NO ADMISIBLE"</formula>
    </cfRule>
    <cfRule type="cellIs" dxfId="1407" priority="1412" stopIfTrue="1" operator="equal">
      <formula>"ADMISIBLE"</formula>
    </cfRule>
  </conditionalFormatting>
  <conditionalFormatting sqref="AD222:AE231 AD221">
    <cfRule type="cellIs" dxfId="1406" priority="1410" stopIfTrue="1" operator="equal">
      <formula>"NO ADMISIBLE"</formula>
    </cfRule>
  </conditionalFormatting>
  <conditionalFormatting sqref="AD221">
    <cfRule type="cellIs" dxfId="1405" priority="1408" stopIfTrue="1" operator="equal">
      <formula>"NO ADMISIBLE"</formula>
    </cfRule>
    <cfRule type="cellIs" dxfId="1404" priority="1409" stopIfTrue="1" operator="equal">
      <formula>"ADMISIBLE"</formula>
    </cfRule>
  </conditionalFormatting>
  <conditionalFormatting sqref="AE222:AE231">
    <cfRule type="cellIs" dxfId="1403" priority="1400" operator="equal">
      <formula>"NO HABIL"</formula>
    </cfRule>
    <cfRule type="cellIs" dxfId="1402" priority="1406" stopIfTrue="1" operator="equal">
      <formula>"NO ADMISIBLE"</formula>
    </cfRule>
    <cfRule type="cellIs" dxfId="1401" priority="1407" stopIfTrue="1" operator="equal">
      <formula>"ADMISIBLE"</formula>
    </cfRule>
  </conditionalFormatting>
  <conditionalFormatting sqref="AF222:AF231">
    <cfRule type="cellIs" dxfId="1400" priority="1401" operator="equal">
      <formula>"NO HABIL"</formula>
    </cfRule>
    <cfRule type="cellIs" dxfId="1399" priority="1404" stopIfTrue="1" operator="equal">
      <formula>"NO ADMISIBLE"</formula>
    </cfRule>
    <cfRule type="cellIs" dxfId="1398" priority="1405" stopIfTrue="1" operator="equal">
      <formula>"ADMISIBLE"</formula>
    </cfRule>
  </conditionalFormatting>
  <conditionalFormatting sqref="Q221:Q231">
    <cfRule type="cellIs" dxfId="1397" priority="1403" stopIfTrue="1" operator="equal">
      <formula>"NO ADMISIBLE"</formula>
    </cfRule>
  </conditionalFormatting>
  <conditionalFormatting sqref="D221 D225 D230:D231">
    <cfRule type="cellIs" dxfId="1396" priority="1402" stopIfTrue="1" operator="equal">
      <formula>"NO ADMISIBLE"</formula>
    </cfRule>
  </conditionalFormatting>
  <conditionalFormatting sqref="AC222:AC231">
    <cfRule type="cellIs" dxfId="1395" priority="1399" stopIfTrue="1" operator="equal">
      <formula>"NO ADMISIBLE"</formula>
    </cfRule>
  </conditionalFormatting>
  <conditionalFormatting sqref="AC222:AC231">
    <cfRule type="cellIs" dxfId="1394" priority="1396" operator="equal">
      <formula>"NO HABIL"</formula>
    </cfRule>
    <cfRule type="cellIs" dxfId="1393" priority="1397" stopIfTrue="1" operator="equal">
      <formula>"NO ADMISIBLE"</formula>
    </cfRule>
    <cfRule type="cellIs" dxfId="1392" priority="1398" stopIfTrue="1" operator="equal">
      <formula>"ADMISIBLE"</formula>
    </cfRule>
  </conditionalFormatting>
  <conditionalFormatting sqref="AA222:AA231">
    <cfRule type="cellIs" dxfId="1391" priority="1395" stopIfTrue="1" operator="equal">
      <formula>"NO ADMISIBLE"</formula>
    </cfRule>
  </conditionalFormatting>
  <conditionalFormatting sqref="AA222:AA231">
    <cfRule type="cellIs" dxfId="1390" priority="1392" operator="equal">
      <formula>"NO HABIL"</formula>
    </cfRule>
    <cfRule type="cellIs" dxfId="1389" priority="1393" stopIfTrue="1" operator="equal">
      <formula>"NO ADMISIBLE"</formula>
    </cfRule>
    <cfRule type="cellIs" dxfId="1388" priority="1394" stopIfTrue="1" operator="equal">
      <formula>"ADMISIBLE"</formula>
    </cfRule>
  </conditionalFormatting>
  <conditionalFormatting sqref="X222:X231">
    <cfRule type="cellIs" dxfId="1387" priority="1391" stopIfTrue="1" operator="equal">
      <formula>"NO ADMISIBLE"</formula>
    </cfRule>
  </conditionalFormatting>
  <conditionalFormatting sqref="X222:X231">
    <cfRule type="cellIs" dxfId="1386" priority="1388" operator="equal">
      <formula>"NO HABIL"</formula>
    </cfRule>
    <cfRule type="cellIs" dxfId="1385" priority="1389" stopIfTrue="1" operator="equal">
      <formula>"NO ADMISIBLE"</formula>
    </cfRule>
    <cfRule type="cellIs" dxfId="1384" priority="1390" stopIfTrue="1" operator="equal">
      <formula>"ADMISIBLE"</formula>
    </cfRule>
  </conditionalFormatting>
  <conditionalFormatting sqref="V222:V231">
    <cfRule type="cellIs" dxfId="1383" priority="1387" stopIfTrue="1" operator="equal">
      <formula>"NO ADMISIBLE"</formula>
    </cfRule>
  </conditionalFormatting>
  <conditionalFormatting sqref="V222:V231">
    <cfRule type="cellIs" dxfId="1382" priority="1384" operator="equal">
      <formula>"NO HABIL"</formula>
    </cfRule>
    <cfRule type="cellIs" dxfId="1381" priority="1385" stopIfTrue="1" operator="equal">
      <formula>"NO ADMISIBLE"</formula>
    </cfRule>
    <cfRule type="cellIs" dxfId="1380" priority="1386" stopIfTrue="1" operator="equal">
      <formula>"ADMISIBLE"</formula>
    </cfRule>
  </conditionalFormatting>
  <conditionalFormatting sqref="T222:T231">
    <cfRule type="cellIs" dxfId="1379" priority="1383" stopIfTrue="1" operator="equal">
      <formula>"NO ADMISIBLE"</formula>
    </cfRule>
  </conditionalFormatting>
  <conditionalFormatting sqref="T222:T231">
    <cfRule type="cellIs" dxfId="1378" priority="1380" operator="equal">
      <formula>"NO HABIL"</formula>
    </cfRule>
    <cfRule type="cellIs" dxfId="1377" priority="1381" stopIfTrue="1" operator="equal">
      <formula>"NO ADMISIBLE"</formula>
    </cfRule>
    <cfRule type="cellIs" dxfId="1376" priority="1382" stopIfTrue="1" operator="equal">
      <formula>"ADMISIBLE"</formula>
    </cfRule>
  </conditionalFormatting>
  <conditionalFormatting sqref="R222:R231">
    <cfRule type="cellIs" dxfId="1375" priority="1379" stopIfTrue="1" operator="equal">
      <formula>"NO ADMISIBLE"</formula>
    </cfRule>
  </conditionalFormatting>
  <conditionalFormatting sqref="R222:R231">
    <cfRule type="cellIs" dxfId="1374" priority="1376" operator="equal">
      <formula>"NO HABIL"</formula>
    </cfRule>
    <cfRule type="cellIs" dxfId="1373" priority="1377" stopIfTrue="1" operator="equal">
      <formula>"NO ADMISIBLE"</formula>
    </cfRule>
    <cfRule type="cellIs" dxfId="1372" priority="1378" stopIfTrue="1" operator="equal">
      <formula>"ADMISIBLE"</formula>
    </cfRule>
  </conditionalFormatting>
  <conditionalFormatting sqref="Y221:Y231">
    <cfRule type="cellIs" dxfId="1371" priority="1375" stopIfTrue="1" operator="equal">
      <formula>"NO ADMISIBLE"</formula>
    </cfRule>
  </conditionalFormatting>
  <conditionalFormatting sqref="Z222:Z231">
    <cfRule type="cellIs" dxfId="1370" priority="1374" stopIfTrue="1" operator="equal">
      <formula>"NO ADMISIBLE"</formula>
    </cfRule>
  </conditionalFormatting>
  <conditionalFormatting sqref="Z222:Z231">
    <cfRule type="cellIs" dxfId="1369" priority="1371" operator="equal">
      <formula>"NO HABIL"</formula>
    </cfRule>
    <cfRule type="cellIs" dxfId="1368" priority="1372" stopIfTrue="1" operator="equal">
      <formula>"NO ADMISIBLE"</formula>
    </cfRule>
    <cfRule type="cellIs" dxfId="1367" priority="1373" stopIfTrue="1" operator="equal">
      <formula>"ADMISIBLE"</formula>
    </cfRule>
  </conditionalFormatting>
  <conditionalFormatting sqref="R221">
    <cfRule type="cellIs" dxfId="1366" priority="1370" stopIfTrue="1" operator="equal">
      <formula>"NO ADMISIBLE"</formula>
    </cfRule>
  </conditionalFormatting>
  <conditionalFormatting sqref="R221">
    <cfRule type="cellIs" dxfId="1365" priority="1367" operator="equal">
      <formula>"NO HABIL"</formula>
    </cfRule>
    <cfRule type="cellIs" dxfId="1364" priority="1368" stopIfTrue="1" operator="equal">
      <formula>"NO ADMISIBLE"</formula>
    </cfRule>
    <cfRule type="cellIs" dxfId="1363" priority="1369" stopIfTrue="1" operator="equal">
      <formula>"ADMISIBLE"</formula>
    </cfRule>
  </conditionalFormatting>
  <conditionalFormatting sqref="R221">
    <cfRule type="containsBlanks" dxfId="1362" priority="1366">
      <formula>LEN(TRIM(R221))=0</formula>
    </cfRule>
  </conditionalFormatting>
  <conditionalFormatting sqref="R221">
    <cfRule type="cellIs" dxfId="1361" priority="1365" operator="equal">
      <formula>"RECHAZADO"</formula>
    </cfRule>
  </conditionalFormatting>
  <conditionalFormatting sqref="T221">
    <cfRule type="cellIs" dxfId="1360" priority="1364" stopIfTrue="1" operator="equal">
      <formula>"NO ADMISIBLE"</formula>
    </cfRule>
  </conditionalFormatting>
  <conditionalFormatting sqref="T221">
    <cfRule type="cellIs" dxfId="1359" priority="1361" operator="equal">
      <formula>"NO HABIL"</formula>
    </cfRule>
    <cfRule type="cellIs" dxfId="1358" priority="1362" stopIfTrue="1" operator="equal">
      <formula>"NO ADMISIBLE"</formula>
    </cfRule>
    <cfRule type="cellIs" dxfId="1357" priority="1363" stopIfTrue="1" operator="equal">
      <formula>"ADMISIBLE"</formula>
    </cfRule>
  </conditionalFormatting>
  <conditionalFormatting sqref="T221">
    <cfRule type="containsBlanks" dxfId="1356" priority="1360">
      <formula>LEN(TRIM(T221))=0</formula>
    </cfRule>
  </conditionalFormatting>
  <conditionalFormatting sqref="T221">
    <cfRule type="cellIs" dxfId="1355" priority="1359" operator="equal">
      <formula>"RECHAZADO"</formula>
    </cfRule>
  </conditionalFormatting>
  <conditionalFormatting sqref="V221">
    <cfRule type="cellIs" dxfId="1354" priority="1358" stopIfTrue="1" operator="equal">
      <formula>"NO ADMISIBLE"</formula>
    </cfRule>
  </conditionalFormatting>
  <conditionalFormatting sqref="V221">
    <cfRule type="cellIs" dxfId="1353" priority="1355" operator="equal">
      <formula>"NO HABIL"</formula>
    </cfRule>
    <cfRule type="cellIs" dxfId="1352" priority="1356" stopIfTrue="1" operator="equal">
      <formula>"NO ADMISIBLE"</formula>
    </cfRule>
    <cfRule type="cellIs" dxfId="1351" priority="1357" stopIfTrue="1" operator="equal">
      <formula>"ADMISIBLE"</formula>
    </cfRule>
  </conditionalFormatting>
  <conditionalFormatting sqref="V221">
    <cfRule type="containsBlanks" dxfId="1350" priority="1354">
      <formula>LEN(TRIM(V221))=0</formula>
    </cfRule>
  </conditionalFormatting>
  <conditionalFormatting sqref="V221">
    <cfRule type="cellIs" dxfId="1349" priority="1353" operator="equal">
      <formula>"RECHAZADO"</formula>
    </cfRule>
  </conditionalFormatting>
  <conditionalFormatting sqref="X221">
    <cfRule type="cellIs" dxfId="1348" priority="1352" stopIfTrue="1" operator="equal">
      <formula>"NO ADMISIBLE"</formula>
    </cfRule>
  </conditionalFormatting>
  <conditionalFormatting sqref="X221">
    <cfRule type="cellIs" dxfId="1347" priority="1349" operator="equal">
      <formula>"NO HABIL"</formula>
    </cfRule>
    <cfRule type="cellIs" dxfId="1346" priority="1350" stopIfTrue="1" operator="equal">
      <formula>"NO ADMISIBLE"</formula>
    </cfRule>
    <cfRule type="cellIs" dxfId="1345" priority="1351" stopIfTrue="1" operator="equal">
      <formula>"ADMISIBLE"</formula>
    </cfRule>
  </conditionalFormatting>
  <conditionalFormatting sqref="X221">
    <cfRule type="containsBlanks" dxfId="1344" priority="1348">
      <formula>LEN(TRIM(X221))=0</formula>
    </cfRule>
  </conditionalFormatting>
  <conditionalFormatting sqref="X221">
    <cfRule type="cellIs" dxfId="1343" priority="1347" operator="equal">
      <formula>"RECHAZADO"</formula>
    </cfRule>
  </conditionalFormatting>
  <conditionalFormatting sqref="Z221">
    <cfRule type="cellIs" dxfId="1342" priority="1346" stopIfTrue="1" operator="equal">
      <formula>"NO ADMISIBLE"</formula>
    </cfRule>
  </conditionalFormatting>
  <conditionalFormatting sqref="Z221">
    <cfRule type="cellIs" dxfId="1341" priority="1343" operator="equal">
      <formula>"NO HABIL"</formula>
    </cfRule>
    <cfRule type="cellIs" dxfId="1340" priority="1344" stopIfTrue="1" operator="equal">
      <formula>"NO ADMISIBLE"</formula>
    </cfRule>
    <cfRule type="cellIs" dxfId="1339" priority="1345" stopIfTrue="1" operator="equal">
      <formula>"ADMISIBLE"</formula>
    </cfRule>
  </conditionalFormatting>
  <conditionalFormatting sqref="Z221">
    <cfRule type="containsBlanks" dxfId="1338" priority="1342">
      <formula>LEN(TRIM(Z221))=0</formula>
    </cfRule>
  </conditionalFormatting>
  <conditionalFormatting sqref="Z221">
    <cfRule type="cellIs" dxfId="1337" priority="1341" operator="equal">
      <formula>"RECHAZADO"</formula>
    </cfRule>
  </conditionalFormatting>
  <conditionalFormatting sqref="AA221">
    <cfRule type="cellIs" dxfId="1336" priority="1340" stopIfTrue="1" operator="equal">
      <formula>"NO ADMISIBLE"</formula>
    </cfRule>
  </conditionalFormatting>
  <conditionalFormatting sqref="AA221">
    <cfRule type="cellIs" dxfId="1335" priority="1337" operator="equal">
      <formula>"NO HABIL"</formula>
    </cfRule>
    <cfRule type="cellIs" dxfId="1334" priority="1338" stopIfTrue="1" operator="equal">
      <formula>"NO ADMISIBLE"</formula>
    </cfRule>
    <cfRule type="cellIs" dxfId="1333" priority="1339" stopIfTrue="1" operator="equal">
      <formula>"ADMISIBLE"</formula>
    </cfRule>
  </conditionalFormatting>
  <conditionalFormatting sqref="AA221">
    <cfRule type="containsBlanks" dxfId="1332" priority="1336">
      <formula>LEN(TRIM(AA221))=0</formula>
    </cfRule>
  </conditionalFormatting>
  <conditionalFormatting sqref="AA221">
    <cfRule type="cellIs" dxfId="1331" priority="1335" operator="equal">
      <formula>"RECHAZADO"</formula>
    </cfRule>
  </conditionalFormatting>
  <conditionalFormatting sqref="AC221">
    <cfRule type="cellIs" dxfId="1330" priority="1334" stopIfTrue="1" operator="equal">
      <formula>"NO ADMISIBLE"</formula>
    </cfRule>
  </conditionalFormatting>
  <conditionalFormatting sqref="AC221">
    <cfRule type="cellIs" dxfId="1329" priority="1331" operator="equal">
      <formula>"NO HABIL"</formula>
    </cfRule>
    <cfRule type="cellIs" dxfId="1328" priority="1332" stopIfTrue="1" operator="equal">
      <formula>"NO ADMISIBLE"</formula>
    </cfRule>
    <cfRule type="cellIs" dxfId="1327" priority="1333" stopIfTrue="1" operator="equal">
      <formula>"ADMISIBLE"</formula>
    </cfRule>
  </conditionalFormatting>
  <conditionalFormatting sqref="AC221">
    <cfRule type="containsBlanks" dxfId="1326" priority="1330">
      <formula>LEN(TRIM(AC221))=0</formula>
    </cfRule>
  </conditionalFormatting>
  <conditionalFormatting sqref="AC221">
    <cfRule type="cellIs" dxfId="1325" priority="1329" operator="equal">
      <formula>"RECHAZADO"</formula>
    </cfRule>
  </conditionalFormatting>
  <conditionalFormatting sqref="AE221">
    <cfRule type="cellIs" dxfId="1324" priority="1328" stopIfTrue="1" operator="equal">
      <formula>"NO ADMISIBLE"</formula>
    </cfRule>
  </conditionalFormatting>
  <conditionalFormatting sqref="AE221">
    <cfRule type="cellIs" dxfId="1323" priority="1325" operator="equal">
      <formula>"NO HABIL"</formula>
    </cfRule>
    <cfRule type="cellIs" dxfId="1322" priority="1326" stopIfTrue="1" operator="equal">
      <formula>"NO ADMISIBLE"</formula>
    </cfRule>
    <cfRule type="cellIs" dxfId="1321" priority="1327" stopIfTrue="1" operator="equal">
      <formula>"ADMISIBLE"</formula>
    </cfRule>
  </conditionalFormatting>
  <conditionalFormatting sqref="AE221">
    <cfRule type="containsBlanks" dxfId="1320" priority="1324">
      <formula>LEN(TRIM(AE221))=0</formula>
    </cfRule>
  </conditionalFormatting>
  <conditionalFormatting sqref="AE221">
    <cfRule type="cellIs" dxfId="1319" priority="1323" operator="equal">
      <formula>"RECHAZADO"</formula>
    </cfRule>
  </conditionalFormatting>
  <conditionalFormatting sqref="AF221">
    <cfRule type="cellIs" dxfId="1318" priority="1320" operator="equal">
      <formula>"NO HABIL"</formula>
    </cfRule>
    <cfRule type="cellIs" dxfId="1317" priority="1321" stopIfTrue="1" operator="equal">
      <formula>"NO ADMISIBLE"</formula>
    </cfRule>
    <cfRule type="cellIs" dxfId="1316" priority="1322" stopIfTrue="1" operator="equal">
      <formula>"ADMISIBLE"</formula>
    </cfRule>
  </conditionalFormatting>
  <conditionalFormatting sqref="AF221">
    <cfRule type="containsBlanks" dxfId="1315" priority="1319">
      <formula>LEN(TRIM(AF221))=0</formula>
    </cfRule>
  </conditionalFormatting>
  <conditionalFormatting sqref="AF221">
    <cfRule type="cellIs" dxfId="1314" priority="1318" operator="equal">
      <formula>"RECHAZADO"</formula>
    </cfRule>
  </conditionalFormatting>
  <conditionalFormatting sqref="J233:K242 S232:S242 C232:C242 W232:W242 N232:P242">
    <cfRule type="cellIs" dxfId="1313" priority="1314" stopIfTrue="1" operator="equal">
      <formula>"NO ADMISIBLE"</formula>
    </cfRule>
  </conditionalFormatting>
  <conditionalFormatting sqref="W232 U232:U242">
    <cfRule type="cellIs" dxfId="1312" priority="1315" stopIfTrue="1" operator="equal">
      <formula>"NO ADMISIBLE"</formula>
    </cfRule>
    <cfRule type="cellIs" dxfId="1311" priority="1316" stopIfTrue="1" operator="equal">
      <formula>"ADMISIBLE"</formula>
    </cfRule>
  </conditionalFormatting>
  <conditionalFormatting sqref="AB232:AB242">
    <cfRule type="cellIs" dxfId="1310" priority="1313" stopIfTrue="1" operator="equal">
      <formula>"NO ADMISIBLE"</formula>
    </cfRule>
  </conditionalFormatting>
  <conditionalFormatting sqref="AB232">
    <cfRule type="cellIs" dxfId="1309" priority="1311" stopIfTrue="1" operator="equal">
      <formula>"NO ADMISIBLE"</formula>
    </cfRule>
    <cfRule type="cellIs" dxfId="1308" priority="1312" stopIfTrue="1" operator="equal">
      <formula>"ADMISIBLE"</formula>
    </cfRule>
  </conditionalFormatting>
  <conditionalFormatting sqref="AD233:AE242 AD232">
    <cfRule type="cellIs" dxfId="1307" priority="1310" stopIfTrue="1" operator="equal">
      <formula>"NO ADMISIBLE"</formula>
    </cfRule>
  </conditionalFormatting>
  <conditionalFormatting sqref="AD232">
    <cfRule type="cellIs" dxfId="1306" priority="1308" stopIfTrue="1" operator="equal">
      <formula>"NO ADMISIBLE"</formula>
    </cfRule>
    <cfRule type="cellIs" dxfId="1305" priority="1309" stopIfTrue="1" operator="equal">
      <formula>"ADMISIBLE"</formula>
    </cfRule>
  </conditionalFormatting>
  <conditionalFormatting sqref="AE233:AE242">
    <cfRule type="cellIs" dxfId="1304" priority="1300" operator="equal">
      <formula>"NO HABIL"</formula>
    </cfRule>
    <cfRule type="cellIs" dxfId="1303" priority="1306" stopIfTrue="1" operator="equal">
      <formula>"NO ADMISIBLE"</formula>
    </cfRule>
    <cfRule type="cellIs" dxfId="1302" priority="1307" stopIfTrue="1" operator="equal">
      <formula>"ADMISIBLE"</formula>
    </cfRule>
  </conditionalFormatting>
  <conditionalFormatting sqref="AF233:AF242">
    <cfRule type="cellIs" dxfId="1301" priority="1301" operator="equal">
      <formula>"NO HABIL"</formula>
    </cfRule>
    <cfRule type="cellIs" dxfId="1300" priority="1304" stopIfTrue="1" operator="equal">
      <formula>"NO ADMISIBLE"</formula>
    </cfRule>
    <cfRule type="cellIs" dxfId="1299" priority="1305" stopIfTrue="1" operator="equal">
      <formula>"ADMISIBLE"</formula>
    </cfRule>
  </conditionalFormatting>
  <conditionalFormatting sqref="Q232:Q242">
    <cfRule type="cellIs" dxfId="1298" priority="1303" stopIfTrue="1" operator="equal">
      <formula>"NO ADMISIBLE"</formula>
    </cfRule>
  </conditionalFormatting>
  <conditionalFormatting sqref="D232 D235:D242">
    <cfRule type="cellIs" dxfId="1297" priority="1302" stopIfTrue="1" operator="equal">
      <formula>"NO ADMISIBLE"</formula>
    </cfRule>
  </conditionalFormatting>
  <conditionalFormatting sqref="AC233:AC242">
    <cfRule type="cellIs" dxfId="1296" priority="1299" stopIfTrue="1" operator="equal">
      <formula>"NO ADMISIBLE"</formula>
    </cfRule>
  </conditionalFormatting>
  <conditionalFormatting sqref="AC233:AC242">
    <cfRule type="cellIs" dxfId="1295" priority="1296" operator="equal">
      <formula>"NO HABIL"</formula>
    </cfRule>
    <cfRule type="cellIs" dxfId="1294" priority="1297" stopIfTrue="1" operator="equal">
      <formula>"NO ADMISIBLE"</formula>
    </cfRule>
    <cfRule type="cellIs" dxfId="1293" priority="1298" stopIfTrue="1" operator="equal">
      <formula>"ADMISIBLE"</formula>
    </cfRule>
  </conditionalFormatting>
  <conditionalFormatting sqref="AA233:AA242">
    <cfRule type="cellIs" dxfId="1292" priority="1295" stopIfTrue="1" operator="equal">
      <formula>"NO ADMISIBLE"</formula>
    </cfRule>
  </conditionalFormatting>
  <conditionalFormatting sqref="AA233:AA242">
    <cfRule type="cellIs" dxfId="1291" priority="1292" operator="equal">
      <formula>"NO HABIL"</formula>
    </cfRule>
    <cfRule type="cellIs" dxfId="1290" priority="1293" stopIfTrue="1" operator="equal">
      <formula>"NO ADMISIBLE"</formula>
    </cfRule>
    <cfRule type="cellIs" dxfId="1289" priority="1294" stopIfTrue="1" operator="equal">
      <formula>"ADMISIBLE"</formula>
    </cfRule>
  </conditionalFormatting>
  <conditionalFormatting sqref="X233:X242">
    <cfRule type="cellIs" dxfId="1288" priority="1291" stopIfTrue="1" operator="equal">
      <formula>"NO ADMISIBLE"</formula>
    </cfRule>
  </conditionalFormatting>
  <conditionalFormatting sqref="X233:X242">
    <cfRule type="cellIs" dxfId="1287" priority="1288" operator="equal">
      <formula>"NO HABIL"</formula>
    </cfRule>
    <cfRule type="cellIs" dxfId="1286" priority="1289" stopIfTrue="1" operator="equal">
      <formula>"NO ADMISIBLE"</formula>
    </cfRule>
    <cfRule type="cellIs" dxfId="1285" priority="1290" stopIfTrue="1" operator="equal">
      <formula>"ADMISIBLE"</formula>
    </cfRule>
  </conditionalFormatting>
  <conditionalFormatting sqref="V233:V242">
    <cfRule type="cellIs" dxfId="1284" priority="1287" stopIfTrue="1" operator="equal">
      <formula>"NO ADMISIBLE"</formula>
    </cfRule>
  </conditionalFormatting>
  <conditionalFormatting sqref="V233:V242">
    <cfRule type="cellIs" dxfId="1283" priority="1284" operator="equal">
      <formula>"NO HABIL"</formula>
    </cfRule>
    <cfRule type="cellIs" dxfId="1282" priority="1285" stopIfTrue="1" operator="equal">
      <formula>"NO ADMISIBLE"</formula>
    </cfRule>
    <cfRule type="cellIs" dxfId="1281" priority="1286" stopIfTrue="1" operator="equal">
      <formula>"ADMISIBLE"</formula>
    </cfRule>
  </conditionalFormatting>
  <conditionalFormatting sqref="T233:T242">
    <cfRule type="cellIs" dxfId="1280" priority="1283" stopIfTrue="1" operator="equal">
      <formula>"NO ADMISIBLE"</formula>
    </cfRule>
  </conditionalFormatting>
  <conditionalFormatting sqref="T233:T242">
    <cfRule type="cellIs" dxfId="1279" priority="1280" operator="equal">
      <formula>"NO HABIL"</formula>
    </cfRule>
    <cfRule type="cellIs" dxfId="1278" priority="1281" stopIfTrue="1" operator="equal">
      <formula>"NO ADMISIBLE"</formula>
    </cfRule>
    <cfRule type="cellIs" dxfId="1277" priority="1282" stopIfTrue="1" operator="equal">
      <formula>"ADMISIBLE"</formula>
    </cfRule>
  </conditionalFormatting>
  <conditionalFormatting sqref="R233:R242">
    <cfRule type="cellIs" dxfId="1276" priority="1279" stopIfTrue="1" operator="equal">
      <formula>"NO ADMISIBLE"</formula>
    </cfRule>
  </conditionalFormatting>
  <conditionalFormatting sqref="R233:R242">
    <cfRule type="cellIs" dxfId="1275" priority="1276" operator="equal">
      <formula>"NO HABIL"</formula>
    </cfRule>
    <cfRule type="cellIs" dxfId="1274" priority="1277" stopIfTrue="1" operator="equal">
      <formula>"NO ADMISIBLE"</formula>
    </cfRule>
    <cfRule type="cellIs" dxfId="1273" priority="1278" stopIfTrue="1" operator="equal">
      <formula>"ADMISIBLE"</formula>
    </cfRule>
  </conditionalFormatting>
  <conditionalFormatting sqref="Y232:Y242">
    <cfRule type="cellIs" dxfId="1272" priority="1275" stopIfTrue="1" operator="equal">
      <formula>"NO ADMISIBLE"</formula>
    </cfRule>
  </conditionalFormatting>
  <conditionalFormatting sqref="Z233:Z242">
    <cfRule type="cellIs" dxfId="1271" priority="1274" stopIfTrue="1" operator="equal">
      <formula>"NO ADMISIBLE"</formula>
    </cfRule>
  </conditionalFormatting>
  <conditionalFormatting sqref="Z233:Z242">
    <cfRule type="cellIs" dxfId="1270" priority="1271" operator="equal">
      <formula>"NO HABIL"</formula>
    </cfRule>
    <cfRule type="cellIs" dxfId="1269" priority="1272" stopIfTrue="1" operator="equal">
      <formula>"NO ADMISIBLE"</formula>
    </cfRule>
    <cfRule type="cellIs" dxfId="1268" priority="1273" stopIfTrue="1" operator="equal">
      <formula>"ADMISIBLE"</formula>
    </cfRule>
  </conditionalFormatting>
  <conditionalFormatting sqref="R232">
    <cfRule type="cellIs" dxfId="1267" priority="1270" stopIfTrue="1" operator="equal">
      <formula>"NO ADMISIBLE"</formula>
    </cfRule>
  </conditionalFormatting>
  <conditionalFormatting sqref="R232">
    <cfRule type="cellIs" dxfId="1266" priority="1267" operator="equal">
      <formula>"NO HABIL"</formula>
    </cfRule>
    <cfRule type="cellIs" dxfId="1265" priority="1268" stopIfTrue="1" operator="equal">
      <formula>"NO ADMISIBLE"</formula>
    </cfRule>
    <cfRule type="cellIs" dxfId="1264" priority="1269" stopIfTrue="1" operator="equal">
      <formula>"ADMISIBLE"</formula>
    </cfRule>
  </conditionalFormatting>
  <conditionalFormatting sqref="R232">
    <cfRule type="containsBlanks" dxfId="1263" priority="1266">
      <formula>LEN(TRIM(R232))=0</formula>
    </cfRule>
  </conditionalFormatting>
  <conditionalFormatting sqref="R232">
    <cfRule type="cellIs" dxfId="1262" priority="1265" operator="equal">
      <formula>"RECHAZADO"</formula>
    </cfRule>
  </conditionalFormatting>
  <conditionalFormatting sqref="T232">
    <cfRule type="cellIs" dxfId="1261" priority="1264" stopIfTrue="1" operator="equal">
      <formula>"NO ADMISIBLE"</formula>
    </cfRule>
  </conditionalFormatting>
  <conditionalFormatting sqref="T232">
    <cfRule type="cellIs" dxfId="1260" priority="1261" operator="equal">
      <formula>"NO HABIL"</formula>
    </cfRule>
    <cfRule type="cellIs" dxfId="1259" priority="1262" stopIfTrue="1" operator="equal">
      <formula>"NO ADMISIBLE"</formula>
    </cfRule>
    <cfRule type="cellIs" dxfId="1258" priority="1263" stopIfTrue="1" operator="equal">
      <formula>"ADMISIBLE"</formula>
    </cfRule>
  </conditionalFormatting>
  <conditionalFormatting sqref="T232">
    <cfRule type="containsBlanks" dxfId="1257" priority="1260">
      <formula>LEN(TRIM(T232))=0</formula>
    </cfRule>
  </conditionalFormatting>
  <conditionalFormatting sqref="T232">
    <cfRule type="cellIs" dxfId="1256" priority="1259" operator="equal">
      <formula>"RECHAZADO"</formula>
    </cfRule>
  </conditionalFormatting>
  <conditionalFormatting sqref="V232">
    <cfRule type="cellIs" dxfId="1255" priority="1258" stopIfTrue="1" operator="equal">
      <formula>"NO ADMISIBLE"</formula>
    </cfRule>
  </conditionalFormatting>
  <conditionalFormatting sqref="V232">
    <cfRule type="cellIs" dxfId="1254" priority="1255" operator="equal">
      <formula>"NO HABIL"</formula>
    </cfRule>
    <cfRule type="cellIs" dxfId="1253" priority="1256" stopIfTrue="1" operator="equal">
      <formula>"NO ADMISIBLE"</formula>
    </cfRule>
    <cfRule type="cellIs" dxfId="1252" priority="1257" stopIfTrue="1" operator="equal">
      <formula>"ADMISIBLE"</formula>
    </cfRule>
  </conditionalFormatting>
  <conditionalFormatting sqref="V232">
    <cfRule type="containsBlanks" dxfId="1251" priority="1254">
      <formula>LEN(TRIM(V232))=0</formula>
    </cfRule>
  </conditionalFormatting>
  <conditionalFormatting sqref="V232">
    <cfRule type="cellIs" dxfId="1250" priority="1253" operator="equal">
      <formula>"RECHAZADO"</formula>
    </cfRule>
  </conditionalFormatting>
  <conditionalFormatting sqref="X232">
    <cfRule type="cellIs" dxfId="1249" priority="1252" stopIfTrue="1" operator="equal">
      <formula>"NO ADMISIBLE"</formula>
    </cfRule>
  </conditionalFormatting>
  <conditionalFormatting sqref="X232">
    <cfRule type="cellIs" dxfId="1248" priority="1249" operator="equal">
      <formula>"NO HABIL"</formula>
    </cfRule>
    <cfRule type="cellIs" dxfId="1247" priority="1250" stopIfTrue="1" operator="equal">
      <formula>"NO ADMISIBLE"</formula>
    </cfRule>
    <cfRule type="cellIs" dxfId="1246" priority="1251" stopIfTrue="1" operator="equal">
      <formula>"ADMISIBLE"</formula>
    </cfRule>
  </conditionalFormatting>
  <conditionalFormatting sqref="X232">
    <cfRule type="containsBlanks" dxfId="1245" priority="1248">
      <formula>LEN(TRIM(X232))=0</formula>
    </cfRule>
  </conditionalFormatting>
  <conditionalFormatting sqref="X232">
    <cfRule type="cellIs" dxfId="1244" priority="1247" operator="equal">
      <formula>"RECHAZADO"</formula>
    </cfRule>
  </conditionalFormatting>
  <conditionalFormatting sqref="Z232">
    <cfRule type="cellIs" dxfId="1243" priority="1246" stopIfTrue="1" operator="equal">
      <formula>"NO ADMISIBLE"</formula>
    </cfRule>
  </conditionalFormatting>
  <conditionalFormatting sqref="Z232">
    <cfRule type="cellIs" dxfId="1242" priority="1243" operator="equal">
      <formula>"NO HABIL"</formula>
    </cfRule>
    <cfRule type="cellIs" dxfId="1241" priority="1244" stopIfTrue="1" operator="equal">
      <formula>"NO ADMISIBLE"</formula>
    </cfRule>
    <cfRule type="cellIs" dxfId="1240" priority="1245" stopIfTrue="1" operator="equal">
      <formula>"ADMISIBLE"</formula>
    </cfRule>
  </conditionalFormatting>
  <conditionalFormatting sqref="Z232">
    <cfRule type="containsBlanks" dxfId="1239" priority="1242">
      <formula>LEN(TRIM(Z232))=0</formula>
    </cfRule>
  </conditionalFormatting>
  <conditionalFormatting sqref="Z232">
    <cfRule type="cellIs" dxfId="1238" priority="1241" operator="equal">
      <formula>"RECHAZADO"</formula>
    </cfRule>
  </conditionalFormatting>
  <conditionalFormatting sqref="AA232">
    <cfRule type="cellIs" dxfId="1237" priority="1240" stopIfTrue="1" operator="equal">
      <formula>"NO ADMISIBLE"</formula>
    </cfRule>
  </conditionalFormatting>
  <conditionalFormatting sqref="AA232">
    <cfRule type="cellIs" dxfId="1236" priority="1237" operator="equal">
      <formula>"NO HABIL"</formula>
    </cfRule>
    <cfRule type="cellIs" dxfId="1235" priority="1238" stopIfTrue="1" operator="equal">
      <formula>"NO ADMISIBLE"</formula>
    </cfRule>
    <cfRule type="cellIs" dxfId="1234" priority="1239" stopIfTrue="1" operator="equal">
      <formula>"ADMISIBLE"</formula>
    </cfRule>
  </conditionalFormatting>
  <conditionalFormatting sqref="AA232">
    <cfRule type="containsBlanks" dxfId="1233" priority="1236">
      <formula>LEN(TRIM(AA232))=0</formula>
    </cfRule>
  </conditionalFormatting>
  <conditionalFormatting sqref="AA232">
    <cfRule type="cellIs" dxfId="1232" priority="1235" operator="equal">
      <formula>"RECHAZADO"</formula>
    </cfRule>
  </conditionalFormatting>
  <conditionalFormatting sqref="AC232">
    <cfRule type="cellIs" dxfId="1231" priority="1234" stopIfTrue="1" operator="equal">
      <formula>"NO ADMISIBLE"</formula>
    </cfRule>
  </conditionalFormatting>
  <conditionalFormatting sqref="AC232">
    <cfRule type="cellIs" dxfId="1230" priority="1231" operator="equal">
      <formula>"NO HABIL"</formula>
    </cfRule>
    <cfRule type="cellIs" dxfId="1229" priority="1232" stopIfTrue="1" operator="equal">
      <formula>"NO ADMISIBLE"</formula>
    </cfRule>
    <cfRule type="cellIs" dxfId="1228" priority="1233" stopIfTrue="1" operator="equal">
      <formula>"ADMISIBLE"</formula>
    </cfRule>
  </conditionalFormatting>
  <conditionalFormatting sqref="AC232">
    <cfRule type="containsBlanks" dxfId="1227" priority="1230">
      <formula>LEN(TRIM(AC232))=0</formula>
    </cfRule>
  </conditionalFormatting>
  <conditionalFormatting sqref="AC232">
    <cfRule type="cellIs" dxfId="1226" priority="1229" operator="equal">
      <formula>"RECHAZADO"</formula>
    </cfRule>
  </conditionalFormatting>
  <conditionalFormatting sqref="AE232">
    <cfRule type="cellIs" dxfId="1225" priority="1228" stopIfTrue="1" operator="equal">
      <formula>"NO ADMISIBLE"</formula>
    </cfRule>
  </conditionalFormatting>
  <conditionalFormatting sqref="AE232">
    <cfRule type="cellIs" dxfId="1224" priority="1225" operator="equal">
      <formula>"NO HABIL"</formula>
    </cfRule>
    <cfRule type="cellIs" dxfId="1223" priority="1226" stopIfTrue="1" operator="equal">
      <formula>"NO ADMISIBLE"</formula>
    </cfRule>
    <cfRule type="cellIs" dxfId="1222" priority="1227" stopIfTrue="1" operator="equal">
      <formula>"ADMISIBLE"</formula>
    </cfRule>
  </conditionalFormatting>
  <conditionalFormatting sqref="AE232">
    <cfRule type="containsBlanks" dxfId="1221" priority="1224">
      <formula>LEN(TRIM(AE232))=0</formula>
    </cfRule>
  </conditionalFormatting>
  <conditionalFormatting sqref="AE232">
    <cfRule type="cellIs" dxfId="1220" priority="1223" operator="equal">
      <formula>"RECHAZADO"</formula>
    </cfRule>
  </conditionalFormatting>
  <conditionalFormatting sqref="AF232">
    <cfRule type="cellIs" dxfId="1219" priority="1220" operator="equal">
      <formula>"NO HABIL"</formula>
    </cfRule>
    <cfRule type="cellIs" dxfId="1218" priority="1221" stopIfTrue="1" operator="equal">
      <formula>"NO ADMISIBLE"</formula>
    </cfRule>
    <cfRule type="cellIs" dxfId="1217" priority="1222" stopIfTrue="1" operator="equal">
      <formula>"ADMISIBLE"</formula>
    </cfRule>
  </conditionalFormatting>
  <conditionalFormatting sqref="AF232">
    <cfRule type="containsBlanks" dxfId="1216" priority="1219">
      <formula>LEN(TRIM(AF232))=0</formula>
    </cfRule>
  </conditionalFormatting>
  <conditionalFormatting sqref="AF232">
    <cfRule type="cellIs" dxfId="1215" priority="1218" operator="equal">
      <formula>"RECHAZADO"</formula>
    </cfRule>
  </conditionalFormatting>
  <conditionalFormatting sqref="D233:D234">
    <cfRule type="cellIs" dxfId="1214" priority="1217" stopIfTrue="1" operator="equal">
      <formula>"NO ADMISIBLE"</formula>
    </cfRule>
  </conditionalFormatting>
  <conditionalFormatting sqref="J244:K253 S243:S253 C243:C253 W243:W253 N243:P253">
    <cfRule type="cellIs" dxfId="1213" priority="1214" stopIfTrue="1" operator="equal">
      <formula>"NO ADMISIBLE"</formula>
    </cfRule>
  </conditionalFormatting>
  <conditionalFormatting sqref="W243 U243:U253">
    <cfRule type="cellIs" dxfId="1212" priority="1215" stopIfTrue="1" operator="equal">
      <formula>"NO ADMISIBLE"</formula>
    </cfRule>
    <cfRule type="cellIs" dxfId="1211" priority="1216" stopIfTrue="1" operator="equal">
      <formula>"ADMISIBLE"</formula>
    </cfRule>
  </conditionalFormatting>
  <conditionalFormatting sqref="AB243:AB253">
    <cfRule type="cellIs" dxfId="1210" priority="1213" stopIfTrue="1" operator="equal">
      <formula>"NO ADMISIBLE"</formula>
    </cfRule>
  </conditionalFormatting>
  <conditionalFormatting sqref="AB243">
    <cfRule type="cellIs" dxfId="1209" priority="1211" stopIfTrue="1" operator="equal">
      <formula>"NO ADMISIBLE"</formula>
    </cfRule>
    <cfRule type="cellIs" dxfId="1208" priority="1212" stopIfTrue="1" operator="equal">
      <formula>"ADMISIBLE"</formula>
    </cfRule>
  </conditionalFormatting>
  <conditionalFormatting sqref="AD244:AE253 AD243">
    <cfRule type="cellIs" dxfId="1207" priority="1210" stopIfTrue="1" operator="equal">
      <formula>"NO ADMISIBLE"</formula>
    </cfRule>
  </conditionalFormatting>
  <conditionalFormatting sqref="AD243">
    <cfRule type="cellIs" dxfId="1206" priority="1208" stopIfTrue="1" operator="equal">
      <formula>"NO ADMISIBLE"</formula>
    </cfRule>
    <cfRule type="cellIs" dxfId="1205" priority="1209" stopIfTrue="1" operator="equal">
      <formula>"ADMISIBLE"</formula>
    </cfRule>
  </conditionalFormatting>
  <conditionalFormatting sqref="AE244:AE253">
    <cfRule type="cellIs" dxfId="1204" priority="1200" operator="equal">
      <formula>"NO HABIL"</formula>
    </cfRule>
    <cfRule type="cellIs" dxfId="1203" priority="1206" stopIfTrue="1" operator="equal">
      <formula>"NO ADMISIBLE"</formula>
    </cfRule>
    <cfRule type="cellIs" dxfId="1202" priority="1207" stopIfTrue="1" operator="equal">
      <formula>"ADMISIBLE"</formula>
    </cfRule>
  </conditionalFormatting>
  <conditionalFormatting sqref="AF244:AF253">
    <cfRule type="cellIs" dxfId="1201" priority="1201" operator="equal">
      <formula>"NO HABIL"</formula>
    </cfRule>
    <cfRule type="cellIs" dxfId="1200" priority="1204" stopIfTrue="1" operator="equal">
      <formula>"NO ADMISIBLE"</formula>
    </cfRule>
    <cfRule type="cellIs" dxfId="1199" priority="1205" stopIfTrue="1" operator="equal">
      <formula>"ADMISIBLE"</formula>
    </cfRule>
  </conditionalFormatting>
  <conditionalFormatting sqref="Q243:Q253">
    <cfRule type="cellIs" dxfId="1198" priority="1203" stopIfTrue="1" operator="equal">
      <formula>"NO ADMISIBLE"</formula>
    </cfRule>
  </conditionalFormatting>
  <conditionalFormatting sqref="D243 D246:D253">
    <cfRule type="cellIs" dxfId="1197" priority="1202" stopIfTrue="1" operator="equal">
      <formula>"NO ADMISIBLE"</formula>
    </cfRule>
  </conditionalFormatting>
  <conditionalFormatting sqref="AC244:AC253">
    <cfRule type="cellIs" dxfId="1196" priority="1199" stopIfTrue="1" operator="equal">
      <formula>"NO ADMISIBLE"</formula>
    </cfRule>
  </conditionalFormatting>
  <conditionalFormatting sqref="AC244:AC253">
    <cfRule type="cellIs" dxfId="1195" priority="1196" operator="equal">
      <formula>"NO HABIL"</formula>
    </cfRule>
    <cfRule type="cellIs" dxfId="1194" priority="1197" stopIfTrue="1" operator="equal">
      <formula>"NO ADMISIBLE"</formula>
    </cfRule>
    <cfRule type="cellIs" dxfId="1193" priority="1198" stopIfTrue="1" operator="equal">
      <formula>"ADMISIBLE"</formula>
    </cfRule>
  </conditionalFormatting>
  <conditionalFormatting sqref="AA244:AA253">
    <cfRule type="cellIs" dxfId="1192" priority="1195" stopIfTrue="1" operator="equal">
      <formula>"NO ADMISIBLE"</formula>
    </cfRule>
  </conditionalFormatting>
  <conditionalFormatting sqref="AA244:AA253">
    <cfRule type="cellIs" dxfId="1191" priority="1192" operator="equal">
      <formula>"NO HABIL"</formula>
    </cfRule>
    <cfRule type="cellIs" dxfId="1190" priority="1193" stopIfTrue="1" operator="equal">
      <formula>"NO ADMISIBLE"</formula>
    </cfRule>
    <cfRule type="cellIs" dxfId="1189" priority="1194" stopIfTrue="1" operator="equal">
      <formula>"ADMISIBLE"</formula>
    </cfRule>
  </conditionalFormatting>
  <conditionalFormatting sqref="X244:X253">
    <cfRule type="cellIs" dxfId="1188" priority="1191" stopIfTrue="1" operator="equal">
      <formula>"NO ADMISIBLE"</formula>
    </cfRule>
  </conditionalFormatting>
  <conditionalFormatting sqref="X244:X253">
    <cfRule type="cellIs" dxfId="1187" priority="1188" operator="equal">
      <formula>"NO HABIL"</formula>
    </cfRule>
    <cfRule type="cellIs" dxfId="1186" priority="1189" stopIfTrue="1" operator="equal">
      <formula>"NO ADMISIBLE"</formula>
    </cfRule>
    <cfRule type="cellIs" dxfId="1185" priority="1190" stopIfTrue="1" operator="equal">
      <formula>"ADMISIBLE"</formula>
    </cfRule>
  </conditionalFormatting>
  <conditionalFormatting sqref="V244:V253">
    <cfRule type="cellIs" dxfId="1184" priority="1187" stopIfTrue="1" operator="equal">
      <formula>"NO ADMISIBLE"</formula>
    </cfRule>
  </conditionalFormatting>
  <conditionalFormatting sqref="V244:V253">
    <cfRule type="cellIs" dxfId="1183" priority="1184" operator="equal">
      <formula>"NO HABIL"</formula>
    </cfRule>
    <cfRule type="cellIs" dxfId="1182" priority="1185" stopIfTrue="1" operator="equal">
      <formula>"NO ADMISIBLE"</formula>
    </cfRule>
    <cfRule type="cellIs" dxfId="1181" priority="1186" stopIfTrue="1" operator="equal">
      <formula>"ADMISIBLE"</formula>
    </cfRule>
  </conditionalFormatting>
  <conditionalFormatting sqref="T244:T253">
    <cfRule type="cellIs" dxfId="1180" priority="1183" stopIfTrue="1" operator="equal">
      <formula>"NO ADMISIBLE"</formula>
    </cfRule>
  </conditionalFormatting>
  <conditionalFormatting sqref="T244:T253">
    <cfRule type="cellIs" dxfId="1179" priority="1180" operator="equal">
      <formula>"NO HABIL"</formula>
    </cfRule>
    <cfRule type="cellIs" dxfId="1178" priority="1181" stopIfTrue="1" operator="equal">
      <formula>"NO ADMISIBLE"</formula>
    </cfRule>
    <cfRule type="cellIs" dxfId="1177" priority="1182" stopIfTrue="1" operator="equal">
      <formula>"ADMISIBLE"</formula>
    </cfRule>
  </conditionalFormatting>
  <conditionalFormatting sqref="R244:R253">
    <cfRule type="cellIs" dxfId="1176" priority="1179" stopIfTrue="1" operator="equal">
      <formula>"NO ADMISIBLE"</formula>
    </cfRule>
  </conditionalFormatting>
  <conditionalFormatting sqref="R244:R253">
    <cfRule type="cellIs" dxfId="1175" priority="1176" operator="equal">
      <formula>"NO HABIL"</formula>
    </cfRule>
    <cfRule type="cellIs" dxfId="1174" priority="1177" stopIfTrue="1" operator="equal">
      <formula>"NO ADMISIBLE"</formula>
    </cfRule>
    <cfRule type="cellIs" dxfId="1173" priority="1178" stopIfTrue="1" operator="equal">
      <formula>"ADMISIBLE"</formula>
    </cfRule>
  </conditionalFormatting>
  <conditionalFormatting sqref="Y243:Y253">
    <cfRule type="cellIs" dxfId="1172" priority="1175" stopIfTrue="1" operator="equal">
      <formula>"NO ADMISIBLE"</formula>
    </cfRule>
  </conditionalFormatting>
  <conditionalFormatting sqref="Z244:Z253">
    <cfRule type="cellIs" dxfId="1171" priority="1174" stopIfTrue="1" operator="equal">
      <formula>"NO ADMISIBLE"</formula>
    </cfRule>
  </conditionalFormatting>
  <conditionalFormatting sqref="Z244:Z253">
    <cfRule type="cellIs" dxfId="1170" priority="1171" operator="equal">
      <formula>"NO HABIL"</formula>
    </cfRule>
    <cfRule type="cellIs" dxfId="1169" priority="1172" stopIfTrue="1" operator="equal">
      <formula>"NO ADMISIBLE"</formula>
    </cfRule>
    <cfRule type="cellIs" dxfId="1168" priority="1173" stopIfTrue="1" operator="equal">
      <formula>"ADMISIBLE"</formula>
    </cfRule>
  </conditionalFormatting>
  <conditionalFormatting sqref="R243">
    <cfRule type="cellIs" dxfId="1167" priority="1170" stopIfTrue="1" operator="equal">
      <formula>"NO ADMISIBLE"</formula>
    </cfRule>
  </conditionalFormatting>
  <conditionalFormatting sqref="R243">
    <cfRule type="cellIs" dxfId="1166" priority="1167" operator="equal">
      <formula>"NO HABIL"</formula>
    </cfRule>
    <cfRule type="cellIs" dxfId="1165" priority="1168" stopIfTrue="1" operator="equal">
      <formula>"NO ADMISIBLE"</formula>
    </cfRule>
    <cfRule type="cellIs" dxfId="1164" priority="1169" stopIfTrue="1" operator="equal">
      <formula>"ADMISIBLE"</formula>
    </cfRule>
  </conditionalFormatting>
  <conditionalFormatting sqref="R243">
    <cfRule type="containsBlanks" dxfId="1163" priority="1166">
      <formula>LEN(TRIM(R243))=0</formula>
    </cfRule>
  </conditionalFormatting>
  <conditionalFormatting sqref="R243">
    <cfRule type="cellIs" dxfId="1162" priority="1165" operator="equal">
      <formula>"RECHAZADO"</formula>
    </cfRule>
  </conditionalFormatting>
  <conditionalFormatting sqref="T243">
    <cfRule type="cellIs" dxfId="1161" priority="1164" stopIfTrue="1" operator="equal">
      <formula>"NO ADMISIBLE"</formula>
    </cfRule>
  </conditionalFormatting>
  <conditionalFormatting sqref="T243">
    <cfRule type="cellIs" dxfId="1160" priority="1161" operator="equal">
      <formula>"NO HABIL"</formula>
    </cfRule>
    <cfRule type="cellIs" dxfId="1159" priority="1162" stopIfTrue="1" operator="equal">
      <formula>"NO ADMISIBLE"</formula>
    </cfRule>
    <cfRule type="cellIs" dxfId="1158" priority="1163" stopIfTrue="1" operator="equal">
      <formula>"ADMISIBLE"</formula>
    </cfRule>
  </conditionalFormatting>
  <conditionalFormatting sqref="T243">
    <cfRule type="containsBlanks" dxfId="1157" priority="1160">
      <formula>LEN(TRIM(T243))=0</formula>
    </cfRule>
  </conditionalFormatting>
  <conditionalFormatting sqref="T243">
    <cfRule type="cellIs" dxfId="1156" priority="1159" operator="equal">
      <formula>"RECHAZADO"</formula>
    </cfRule>
  </conditionalFormatting>
  <conditionalFormatting sqref="V243">
    <cfRule type="cellIs" dxfId="1155" priority="1158" stopIfTrue="1" operator="equal">
      <formula>"NO ADMISIBLE"</formula>
    </cfRule>
  </conditionalFormatting>
  <conditionalFormatting sqref="V243">
    <cfRule type="cellIs" dxfId="1154" priority="1155" operator="equal">
      <formula>"NO HABIL"</formula>
    </cfRule>
    <cfRule type="cellIs" dxfId="1153" priority="1156" stopIfTrue="1" operator="equal">
      <formula>"NO ADMISIBLE"</formula>
    </cfRule>
    <cfRule type="cellIs" dxfId="1152" priority="1157" stopIfTrue="1" operator="equal">
      <formula>"ADMISIBLE"</formula>
    </cfRule>
  </conditionalFormatting>
  <conditionalFormatting sqref="V243">
    <cfRule type="containsBlanks" dxfId="1151" priority="1154">
      <formula>LEN(TRIM(V243))=0</formula>
    </cfRule>
  </conditionalFormatting>
  <conditionalFormatting sqref="V243">
    <cfRule type="cellIs" dxfId="1150" priority="1153" operator="equal">
      <formula>"RECHAZADO"</formula>
    </cfRule>
  </conditionalFormatting>
  <conditionalFormatting sqref="X243">
    <cfRule type="cellIs" dxfId="1149" priority="1152" stopIfTrue="1" operator="equal">
      <formula>"NO ADMISIBLE"</formula>
    </cfRule>
  </conditionalFormatting>
  <conditionalFormatting sqref="X243">
    <cfRule type="cellIs" dxfId="1148" priority="1149" operator="equal">
      <formula>"NO HABIL"</formula>
    </cfRule>
    <cfRule type="cellIs" dxfId="1147" priority="1150" stopIfTrue="1" operator="equal">
      <formula>"NO ADMISIBLE"</formula>
    </cfRule>
    <cfRule type="cellIs" dxfId="1146" priority="1151" stopIfTrue="1" operator="equal">
      <formula>"ADMISIBLE"</formula>
    </cfRule>
  </conditionalFormatting>
  <conditionalFormatting sqref="X243">
    <cfRule type="containsBlanks" dxfId="1145" priority="1148">
      <formula>LEN(TRIM(X243))=0</formula>
    </cfRule>
  </conditionalFormatting>
  <conditionalFormatting sqref="X243">
    <cfRule type="cellIs" dxfId="1144" priority="1147" operator="equal">
      <formula>"RECHAZADO"</formula>
    </cfRule>
  </conditionalFormatting>
  <conditionalFormatting sqref="Z243">
    <cfRule type="cellIs" dxfId="1143" priority="1146" stopIfTrue="1" operator="equal">
      <formula>"NO ADMISIBLE"</formula>
    </cfRule>
  </conditionalFormatting>
  <conditionalFormatting sqref="Z243">
    <cfRule type="cellIs" dxfId="1142" priority="1143" operator="equal">
      <formula>"NO HABIL"</formula>
    </cfRule>
    <cfRule type="cellIs" dxfId="1141" priority="1144" stopIfTrue="1" operator="equal">
      <formula>"NO ADMISIBLE"</formula>
    </cfRule>
    <cfRule type="cellIs" dxfId="1140" priority="1145" stopIfTrue="1" operator="equal">
      <formula>"ADMISIBLE"</formula>
    </cfRule>
  </conditionalFormatting>
  <conditionalFormatting sqref="Z243">
    <cfRule type="containsBlanks" dxfId="1139" priority="1142">
      <formula>LEN(TRIM(Z243))=0</formula>
    </cfRule>
  </conditionalFormatting>
  <conditionalFormatting sqref="Z243">
    <cfRule type="cellIs" dxfId="1138" priority="1141" operator="equal">
      <formula>"RECHAZADO"</formula>
    </cfRule>
  </conditionalFormatting>
  <conditionalFormatting sqref="AA243">
    <cfRule type="cellIs" dxfId="1137" priority="1140" stopIfTrue="1" operator="equal">
      <formula>"NO ADMISIBLE"</formula>
    </cfRule>
  </conditionalFormatting>
  <conditionalFormatting sqref="AA243">
    <cfRule type="cellIs" dxfId="1136" priority="1137" operator="equal">
      <formula>"NO HABIL"</formula>
    </cfRule>
    <cfRule type="cellIs" dxfId="1135" priority="1138" stopIfTrue="1" operator="equal">
      <formula>"NO ADMISIBLE"</formula>
    </cfRule>
    <cfRule type="cellIs" dxfId="1134" priority="1139" stopIfTrue="1" operator="equal">
      <formula>"ADMISIBLE"</formula>
    </cfRule>
  </conditionalFormatting>
  <conditionalFormatting sqref="AA243">
    <cfRule type="containsBlanks" dxfId="1133" priority="1136">
      <formula>LEN(TRIM(AA243))=0</formula>
    </cfRule>
  </conditionalFormatting>
  <conditionalFormatting sqref="AA243">
    <cfRule type="cellIs" dxfId="1132" priority="1135" operator="equal">
      <formula>"RECHAZADO"</formula>
    </cfRule>
  </conditionalFormatting>
  <conditionalFormatting sqref="AC243">
    <cfRule type="cellIs" dxfId="1131" priority="1134" stopIfTrue="1" operator="equal">
      <formula>"NO ADMISIBLE"</formula>
    </cfRule>
  </conditionalFormatting>
  <conditionalFormatting sqref="AC243">
    <cfRule type="cellIs" dxfId="1130" priority="1131" operator="equal">
      <formula>"NO HABIL"</formula>
    </cfRule>
    <cfRule type="cellIs" dxfId="1129" priority="1132" stopIfTrue="1" operator="equal">
      <formula>"NO ADMISIBLE"</formula>
    </cfRule>
    <cfRule type="cellIs" dxfId="1128" priority="1133" stopIfTrue="1" operator="equal">
      <formula>"ADMISIBLE"</formula>
    </cfRule>
  </conditionalFormatting>
  <conditionalFormatting sqref="AC243">
    <cfRule type="containsBlanks" dxfId="1127" priority="1130">
      <formula>LEN(TRIM(AC243))=0</formula>
    </cfRule>
  </conditionalFormatting>
  <conditionalFormatting sqref="AC243">
    <cfRule type="cellIs" dxfId="1126" priority="1129" operator="equal">
      <formula>"RECHAZADO"</formula>
    </cfRule>
  </conditionalFormatting>
  <conditionalFormatting sqref="AE243">
    <cfRule type="cellIs" dxfId="1125" priority="1128" stopIfTrue="1" operator="equal">
      <formula>"NO ADMISIBLE"</formula>
    </cfRule>
  </conditionalFormatting>
  <conditionalFormatting sqref="AE243">
    <cfRule type="cellIs" dxfId="1124" priority="1125" operator="equal">
      <formula>"NO HABIL"</formula>
    </cfRule>
    <cfRule type="cellIs" dxfId="1123" priority="1126" stopIfTrue="1" operator="equal">
      <formula>"NO ADMISIBLE"</formula>
    </cfRule>
    <cfRule type="cellIs" dxfId="1122" priority="1127" stopIfTrue="1" operator="equal">
      <formula>"ADMISIBLE"</formula>
    </cfRule>
  </conditionalFormatting>
  <conditionalFormatting sqref="AE243">
    <cfRule type="containsBlanks" dxfId="1121" priority="1124">
      <formula>LEN(TRIM(AE243))=0</formula>
    </cfRule>
  </conditionalFormatting>
  <conditionalFormatting sqref="AE243">
    <cfRule type="cellIs" dxfId="1120" priority="1123" operator="equal">
      <formula>"RECHAZADO"</formula>
    </cfRule>
  </conditionalFormatting>
  <conditionalFormatting sqref="AF243">
    <cfRule type="cellIs" dxfId="1119" priority="1120" operator="equal">
      <formula>"NO HABIL"</formula>
    </cfRule>
    <cfRule type="cellIs" dxfId="1118" priority="1121" stopIfTrue="1" operator="equal">
      <formula>"NO ADMISIBLE"</formula>
    </cfRule>
    <cfRule type="cellIs" dxfId="1117" priority="1122" stopIfTrue="1" operator="equal">
      <formula>"ADMISIBLE"</formula>
    </cfRule>
  </conditionalFormatting>
  <conditionalFormatting sqref="AF243">
    <cfRule type="containsBlanks" dxfId="1116" priority="1119">
      <formula>LEN(TRIM(AF243))=0</formula>
    </cfRule>
  </conditionalFormatting>
  <conditionalFormatting sqref="AF243">
    <cfRule type="cellIs" dxfId="1115" priority="1118" operator="equal">
      <formula>"RECHAZADO"</formula>
    </cfRule>
  </conditionalFormatting>
  <conditionalFormatting sqref="D244:D245">
    <cfRule type="cellIs" dxfId="1114" priority="1117" stopIfTrue="1" operator="equal">
      <formula>"NO ADMISIBLE"</formula>
    </cfRule>
  </conditionalFormatting>
  <conditionalFormatting sqref="J255:K264 S254:S264 C254:C264 W254:W264 N254:P264">
    <cfRule type="cellIs" dxfId="1113" priority="1114" stopIfTrue="1" operator="equal">
      <formula>"NO ADMISIBLE"</formula>
    </cfRule>
  </conditionalFormatting>
  <conditionalFormatting sqref="W254 U254:U264">
    <cfRule type="cellIs" dxfId="1112" priority="1115" stopIfTrue="1" operator="equal">
      <formula>"NO ADMISIBLE"</formula>
    </cfRule>
    <cfRule type="cellIs" dxfId="1111" priority="1116" stopIfTrue="1" operator="equal">
      <formula>"ADMISIBLE"</formula>
    </cfRule>
  </conditionalFormatting>
  <conditionalFormatting sqref="AB254:AB264">
    <cfRule type="cellIs" dxfId="1110" priority="1113" stopIfTrue="1" operator="equal">
      <formula>"NO ADMISIBLE"</formula>
    </cfRule>
  </conditionalFormatting>
  <conditionalFormatting sqref="AB254">
    <cfRule type="cellIs" dxfId="1109" priority="1111" stopIfTrue="1" operator="equal">
      <formula>"NO ADMISIBLE"</formula>
    </cfRule>
    <cfRule type="cellIs" dxfId="1108" priority="1112" stopIfTrue="1" operator="equal">
      <formula>"ADMISIBLE"</formula>
    </cfRule>
  </conditionalFormatting>
  <conditionalFormatting sqref="AD255:AE264 AD254">
    <cfRule type="cellIs" dxfId="1107" priority="1110" stopIfTrue="1" operator="equal">
      <formula>"NO ADMISIBLE"</formula>
    </cfRule>
  </conditionalFormatting>
  <conditionalFormatting sqref="AD254">
    <cfRule type="cellIs" dxfId="1106" priority="1108" stopIfTrue="1" operator="equal">
      <formula>"NO ADMISIBLE"</formula>
    </cfRule>
    <cfRule type="cellIs" dxfId="1105" priority="1109" stopIfTrue="1" operator="equal">
      <formula>"ADMISIBLE"</formula>
    </cfRule>
  </conditionalFormatting>
  <conditionalFormatting sqref="AE255:AE264">
    <cfRule type="cellIs" dxfId="1104" priority="1100" operator="equal">
      <formula>"NO HABIL"</formula>
    </cfRule>
    <cfRule type="cellIs" dxfId="1103" priority="1106" stopIfTrue="1" operator="equal">
      <formula>"NO ADMISIBLE"</formula>
    </cfRule>
    <cfRule type="cellIs" dxfId="1102" priority="1107" stopIfTrue="1" operator="equal">
      <formula>"ADMISIBLE"</formula>
    </cfRule>
  </conditionalFormatting>
  <conditionalFormatting sqref="AF255:AF264">
    <cfRule type="cellIs" dxfId="1101" priority="1101" operator="equal">
      <formula>"NO HABIL"</formula>
    </cfRule>
    <cfRule type="cellIs" dxfId="1100" priority="1104" stopIfTrue="1" operator="equal">
      <formula>"NO ADMISIBLE"</formula>
    </cfRule>
    <cfRule type="cellIs" dxfId="1099" priority="1105" stopIfTrue="1" operator="equal">
      <formula>"ADMISIBLE"</formula>
    </cfRule>
  </conditionalFormatting>
  <conditionalFormatting sqref="Q254:Q264">
    <cfRule type="cellIs" dxfId="1098" priority="1103" stopIfTrue="1" operator="equal">
      <formula>"NO ADMISIBLE"</formula>
    </cfRule>
  </conditionalFormatting>
  <conditionalFormatting sqref="D254 D257:D264">
    <cfRule type="cellIs" dxfId="1097" priority="1102" stopIfTrue="1" operator="equal">
      <formula>"NO ADMISIBLE"</formula>
    </cfRule>
  </conditionalFormatting>
  <conditionalFormatting sqref="AC255:AC264">
    <cfRule type="cellIs" dxfId="1096" priority="1099" stopIfTrue="1" operator="equal">
      <formula>"NO ADMISIBLE"</formula>
    </cfRule>
  </conditionalFormatting>
  <conditionalFormatting sqref="AC255:AC264">
    <cfRule type="cellIs" dxfId="1095" priority="1096" operator="equal">
      <formula>"NO HABIL"</formula>
    </cfRule>
    <cfRule type="cellIs" dxfId="1094" priority="1097" stopIfTrue="1" operator="equal">
      <formula>"NO ADMISIBLE"</formula>
    </cfRule>
    <cfRule type="cellIs" dxfId="1093" priority="1098" stopIfTrue="1" operator="equal">
      <formula>"ADMISIBLE"</formula>
    </cfRule>
  </conditionalFormatting>
  <conditionalFormatting sqref="AA255:AA264">
    <cfRule type="cellIs" dxfId="1092" priority="1095" stopIfTrue="1" operator="equal">
      <formula>"NO ADMISIBLE"</formula>
    </cfRule>
  </conditionalFormatting>
  <conditionalFormatting sqref="AA255:AA264">
    <cfRule type="cellIs" dxfId="1091" priority="1092" operator="equal">
      <formula>"NO HABIL"</formula>
    </cfRule>
    <cfRule type="cellIs" dxfId="1090" priority="1093" stopIfTrue="1" operator="equal">
      <formula>"NO ADMISIBLE"</formula>
    </cfRule>
    <cfRule type="cellIs" dxfId="1089" priority="1094" stopIfTrue="1" operator="equal">
      <formula>"ADMISIBLE"</formula>
    </cfRule>
  </conditionalFormatting>
  <conditionalFormatting sqref="X255:X264">
    <cfRule type="cellIs" dxfId="1088" priority="1091" stopIfTrue="1" operator="equal">
      <formula>"NO ADMISIBLE"</formula>
    </cfRule>
  </conditionalFormatting>
  <conditionalFormatting sqref="X255:X264">
    <cfRule type="cellIs" dxfId="1087" priority="1088" operator="equal">
      <formula>"NO HABIL"</formula>
    </cfRule>
    <cfRule type="cellIs" dxfId="1086" priority="1089" stopIfTrue="1" operator="equal">
      <formula>"NO ADMISIBLE"</formula>
    </cfRule>
    <cfRule type="cellIs" dxfId="1085" priority="1090" stopIfTrue="1" operator="equal">
      <formula>"ADMISIBLE"</formula>
    </cfRule>
  </conditionalFormatting>
  <conditionalFormatting sqref="V255:V264">
    <cfRule type="cellIs" dxfId="1084" priority="1087" stopIfTrue="1" operator="equal">
      <formula>"NO ADMISIBLE"</formula>
    </cfRule>
  </conditionalFormatting>
  <conditionalFormatting sqref="V255:V264">
    <cfRule type="cellIs" dxfId="1083" priority="1084" operator="equal">
      <formula>"NO HABIL"</formula>
    </cfRule>
    <cfRule type="cellIs" dxfId="1082" priority="1085" stopIfTrue="1" operator="equal">
      <formula>"NO ADMISIBLE"</formula>
    </cfRule>
    <cfRule type="cellIs" dxfId="1081" priority="1086" stopIfTrue="1" operator="equal">
      <formula>"ADMISIBLE"</formula>
    </cfRule>
  </conditionalFormatting>
  <conditionalFormatting sqref="T255:T264">
    <cfRule type="cellIs" dxfId="1080" priority="1083" stopIfTrue="1" operator="equal">
      <formula>"NO ADMISIBLE"</formula>
    </cfRule>
  </conditionalFormatting>
  <conditionalFormatting sqref="T255:T264">
    <cfRule type="cellIs" dxfId="1079" priority="1080" operator="equal">
      <formula>"NO HABIL"</formula>
    </cfRule>
    <cfRule type="cellIs" dxfId="1078" priority="1081" stopIfTrue="1" operator="equal">
      <formula>"NO ADMISIBLE"</formula>
    </cfRule>
    <cfRule type="cellIs" dxfId="1077" priority="1082" stopIfTrue="1" operator="equal">
      <formula>"ADMISIBLE"</formula>
    </cfRule>
  </conditionalFormatting>
  <conditionalFormatting sqref="R255:R264">
    <cfRule type="cellIs" dxfId="1076" priority="1079" stopIfTrue="1" operator="equal">
      <formula>"NO ADMISIBLE"</formula>
    </cfRule>
  </conditionalFormatting>
  <conditionalFormatting sqref="R255:R264">
    <cfRule type="cellIs" dxfId="1075" priority="1076" operator="equal">
      <formula>"NO HABIL"</formula>
    </cfRule>
    <cfRule type="cellIs" dxfId="1074" priority="1077" stopIfTrue="1" operator="equal">
      <formula>"NO ADMISIBLE"</formula>
    </cfRule>
    <cfRule type="cellIs" dxfId="1073" priority="1078" stopIfTrue="1" operator="equal">
      <formula>"ADMISIBLE"</formula>
    </cfRule>
  </conditionalFormatting>
  <conditionalFormatting sqref="Y254:Y264">
    <cfRule type="cellIs" dxfId="1072" priority="1075" stopIfTrue="1" operator="equal">
      <formula>"NO ADMISIBLE"</formula>
    </cfRule>
  </conditionalFormatting>
  <conditionalFormatting sqref="Z255:Z264">
    <cfRule type="cellIs" dxfId="1071" priority="1074" stopIfTrue="1" operator="equal">
      <formula>"NO ADMISIBLE"</formula>
    </cfRule>
  </conditionalFormatting>
  <conditionalFormatting sqref="Z255:Z264">
    <cfRule type="cellIs" dxfId="1070" priority="1071" operator="equal">
      <formula>"NO HABIL"</formula>
    </cfRule>
    <cfRule type="cellIs" dxfId="1069" priority="1072" stopIfTrue="1" operator="equal">
      <formula>"NO ADMISIBLE"</formula>
    </cfRule>
    <cfRule type="cellIs" dxfId="1068" priority="1073" stopIfTrue="1" operator="equal">
      <formula>"ADMISIBLE"</formula>
    </cfRule>
  </conditionalFormatting>
  <conditionalFormatting sqref="R254">
    <cfRule type="cellIs" dxfId="1067" priority="1070" stopIfTrue="1" operator="equal">
      <formula>"NO ADMISIBLE"</formula>
    </cfRule>
  </conditionalFormatting>
  <conditionalFormatting sqref="R254">
    <cfRule type="cellIs" dxfId="1066" priority="1067" operator="equal">
      <formula>"NO HABIL"</formula>
    </cfRule>
    <cfRule type="cellIs" dxfId="1065" priority="1068" stopIfTrue="1" operator="equal">
      <formula>"NO ADMISIBLE"</formula>
    </cfRule>
    <cfRule type="cellIs" dxfId="1064" priority="1069" stopIfTrue="1" operator="equal">
      <formula>"ADMISIBLE"</formula>
    </cfRule>
  </conditionalFormatting>
  <conditionalFormatting sqref="R254">
    <cfRule type="containsBlanks" dxfId="1063" priority="1066">
      <formula>LEN(TRIM(R254))=0</formula>
    </cfRule>
  </conditionalFormatting>
  <conditionalFormatting sqref="R254">
    <cfRule type="cellIs" dxfId="1062" priority="1065" operator="equal">
      <formula>"RECHAZADO"</formula>
    </cfRule>
  </conditionalFormatting>
  <conditionalFormatting sqref="T254">
    <cfRule type="cellIs" dxfId="1061" priority="1064" stopIfTrue="1" operator="equal">
      <formula>"NO ADMISIBLE"</formula>
    </cfRule>
  </conditionalFormatting>
  <conditionalFormatting sqref="T254">
    <cfRule type="cellIs" dxfId="1060" priority="1061" operator="equal">
      <formula>"NO HABIL"</formula>
    </cfRule>
    <cfRule type="cellIs" dxfId="1059" priority="1062" stopIfTrue="1" operator="equal">
      <formula>"NO ADMISIBLE"</formula>
    </cfRule>
    <cfRule type="cellIs" dxfId="1058" priority="1063" stopIfTrue="1" operator="equal">
      <formula>"ADMISIBLE"</formula>
    </cfRule>
  </conditionalFormatting>
  <conditionalFormatting sqref="T254">
    <cfRule type="containsBlanks" dxfId="1057" priority="1060">
      <formula>LEN(TRIM(T254))=0</formula>
    </cfRule>
  </conditionalFormatting>
  <conditionalFormatting sqref="T254">
    <cfRule type="cellIs" dxfId="1056" priority="1059" operator="equal">
      <formula>"RECHAZADO"</formula>
    </cfRule>
  </conditionalFormatting>
  <conditionalFormatting sqref="V254">
    <cfRule type="cellIs" dxfId="1055" priority="1058" stopIfTrue="1" operator="equal">
      <formula>"NO ADMISIBLE"</formula>
    </cfRule>
  </conditionalFormatting>
  <conditionalFormatting sqref="V254">
    <cfRule type="cellIs" dxfId="1054" priority="1055" operator="equal">
      <formula>"NO HABIL"</formula>
    </cfRule>
    <cfRule type="cellIs" dxfId="1053" priority="1056" stopIfTrue="1" operator="equal">
      <formula>"NO ADMISIBLE"</formula>
    </cfRule>
    <cfRule type="cellIs" dxfId="1052" priority="1057" stopIfTrue="1" operator="equal">
      <formula>"ADMISIBLE"</formula>
    </cfRule>
  </conditionalFormatting>
  <conditionalFormatting sqref="V254">
    <cfRule type="containsBlanks" dxfId="1051" priority="1054">
      <formula>LEN(TRIM(V254))=0</formula>
    </cfRule>
  </conditionalFormatting>
  <conditionalFormatting sqref="V254">
    <cfRule type="cellIs" dxfId="1050" priority="1053" operator="equal">
      <formula>"RECHAZADO"</formula>
    </cfRule>
  </conditionalFormatting>
  <conditionalFormatting sqref="X254">
    <cfRule type="cellIs" dxfId="1049" priority="1052" stopIfTrue="1" operator="equal">
      <formula>"NO ADMISIBLE"</formula>
    </cfRule>
  </conditionalFormatting>
  <conditionalFormatting sqref="X254">
    <cfRule type="cellIs" dxfId="1048" priority="1049" operator="equal">
      <formula>"NO HABIL"</formula>
    </cfRule>
    <cfRule type="cellIs" dxfId="1047" priority="1050" stopIfTrue="1" operator="equal">
      <formula>"NO ADMISIBLE"</formula>
    </cfRule>
    <cfRule type="cellIs" dxfId="1046" priority="1051" stopIfTrue="1" operator="equal">
      <formula>"ADMISIBLE"</formula>
    </cfRule>
  </conditionalFormatting>
  <conditionalFormatting sqref="X254">
    <cfRule type="containsBlanks" dxfId="1045" priority="1048">
      <formula>LEN(TRIM(X254))=0</formula>
    </cfRule>
  </conditionalFormatting>
  <conditionalFormatting sqref="X254">
    <cfRule type="cellIs" dxfId="1044" priority="1047" operator="equal">
      <formula>"RECHAZADO"</formula>
    </cfRule>
  </conditionalFormatting>
  <conditionalFormatting sqref="Z254">
    <cfRule type="cellIs" dxfId="1043" priority="1046" stopIfTrue="1" operator="equal">
      <formula>"NO ADMISIBLE"</formula>
    </cfRule>
  </conditionalFormatting>
  <conditionalFormatting sqref="Z254">
    <cfRule type="cellIs" dxfId="1042" priority="1043" operator="equal">
      <formula>"NO HABIL"</formula>
    </cfRule>
    <cfRule type="cellIs" dxfId="1041" priority="1044" stopIfTrue="1" operator="equal">
      <formula>"NO ADMISIBLE"</formula>
    </cfRule>
    <cfRule type="cellIs" dxfId="1040" priority="1045" stopIfTrue="1" operator="equal">
      <formula>"ADMISIBLE"</formula>
    </cfRule>
  </conditionalFormatting>
  <conditionalFormatting sqref="Z254">
    <cfRule type="containsBlanks" dxfId="1039" priority="1042">
      <formula>LEN(TRIM(Z254))=0</formula>
    </cfRule>
  </conditionalFormatting>
  <conditionalFormatting sqref="Z254">
    <cfRule type="cellIs" dxfId="1038" priority="1041" operator="equal">
      <formula>"RECHAZADO"</formula>
    </cfRule>
  </conditionalFormatting>
  <conditionalFormatting sqref="AA254">
    <cfRule type="cellIs" dxfId="1037" priority="1040" stopIfTrue="1" operator="equal">
      <formula>"NO ADMISIBLE"</formula>
    </cfRule>
  </conditionalFormatting>
  <conditionalFormatting sqref="AA254">
    <cfRule type="cellIs" dxfId="1036" priority="1037" operator="equal">
      <formula>"NO HABIL"</formula>
    </cfRule>
    <cfRule type="cellIs" dxfId="1035" priority="1038" stopIfTrue="1" operator="equal">
      <formula>"NO ADMISIBLE"</formula>
    </cfRule>
    <cfRule type="cellIs" dxfId="1034" priority="1039" stopIfTrue="1" operator="equal">
      <formula>"ADMISIBLE"</formula>
    </cfRule>
  </conditionalFormatting>
  <conditionalFormatting sqref="AA254">
    <cfRule type="containsBlanks" dxfId="1033" priority="1036">
      <formula>LEN(TRIM(AA254))=0</formula>
    </cfRule>
  </conditionalFormatting>
  <conditionalFormatting sqref="AA254">
    <cfRule type="cellIs" dxfId="1032" priority="1035" operator="equal">
      <formula>"RECHAZADO"</formula>
    </cfRule>
  </conditionalFormatting>
  <conditionalFormatting sqref="AC254">
    <cfRule type="cellIs" dxfId="1031" priority="1034" stopIfTrue="1" operator="equal">
      <formula>"NO ADMISIBLE"</formula>
    </cfRule>
  </conditionalFormatting>
  <conditionalFormatting sqref="AC254">
    <cfRule type="cellIs" dxfId="1030" priority="1031" operator="equal">
      <formula>"NO HABIL"</formula>
    </cfRule>
    <cfRule type="cellIs" dxfId="1029" priority="1032" stopIfTrue="1" operator="equal">
      <formula>"NO ADMISIBLE"</formula>
    </cfRule>
    <cfRule type="cellIs" dxfId="1028" priority="1033" stopIfTrue="1" operator="equal">
      <formula>"ADMISIBLE"</formula>
    </cfRule>
  </conditionalFormatting>
  <conditionalFormatting sqref="AC254">
    <cfRule type="containsBlanks" dxfId="1027" priority="1030">
      <formula>LEN(TRIM(AC254))=0</formula>
    </cfRule>
  </conditionalFormatting>
  <conditionalFormatting sqref="AC254">
    <cfRule type="cellIs" dxfId="1026" priority="1029" operator="equal">
      <formula>"RECHAZADO"</formula>
    </cfRule>
  </conditionalFormatting>
  <conditionalFormatting sqref="AE254">
    <cfRule type="cellIs" dxfId="1025" priority="1028" stopIfTrue="1" operator="equal">
      <formula>"NO ADMISIBLE"</formula>
    </cfRule>
  </conditionalFormatting>
  <conditionalFormatting sqref="AE254">
    <cfRule type="cellIs" dxfId="1024" priority="1025" operator="equal">
      <formula>"NO HABIL"</formula>
    </cfRule>
    <cfRule type="cellIs" dxfId="1023" priority="1026" stopIfTrue="1" operator="equal">
      <formula>"NO ADMISIBLE"</formula>
    </cfRule>
    <cfRule type="cellIs" dxfId="1022" priority="1027" stopIfTrue="1" operator="equal">
      <formula>"ADMISIBLE"</formula>
    </cfRule>
  </conditionalFormatting>
  <conditionalFormatting sqref="AE254">
    <cfRule type="containsBlanks" dxfId="1021" priority="1024">
      <formula>LEN(TRIM(AE254))=0</formula>
    </cfRule>
  </conditionalFormatting>
  <conditionalFormatting sqref="AE254">
    <cfRule type="cellIs" dxfId="1020" priority="1023" operator="equal">
      <formula>"RECHAZADO"</formula>
    </cfRule>
  </conditionalFormatting>
  <conditionalFormatting sqref="AF254">
    <cfRule type="cellIs" dxfId="1019" priority="1020" operator="equal">
      <formula>"NO HABIL"</formula>
    </cfRule>
    <cfRule type="cellIs" dxfId="1018" priority="1021" stopIfTrue="1" operator="equal">
      <formula>"NO ADMISIBLE"</formula>
    </cfRule>
    <cfRule type="cellIs" dxfId="1017" priority="1022" stopIfTrue="1" operator="equal">
      <formula>"ADMISIBLE"</formula>
    </cfRule>
  </conditionalFormatting>
  <conditionalFormatting sqref="AF254">
    <cfRule type="containsBlanks" dxfId="1016" priority="1019">
      <formula>LEN(TRIM(AF254))=0</formula>
    </cfRule>
  </conditionalFormatting>
  <conditionalFormatting sqref="AF254">
    <cfRule type="cellIs" dxfId="1015" priority="1018" operator="equal">
      <formula>"RECHAZADO"</formula>
    </cfRule>
  </conditionalFormatting>
  <conditionalFormatting sqref="D255:D256">
    <cfRule type="cellIs" dxfId="1014" priority="1017" stopIfTrue="1" operator="equal">
      <formula>"NO ADMISIBLE"</formula>
    </cfRule>
  </conditionalFormatting>
  <conditionalFormatting sqref="J266:K275 S265:S275 C265:C275 W265:W275 N265:P275">
    <cfRule type="cellIs" dxfId="1013" priority="1014" stopIfTrue="1" operator="equal">
      <formula>"NO ADMISIBLE"</formula>
    </cfRule>
  </conditionalFormatting>
  <conditionalFormatting sqref="W265 U265:U275">
    <cfRule type="cellIs" dxfId="1012" priority="1015" stopIfTrue="1" operator="equal">
      <formula>"NO ADMISIBLE"</formula>
    </cfRule>
    <cfRule type="cellIs" dxfId="1011" priority="1016" stopIfTrue="1" operator="equal">
      <formula>"ADMISIBLE"</formula>
    </cfRule>
  </conditionalFormatting>
  <conditionalFormatting sqref="AB265:AB275">
    <cfRule type="cellIs" dxfId="1010" priority="1013" stopIfTrue="1" operator="equal">
      <formula>"NO ADMISIBLE"</formula>
    </cfRule>
  </conditionalFormatting>
  <conditionalFormatting sqref="AB265">
    <cfRule type="cellIs" dxfId="1009" priority="1011" stopIfTrue="1" operator="equal">
      <formula>"NO ADMISIBLE"</formula>
    </cfRule>
    <cfRule type="cellIs" dxfId="1008" priority="1012" stopIfTrue="1" operator="equal">
      <formula>"ADMISIBLE"</formula>
    </cfRule>
  </conditionalFormatting>
  <conditionalFormatting sqref="AD266:AE275 AD265">
    <cfRule type="cellIs" dxfId="1007" priority="1010" stopIfTrue="1" operator="equal">
      <formula>"NO ADMISIBLE"</formula>
    </cfRule>
  </conditionalFormatting>
  <conditionalFormatting sqref="AD265">
    <cfRule type="cellIs" dxfId="1006" priority="1008" stopIfTrue="1" operator="equal">
      <formula>"NO ADMISIBLE"</formula>
    </cfRule>
    <cfRule type="cellIs" dxfId="1005" priority="1009" stopIfTrue="1" operator="equal">
      <formula>"ADMISIBLE"</formula>
    </cfRule>
  </conditionalFormatting>
  <conditionalFormatting sqref="AE266:AE275">
    <cfRule type="cellIs" dxfId="1004" priority="1000" operator="equal">
      <formula>"NO HABIL"</formula>
    </cfRule>
    <cfRule type="cellIs" dxfId="1003" priority="1006" stopIfTrue="1" operator="equal">
      <formula>"NO ADMISIBLE"</formula>
    </cfRule>
    <cfRule type="cellIs" dxfId="1002" priority="1007" stopIfTrue="1" operator="equal">
      <formula>"ADMISIBLE"</formula>
    </cfRule>
  </conditionalFormatting>
  <conditionalFormatting sqref="AF266:AF275">
    <cfRule type="cellIs" dxfId="1001" priority="1001" operator="equal">
      <formula>"NO HABIL"</formula>
    </cfRule>
    <cfRule type="cellIs" dxfId="1000" priority="1004" stopIfTrue="1" operator="equal">
      <formula>"NO ADMISIBLE"</formula>
    </cfRule>
    <cfRule type="cellIs" dxfId="999" priority="1005" stopIfTrue="1" operator="equal">
      <formula>"ADMISIBLE"</formula>
    </cfRule>
  </conditionalFormatting>
  <conditionalFormatting sqref="Q265:Q275">
    <cfRule type="cellIs" dxfId="998" priority="1003" stopIfTrue="1" operator="equal">
      <formula>"NO ADMISIBLE"</formula>
    </cfRule>
  </conditionalFormatting>
  <conditionalFormatting sqref="D265 D268:D275">
    <cfRule type="cellIs" dxfId="997" priority="1002" stopIfTrue="1" operator="equal">
      <formula>"NO ADMISIBLE"</formula>
    </cfRule>
  </conditionalFormatting>
  <conditionalFormatting sqref="AC266:AC275">
    <cfRule type="cellIs" dxfId="996" priority="999" stopIfTrue="1" operator="equal">
      <formula>"NO ADMISIBLE"</formula>
    </cfRule>
  </conditionalFormatting>
  <conditionalFormatting sqref="AC266:AC275">
    <cfRule type="cellIs" dxfId="995" priority="996" operator="equal">
      <formula>"NO HABIL"</formula>
    </cfRule>
    <cfRule type="cellIs" dxfId="994" priority="997" stopIfTrue="1" operator="equal">
      <formula>"NO ADMISIBLE"</formula>
    </cfRule>
    <cfRule type="cellIs" dxfId="993" priority="998" stopIfTrue="1" operator="equal">
      <formula>"ADMISIBLE"</formula>
    </cfRule>
  </conditionalFormatting>
  <conditionalFormatting sqref="AA266:AA275">
    <cfRule type="cellIs" dxfId="992" priority="995" stopIfTrue="1" operator="equal">
      <formula>"NO ADMISIBLE"</formula>
    </cfRule>
  </conditionalFormatting>
  <conditionalFormatting sqref="AA266:AA275">
    <cfRule type="cellIs" dxfId="991" priority="992" operator="equal">
      <formula>"NO HABIL"</formula>
    </cfRule>
    <cfRule type="cellIs" dxfId="990" priority="993" stopIfTrue="1" operator="equal">
      <formula>"NO ADMISIBLE"</formula>
    </cfRule>
    <cfRule type="cellIs" dxfId="989" priority="994" stopIfTrue="1" operator="equal">
      <formula>"ADMISIBLE"</formula>
    </cfRule>
  </conditionalFormatting>
  <conditionalFormatting sqref="X266:X275">
    <cfRule type="cellIs" dxfId="988" priority="991" stopIfTrue="1" operator="equal">
      <formula>"NO ADMISIBLE"</formula>
    </cfRule>
  </conditionalFormatting>
  <conditionalFormatting sqref="X266:X275">
    <cfRule type="cellIs" dxfId="987" priority="988" operator="equal">
      <formula>"NO HABIL"</formula>
    </cfRule>
    <cfRule type="cellIs" dxfId="986" priority="989" stopIfTrue="1" operator="equal">
      <formula>"NO ADMISIBLE"</formula>
    </cfRule>
    <cfRule type="cellIs" dxfId="985" priority="990" stopIfTrue="1" operator="equal">
      <formula>"ADMISIBLE"</formula>
    </cfRule>
  </conditionalFormatting>
  <conditionalFormatting sqref="V266:V275">
    <cfRule type="cellIs" dxfId="984" priority="987" stopIfTrue="1" operator="equal">
      <formula>"NO ADMISIBLE"</formula>
    </cfRule>
  </conditionalFormatting>
  <conditionalFormatting sqref="V266:V275">
    <cfRule type="cellIs" dxfId="983" priority="984" operator="equal">
      <formula>"NO HABIL"</formula>
    </cfRule>
    <cfRule type="cellIs" dxfId="982" priority="985" stopIfTrue="1" operator="equal">
      <formula>"NO ADMISIBLE"</formula>
    </cfRule>
    <cfRule type="cellIs" dxfId="981" priority="986" stopIfTrue="1" operator="equal">
      <formula>"ADMISIBLE"</formula>
    </cfRule>
  </conditionalFormatting>
  <conditionalFormatting sqref="T266:T275">
    <cfRule type="cellIs" dxfId="980" priority="983" stopIfTrue="1" operator="equal">
      <formula>"NO ADMISIBLE"</formula>
    </cfRule>
  </conditionalFormatting>
  <conditionalFormatting sqref="T266:T275">
    <cfRule type="cellIs" dxfId="979" priority="980" operator="equal">
      <formula>"NO HABIL"</formula>
    </cfRule>
    <cfRule type="cellIs" dxfId="978" priority="981" stopIfTrue="1" operator="equal">
      <formula>"NO ADMISIBLE"</formula>
    </cfRule>
    <cfRule type="cellIs" dxfId="977" priority="982" stopIfTrue="1" operator="equal">
      <formula>"ADMISIBLE"</formula>
    </cfRule>
  </conditionalFormatting>
  <conditionalFormatting sqref="R266:R275">
    <cfRule type="cellIs" dxfId="976" priority="979" stopIfTrue="1" operator="equal">
      <formula>"NO ADMISIBLE"</formula>
    </cfRule>
  </conditionalFormatting>
  <conditionalFormatting sqref="R266:R275">
    <cfRule type="cellIs" dxfId="975" priority="976" operator="equal">
      <formula>"NO HABIL"</formula>
    </cfRule>
    <cfRule type="cellIs" dxfId="974" priority="977" stopIfTrue="1" operator="equal">
      <formula>"NO ADMISIBLE"</formula>
    </cfRule>
    <cfRule type="cellIs" dxfId="973" priority="978" stopIfTrue="1" operator="equal">
      <formula>"ADMISIBLE"</formula>
    </cfRule>
  </conditionalFormatting>
  <conditionalFormatting sqref="Y265:Y275">
    <cfRule type="cellIs" dxfId="972" priority="975" stopIfTrue="1" operator="equal">
      <formula>"NO ADMISIBLE"</formula>
    </cfRule>
  </conditionalFormatting>
  <conditionalFormatting sqref="Z266:Z275">
    <cfRule type="cellIs" dxfId="971" priority="974" stopIfTrue="1" operator="equal">
      <formula>"NO ADMISIBLE"</formula>
    </cfRule>
  </conditionalFormatting>
  <conditionalFormatting sqref="Z266:Z275">
    <cfRule type="cellIs" dxfId="970" priority="971" operator="equal">
      <formula>"NO HABIL"</formula>
    </cfRule>
    <cfRule type="cellIs" dxfId="969" priority="972" stopIfTrue="1" operator="equal">
      <formula>"NO ADMISIBLE"</formula>
    </cfRule>
    <cfRule type="cellIs" dxfId="968" priority="973" stopIfTrue="1" operator="equal">
      <formula>"ADMISIBLE"</formula>
    </cfRule>
  </conditionalFormatting>
  <conditionalFormatting sqref="R265">
    <cfRule type="cellIs" dxfId="967" priority="970" stopIfTrue="1" operator="equal">
      <formula>"NO ADMISIBLE"</formula>
    </cfRule>
  </conditionalFormatting>
  <conditionalFormatting sqref="R265">
    <cfRule type="cellIs" dxfId="966" priority="967" operator="equal">
      <formula>"NO HABIL"</formula>
    </cfRule>
    <cfRule type="cellIs" dxfId="965" priority="968" stopIfTrue="1" operator="equal">
      <formula>"NO ADMISIBLE"</formula>
    </cfRule>
    <cfRule type="cellIs" dxfId="964" priority="969" stopIfTrue="1" operator="equal">
      <formula>"ADMISIBLE"</formula>
    </cfRule>
  </conditionalFormatting>
  <conditionalFormatting sqref="R265">
    <cfRule type="containsBlanks" dxfId="963" priority="966">
      <formula>LEN(TRIM(R265))=0</formula>
    </cfRule>
  </conditionalFormatting>
  <conditionalFormatting sqref="R265">
    <cfRule type="cellIs" dxfId="962" priority="965" operator="equal">
      <formula>"RECHAZADO"</formula>
    </cfRule>
  </conditionalFormatting>
  <conditionalFormatting sqref="T265">
    <cfRule type="cellIs" dxfId="961" priority="964" stopIfTrue="1" operator="equal">
      <formula>"NO ADMISIBLE"</formula>
    </cfRule>
  </conditionalFormatting>
  <conditionalFormatting sqref="T265">
    <cfRule type="cellIs" dxfId="960" priority="961" operator="equal">
      <formula>"NO HABIL"</formula>
    </cfRule>
    <cfRule type="cellIs" dxfId="959" priority="962" stopIfTrue="1" operator="equal">
      <formula>"NO ADMISIBLE"</formula>
    </cfRule>
    <cfRule type="cellIs" dxfId="958" priority="963" stopIfTrue="1" operator="equal">
      <formula>"ADMISIBLE"</formula>
    </cfRule>
  </conditionalFormatting>
  <conditionalFormatting sqref="T265">
    <cfRule type="containsBlanks" dxfId="957" priority="960">
      <formula>LEN(TRIM(T265))=0</formula>
    </cfRule>
  </conditionalFormatting>
  <conditionalFormatting sqref="T265">
    <cfRule type="cellIs" dxfId="956" priority="959" operator="equal">
      <formula>"RECHAZADO"</formula>
    </cfRule>
  </conditionalFormatting>
  <conditionalFormatting sqref="V265">
    <cfRule type="cellIs" dxfId="955" priority="958" stopIfTrue="1" operator="equal">
      <formula>"NO ADMISIBLE"</formula>
    </cfRule>
  </conditionalFormatting>
  <conditionalFormatting sqref="V265">
    <cfRule type="cellIs" dxfId="954" priority="955" operator="equal">
      <formula>"NO HABIL"</formula>
    </cfRule>
    <cfRule type="cellIs" dxfId="953" priority="956" stopIfTrue="1" operator="equal">
      <formula>"NO ADMISIBLE"</formula>
    </cfRule>
    <cfRule type="cellIs" dxfId="952" priority="957" stopIfTrue="1" operator="equal">
      <formula>"ADMISIBLE"</formula>
    </cfRule>
  </conditionalFormatting>
  <conditionalFormatting sqref="V265">
    <cfRule type="containsBlanks" dxfId="951" priority="954">
      <formula>LEN(TRIM(V265))=0</formula>
    </cfRule>
  </conditionalFormatting>
  <conditionalFormatting sqref="V265">
    <cfRule type="cellIs" dxfId="950" priority="953" operator="equal">
      <formula>"RECHAZADO"</formula>
    </cfRule>
  </conditionalFormatting>
  <conditionalFormatting sqref="X265">
    <cfRule type="cellIs" dxfId="949" priority="952" stopIfTrue="1" operator="equal">
      <formula>"NO ADMISIBLE"</formula>
    </cfRule>
  </conditionalFormatting>
  <conditionalFormatting sqref="X265">
    <cfRule type="cellIs" dxfId="948" priority="949" operator="equal">
      <formula>"NO HABIL"</formula>
    </cfRule>
    <cfRule type="cellIs" dxfId="947" priority="950" stopIfTrue="1" operator="equal">
      <formula>"NO ADMISIBLE"</formula>
    </cfRule>
    <cfRule type="cellIs" dxfId="946" priority="951" stopIfTrue="1" operator="equal">
      <formula>"ADMISIBLE"</formula>
    </cfRule>
  </conditionalFormatting>
  <conditionalFormatting sqref="X265">
    <cfRule type="containsBlanks" dxfId="945" priority="948">
      <formula>LEN(TRIM(X265))=0</formula>
    </cfRule>
  </conditionalFormatting>
  <conditionalFormatting sqref="X265">
    <cfRule type="cellIs" dxfId="944" priority="947" operator="equal">
      <formula>"RECHAZADO"</formula>
    </cfRule>
  </conditionalFormatting>
  <conditionalFormatting sqref="Z265">
    <cfRule type="cellIs" dxfId="943" priority="946" stopIfTrue="1" operator="equal">
      <formula>"NO ADMISIBLE"</formula>
    </cfRule>
  </conditionalFormatting>
  <conditionalFormatting sqref="Z265">
    <cfRule type="cellIs" dxfId="942" priority="943" operator="equal">
      <formula>"NO HABIL"</formula>
    </cfRule>
    <cfRule type="cellIs" dxfId="941" priority="944" stopIfTrue="1" operator="equal">
      <formula>"NO ADMISIBLE"</formula>
    </cfRule>
    <cfRule type="cellIs" dxfId="940" priority="945" stopIfTrue="1" operator="equal">
      <formula>"ADMISIBLE"</formula>
    </cfRule>
  </conditionalFormatting>
  <conditionalFormatting sqref="Z265">
    <cfRule type="containsBlanks" dxfId="939" priority="942">
      <formula>LEN(TRIM(Z265))=0</formula>
    </cfRule>
  </conditionalFormatting>
  <conditionalFormatting sqref="Z265">
    <cfRule type="cellIs" dxfId="938" priority="941" operator="equal">
      <formula>"RECHAZADO"</formula>
    </cfRule>
  </conditionalFormatting>
  <conditionalFormatting sqref="AA265">
    <cfRule type="cellIs" dxfId="937" priority="940" stopIfTrue="1" operator="equal">
      <formula>"NO ADMISIBLE"</formula>
    </cfRule>
  </conditionalFormatting>
  <conditionalFormatting sqref="AA265">
    <cfRule type="cellIs" dxfId="936" priority="937" operator="equal">
      <formula>"NO HABIL"</formula>
    </cfRule>
    <cfRule type="cellIs" dxfId="935" priority="938" stopIfTrue="1" operator="equal">
      <formula>"NO ADMISIBLE"</formula>
    </cfRule>
    <cfRule type="cellIs" dxfId="934" priority="939" stopIfTrue="1" operator="equal">
      <formula>"ADMISIBLE"</formula>
    </cfRule>
  </conditionalFormatting>
  <conditionalFormatting sqref="AA265">
    <cfRule type="containsBlanks" dxfId="933" priority="936">
      <formula>LEN(TRIM(AA265))=0</formula>
    </cfRule>
  </conditionalFormatting>
  <conditionalFormatting sqref="AA265">
    <cfRule type="cellIs" dxfId="932" priority="935" operator="equal">
      <formula>"RECHAZADO"</formula>
    </cfRule>
  </conditionalFormatting>
  <conditionalFormatting sqref="AC265">
    <cfRule type="cellIs" dxfId="931" priority="934" stopIfTrue="1" operator="equal">
      <formula>"NO ADMISIBLE"</formula>
    </cfRule>
  </conditionalFormatting>
  <conditionalFormatting sqref="AC265">
    <cfRule type="cellIs" dxfId="930" priority="931" operator="equal">
      <formula>"NO HABIL"</formula>
    </cfRule>
    <cfRule type="cellIs" dxfId="929" priority="932" stopIfTrue="1" operator="equal">
      <formula>"NO ADMISIBLE"</formula>
    </cfRule>
    <cfRule type="cellIs" dxfId="928" priority="933" stopIfTrue="1" operator="equal">
      <formula>"ADMISIBLE"</formula>
    </cfRule>
  </conditionalFormatting>
  <conditionalFormatting sqref="AC265">
    <cfRule type="containsBlanks" dxfId="927" priority="930">
      <formula>LEN(TRIM(AC265))=0</formula>
    </cfRule>
  </conditionalFormatting>
  <conditionalFormatting sqref="AC265">
    <cfRule type="cellIs" dxfId="926" priority="929" operator="equal">
      <formula>"RECHAZADO"</formula>
    </cfRule>
  </conditionalFormatting>
  <conditionalFormatting sqref="AE265">
    <cfRule type="cellIs" dxfId="925" priority="928" stopIfTrue="1" operator="equal">
      <formula>"NO ADMISIBLE"</formula>
    </cfRule>
  </conditionalFormatting>
  <conditionalFormatting sqref="AE265">
    <cfRule type="cellIs" dxfId="924" priority="925" operator="equal">
      <formula>"NO HABIL"</formula>
    </cfRule>
    <cfRule type="cellIs" dxfId="923" priority="926" stopIfTrue="1" operator="equal">
      <formula>"NO ADMISIBLE"</formula>
    </cfRule>
    <cfRule type="cellIs" dxfId="922" priority="927" stopIfTrue="1" operator="equal">
      <formula>"ADMISIBLE"</formula>
    </cfRule>
  </conditionalFormatting>
  <conditionalFormatting sqref="AE265">
    <cfRule type="containsBlanks" dxfId="921" priority="924">
      <formula>LEN(TRIM(AE265))=0</formula>
    </cfRule>
  </conditionalFormatting>
  <conditionalFormatting sqref="AE265">
    <cfRule type="cellIs" dxfId="920" priority="923" operator="equal">
      <formula>"RECHAZADO"</formula>
    </cfRule>
  </conditionalFormatting>
  <conditionalFormatting sqref="AF265">
    <cfRule type="cellIs" dxfId="919" priority="920" operator="equal">
      <formula>"NO HABIL"</formula>
    </cfRule>
    <cfRule type="cellIs" dxfId="918" priority="921" stopIfTrue="1" operator="equal">
      <formula>"NO ADMISIBLE"</formula>
    </cfRule>
    <cfRule type="cellIs" dxfId="917" priority="922" stopIfTrue="1" operator="equal">
      <formula>"ADMISIBLE"</formula>
    </cfRule>
  </conditionalFormatting>
  <conditionalFormatting sqref="AF265">
    <cfRule type="containsBlanks" dxfId="916" priority="919">
      <formula>LEN(TRIM(AF265))=0</formula>
    </cfRule>
  </conditionalFormatting>
  <conditionalFormatting sqref="AF265">
    <cfRule type="cellIs" dxfId="915" priority="918" operator="equal">
      <formula>"RECHAZADO"</formula>
    </cfRule>
  </conditionalFormatting>
  <conditionalFormatting sqref="D266:D267">
    <cfRule type="cellIs" dxfId="914" priority="917" stopIfTrue="1" operator="equal">
      <formula>"NO ADMISIBLE"</formula>
    </cfRule>
  </conditionalFormatting>
  <conditionalFormatting sqref="J277:K286 S276:S286 C276:C286 W276:W286 N276:P286">
    <cfRule type="cellIs" dxfId="913" priority="914" stopIfTrue="1" operator="equal">
      <formula>"NO ADMISIBLE"</formula>
    </cfRule>
  </conditionalFormatting>
  <conditionalFormatting sqref="W276 U276:U286">
    <cfRule type="cellIs" dxfId="912" priority="915" stopIfTrue="1" operator="equal">
      <formula>"NO ADMISIBLE"</formula>
    </cfRule>
    <cfRule type="cellIs" dxfId="911" priority="916" stopIfTrue="1" operator="equal">
      <formula>"ADMISIBLE"</formula>
    </cfRule>
  </conditionalFormatting>
  <conditionalFormatting sqref="AB276:AB286">
    <cfRule type="cellIs" dxfId="910" priority="913" stopIfTrue="1" operator="equal">
      <formula>"NO ADMISIBLE"</formula>
    </cfRule>
  </conditionalFormatting>
  <conditionalFormatting sqref="AB276">
    <cfRule type="cellIs" dxfId="909" priority="911" stopIfTrue="1" operator="equal">
      <formula>"NO ADMISIBLE"</formula>
    </cfRule>
    <cfRule type="cellIs" dxfId="908" priority="912" stopIfTrue="1" operator="equal">
      <formula>"ADMISIBLE"</formula>
    </cfRule>
  </conditionalFormatting>
  <conditionalFormatting sqref="AD277:AE286 AD276">
    <cfRule type="cellIs" dxfId="907" priority="910" stopIfTrue="1" operator="equal">
      <formula>"NO ADMISIBLE"</formula>
    </cfRule>
  </conditionalFormatting>
  <conditionalFormatting sqref="AD276">
    <cfRule type="cellIs" dxfId="906" priority="908" stopIfTrue="1" operator="equal">
      <formula>"NO ADMISIBLE"</formula>
    </cfRule>
    <cfRule type="cellIs" dxfId="905" priority="909" stopIfTrue="1" operator="equal">
      <formula>"ADMISIBLE"</formula>
    </cfRule>
  </conditionalFormatting>
  <conditionalFormatting sqref="AE277:AE286">
    <cfRule type="cellIs" dxfId="904" priority="900" operator="equal">
      <formula>"NO HABIL"</formula>
    </cfRule>
    <cfRule type="cellIs" dxfId="903" priority="906" stopIfTrue="1" operator="equal">
      <formula>"NO ADMISIBLE"</formula>
    </cfRule>
    <cfRule type="cellIs" dxfId="902" priority="907" stopIfTrue="1" operator="equal">
      <formula>"ADMISIBLE"</formula>
    </cfRule>
  </conditionalFormatting>
  <conditionalFormatting sqref="AF277:AF286">
    <cfRule type="cellIs" dxfId="901" priority="901" operator="equal">
      <formula>"NO HABIL"</formula>
    </cfRule>
    <cfRule type="cellIs" dxfId="900" priority="904" stopIfTrue="1" operator="equal">
      <formula>"NO ADMISIBLE"</formula>
    </cfRule>
    <cfRule type="cellIs" dxfId="899" priority="905" stopIfTrue="1" operator="equal">
      <formula>"ADMISIBLE"</formula>
    </cfRule>
  </conditionalFormatting>
  <conditionalFormatting sqref="Q276:Q286">
    <cfRule type="cellIs" dxfId="898" priority="903" stopIfTrue="1" operator="equal">
      <formula>"NO ADMISIBLE"</formula>
    </cfRule>
  </conditionalFormatting>
  <conditionalFormatting sqref="D276 D279:D286">
    <cfRule type="cellIs" dxfId="897" priority="902" stopIfTrue="1" operator="equal">
      <formula>"NO ADMISIBLE"</formula>
    </cfRule>
  </conditionalFormatting>
  <conditionalFormatting sqref="AC277:AC286">
    <cfRule type="cellIs" dxfId="896" priority="899" stopIfTrue="1" operator="equal">
      <formula>"NO ADMISIBLE"</formula>
    </cfRule>
  </conditionalFormatting>
  <conditionalFormatting sqref="AC277:AC286">
    <cfRule type="cellIs" dxfId="895" priority="896" operator="equal">
      <formula>"NO HABIL"</formula>
    </cfRule>
    <cfRule type="cellIs" dxfId="894" priority="897" stopIfTrue="1" operator="equal">
      <formula>"NO ADMISIBLE"</formula>
    </cfRule>
    <cfRule type="cellIs" dxfId="893" priority="898" stopIfTrue="1" operator="equal">
      <formula>"ADMISIBLE"</formula>
    </cfRule>
  </conditionalFormatting>
  <conditionalFormatting sqref="AA277:AA286">
    <cfRule type="cellIs" dxfId="892" priority="895" stopIfTrue="1" operator="equal">
      <formula>"NO ADMISIBLE"</formula>
    </cfRule>
  </conditionalFormatting>
  <conditionalFormatting sqref="AA277:AA286">
    <cfRule type="cellIs" dxfId="891" priority="892" operator="equal">
      <formula>"NO HABIL"</formula>
    </cfRule>
    <cfRule type="cellIs" dxfId="890" priority="893" stopIfTrue="1" operator="equal">
      <formula>"NO ADMISIBLE"</formula>
    </cfRule>
    <cfRule type="cellIs" dxfId="889" priority="894" stopIfTrue="1" operator="equal">
      <formula>"ADMISIBLE"</formula>
    </cfRule>
  </conditionalFormatting>
  <conditionalFormatting sqref="X277:X286">
    <cfRule type="cellIs" dxfId="888" priority="891" stopIfTrue="1" operator="equal">
      <formula>"NO ADMISIBLE"</formula>
    </cfRule>
  </conditionalFormatting>
  <conditionalFormatting sqref="X277:X286">
    <cfRule type="cellIs" dxfId="887" priority="888" operator="equal">
      <formula>"NO HABIL"</formula>
    </cfRule>
    <cfRule type="cellIs" dxfId="886" priority="889" stopIfTrue="1" operator="equal">
      <formula>"NO ADMISIBLE"</formula>
    </cfRule>
    <cfRule type="cellIs" dxfId="885" priority="890" stopIfTrue="1" operator="equal">
      <formula>"ADMISIBLE"</formula>
    </cfRule>
  </conditionalFormatting>
  <conditionalFormatting sqref="V277:V286">
    <cfRule type="cellIs" dxfId="884" priority="887" stopIfTrue="1" operator="equal">
      <formula>"NO ADMISIBLE"</formula>
    </cfRule>
  </conditionalFormatting>
  <conditionalFormatting sqref="V277:V286">
    <cfRule type="cellIs" dxfId="883" priority="884" operator="equal">
      <formula>"NO HABIL"</formula>
    </cfRule>
    <cfRule type="cellIs" dxfId="882" priority="885" stopIfTrue="1" operator="equal">
      <formula>"NO ADMISIBLE"</formula>
    </cfRule>
    <cfRule type="cellIs" dxfId="881" priority="886" stopIfTrue="1" operator="equal">
      <formula>"ADMISIBLE"</formula>
    </cfRule>
  </conditionalFormatting>
  <conditionalFormatting sqref="T277:T286">
    <cfRule type="cellIs" dxfId="880" priority="883" stopIfTrue="1" operator="equal">
      <formula>"NO ADMISIBLE"</formula>
    </cfRule>
  </conditionalFormatting>
  <conditionalFormatting sqref="T277:T286">
    <cfRule type="cellIs" dxfId="879" priority="880" operator="equal">
      <formula>"NO HABIL"</formula>
    </cfRule>
    <cfRule type="cellIs" dxfId="878" priority="881" stopIfTrue="1" operator="equal">
      <formula>"NO ADMISIBLE"</formula>
    </cfRule>
    <cfRule type="cellIs" dxfId="877" priority="882" stopIfTrue="1" operator="equal">
      <formula>"ADMISIBLE"</formula>
    </cfRule>
  </conditionalFormatting>
  <conditionalFormatting sqref="R277:R286">
    <cfRule type="cellIs" dxfId="876" priority="879" stopIfTrue="1" operator="equal">
      <formula>"NO ADMISIBLE"</formula>
    </cfRule>
  </conditionalFormatting>
  <conditionalFormatting sqref="R277:R286">
    <cfRule type="cellIs" dxfId="875" priority="876" operator="equal">
      <formula>"NO HABIL"</formula>
    </cfRule>
    <cfRule type="cellIs" dxfId="874" priority="877" stopIfTrue="1" operator="equal">
      <formula>"NO ADMISIBLE"</formula>
    </cfRule>
    <cfRule type="cellIs" dxfId="873" priority="878" stopIfTrue="1" operator="equal">
      <formula>"ADMISIBLE"</formula>
    </cfRule>
  </conditionalFormatting>
  <conditionalFormatting sqref="Y276:Y286">
    <cfRule type="cellIs" dxfId="872" priority="875" stopIfTrue="1" operator="equal">
      <formula>"NO ADMISIBLE"</formula>
    </cfRule>
  </conditionalFormatting>
  <conditionalFormatting sqref="Z277:Z286">
    <cfRule type="cellIs" dxfId="871" priority="874" stopIfTrue="1" operator="equal">
      <formula>"NO ADMISIBLE"</formula>
    </cfRule>
  </conditionalFormatting>
  <conditionalFormatting sqref="Z277:Z286">
    <cfRule type="cellIs" dxfId="870" priority="871" operator="equal">
      <formula>"NO HABIL"</formula>
    </cfRule>
    <cfRule type="cellIs" dxfId="869" priority="872" stopIfTrue="1" operator="equal">
      <formula>"NO ADMISIBLE"</formula>
    </cfRule>
    <cfRule type="cellIs" dxfId="868" priority="873" stopIfTrue="1" operator="equal">
      <formula>"ADMISIBLE"</formula>
    </cfRule>
  </conditionalFormatting>
  <conditionalFormatting sqref="R276">
    <cfRule type="cellIs" dxfId="867" priority="870" stopIfTrue="1" operator="equal">
      <formula>"NO ADMISIBLE"</formula>
    </cfRule>
  </conditionalFormatting>
  <conditionalFormatting sqref="R276">
    <cfRule type="cellIs" dxfId="866" priority="867" operator="equal">
      <formula>"NO HABIL"</formula>
    </cfRule>
    <cfRule type="cellIs" dxfId="865" priority="868" stopIfTrue="1" operator="equal">
      <formula>"NO ADMISIBLE"</formula>
    </cfRule>
    <cfRule type="cellIs" dxfId="864" priority="869" stopIfTrue="1" operator="equal">
      <formula>"ADMISIBLE"</formula>
    </cfRule>
  </conditionalFormatting>
  <conditionalFormatting sqref="R276">
    <cfRule type="containsBlanks" dxfId="863" priority="866">
      <formula>LEN(TRIM(R276))=0</formula>
    </cfRule>
  </conditionalFormatting>
  <conditionalFormatting sqref="R276">
    <cfRule type="cellIs" dxfId="862" priority="865" operator="equal">
      <formula>"RECHAZADO"</formula>
    </cfRule>
  </conditionalFormatting>
  <conditionalFormatting sqref="T276">
    <cfRule type="cellIs" dxfId="861" priority="864" stopIfTrue="1" operator="equal">
      <formula>"NO ADMISIBLE"</formula>
    </cfRule>
  </conditionalFormatting>
  <conditionalFormatting sqref="T276">
    <cfRule type="cellIs" dxfId="860" priority="861" operator="equal">
      <formula>"NO HABIL"</formula>
    </cfRule>
    <cfRule type="cellIs" dxfId="859" priority="862" stopIfTrue="1" operator="equal">
      <formula>"NO ADMISIBLE"</formula>
    </cfRule>
    <cfRule type="cellIs" dxfId="858" priority="863" stopIfTrue="1" operator="equal">
      <formula>"ADMISIBLE"</formula>
    </cfRule>
  </conditionalFormatting>
  <conditionalFormatting sqref="T276">
    <cfRule type="containsBlanks" dxfId="857" priority="860">
      <formula>LEN(TRIM(T276))=0</formula>
    </cfRule>
  </conditionalFormatting>
  <conditionalFormatting sqref="T276">
    <cfRule type="cellIs" dxfId="856" priority="859" operator="equal">
      <formula>"RECHAZADO"</formula>
    </cfRule>
  </conditionalFormatting>
  <conditionalFormatting sqref="V276">
    <cfRule type="cellIs" dxfId="855" priority="858" stopIfTrue="1" operator="equal">
      <formula>"NO ADMISIBLE"</formula>
    </cfRule>
  </conditionalFormatting>
  <conditionalFormatting sqref="V276">
    <cfRule type="cellIs" dxfId="854" priority="855" operator="equal">
      <formula>"NO HABIL"</formula>
    </cfRule>
    <cfRule type="cellIs" dxfId="853" priority="856" stopIfTrue="1" operator="equal">
      <formula>"NO ADMISIBLE"</formula>
    </cfRule>
    <cfRule type="cellIs" dxfId="852" priority="857" stopIfTrue="1" operator="equal">
      <formula>"ADMISIBLE"</formula>
    </cfRule>
  </conditionalFormatting>
  <conditionalFormatting sqref="V276">
    <cfRule type="containsBlanks" dxfId="851" priority="854">
      <formula>LEN(TRIM(V276))=0</formula>
    </cfRule>
  </conditionalFormatting>
  <conditionalFormatting sqref="V276">
    <cfRule type="cellIs" dxfId="850" priority="853" operator="equal">
      <formula>"RECHAZADO"</formula>
    </cfRule>
  </conditionalFormatting>
  <conditionalFormatting sqref="X276">
    <cfRule type="cellIs" dxfId="849" priority="852" stopIfTrue="1" operator="equal">
      <formula>"NO ADMISIBLE"</formula>
    </cfRule>
  </conditionalFormatting>
  <conditionalFormatting sqref="X276">
    <cfRule type="cellIs" dxfId="848" priority="849" operator="equal">
      <formula>"NO HABIL"</formula>
    </cfRule>
    <cfRule type="cellIs" dxfId="847" priority="850" stopIfTrue="1" operator="equal">
      <formula>"NO ADMISIBLE"</formula>
    </cfRule>
    <cfRule type="cellIs" dxfId="846" priority="851" stopIfTrue="1" operator="equal">
      <formula>"ADMISIBLE"</formula>
    </cfRule>
  </conditionalFormatting>
  <conditionalFormatting sqref="X276">
    <cfRule type="containsBlanks" dxfId="845" priority="848">
      <formula>LEN(TRIM(X276))=0</formula>
    </cfRule>
  </conditionalFormatting>
  <conditionalFormatting sqref="X276">
    <cfRule type="cellIs" dxfId="844" priority="847" operator="equal">
      <formula>"RECHAZADO"</formula>
    </cfRule>
  </conditionalFormatting>
  <conditionalFormatting sqref="Z276">
    <cfRule type="cellIs" dxfId="843" priority="846" stopIfTrue="1" operator="equal">
      <formula>"NO ADMISIBLE"</formula>
    </cfRule>
  </conditionalFormatting>
  <conditionalFormatting sqref="Z276">
    <cfRule type="cellIs" dxfId="842" priority="843" operator="equal">
      <formula>"NO HABIL"</formula>
    </cfRule>
    <cfRule type="cellIs" dxfId="841" priority="844" stopIfTrue="1" operator="equal">
      <formula>"NO ADMISIBLE"</formula>
    </cfRule>
    <cfRule type="cellIs" dxfId="840" priority="845" stopIfTrue="1" operator="equal">
      <formula>"ADMISIBLE"</formula>
    </cfRule>
  </conditionalFormatting>
  <conditionalFormatting sqref="Z276">
    <cfRule type="containsBlanks" dxfId="839" priority="842">
      <formula>LEN(TRIM(Z276))=0</formula>
    </cfRule>
  </conditionalFormatting>
  <conditionalFormatting sqref="Z276">
    <cfRule type="cellIs" dxfId="838" priority="841" operator="equal">
      <formula>"RECHAZADO"</formula>
    </cfRule>
  </conditionalFormatting>
  <conditionalFormatting sqref="AA276">
    <cfRule type="cellIs" dxfId="837" priority="840" stopIfTrue="1" operator="equal">
      <formula>"NO ADMISIBLE"</formula>
    </cfRule>
  </conditionalFormatting>
  <conditionalFormatting sqref="AA276">
    <cfRule type="cellIs" dxfId="836" priority="837" operator="equal">
      <formula>"NO HABIL"</formula>
    </cfRule>
    <cfRule type="cellIs" dxfId="835" priority="838" stopIfTrue="1" operator="equal">
      <formula>"NO ADMISIBLE"</formula>
    </cfRule>
    <cfRule type="cellIs" dxfId="834" priority="839" stopIfTrue="1" operator="equal">
      <formula>"ADMISIBLE"</formula>
    </cfRule>
  </conditionalFormatting>
  <conditionalFormatting sqref="AA276">
    <cfRule type="containsBlanks" dxfId="833" priority="836">
      <formula>LEN(TRIM(AA276))=0</formula>
    </cfRule>
  </conditionalFormatting>
  <conditionalFormatting sqref="AA276">
    <cfRule type="cellIs" dxfId="832" priority="835" operator="equal">
      <formula>"RECHAZADO"</formula>
    </cfRule>
  </conditionalFormatting>
  <conditionalFormatting sqref="AC276">
    <cfRule type="cellIs" dxfId="831" priority="834" stopIfTrue="1" operator="equal">
      <formula>"NO ADMISIBLE"</formula>
    </cfRule>
  </conditionalFormatting>
  <conditionalFormatting sqref="AC276">
    <cfRule type="cellIs" dxfId="830" priority="831" operator="equal">
      <formula>"NO HABIL"</formula>
    </cfRule>
    <cfRule type="cellIs" dxfId="829" priority="832" stopIfTrue="1" operator="equal">
      <formula>"NO ADMISIBLE"</formula>
    </cfRule>
    <cfRule type="cellIs" dxfId="828" priority="833" stopIfTrue="1" operator="equal">
      <formula>"ADMISIBLE"</formula>
    </cfRule>
  </conditionalFormatting>
  <conditionalFormatting sqref="AC276">
    <cfRule type="containsBlanks" dxfId="827" priority="830">
      <formula>LEN(TRIM(AC276))=0</formula>
    </cfRule>
  </conditionalFormatting>
  <conditionalFormatting sqref="AC276">
    <cfRule type="cellIs" dxfId="826" priority="829" operator="equal">
      <formula>"RECHAZADO"</formula>
    </cfRule>
  </conditionalFormatting>
  <conditionalFormatting sqref="AE276">
    <cfRule type="cellIs" dxfId="825" priority="828" stopIfTrue="1" operator="equal">
      <formula>"NO ADMISIBLE"</formula>
    </cfRule>
  </conditionalFormatting>
  <conditionalFormatting sqref="AE276">
    <cfRule type="cellIs" dxfId="824" priority="825" operator="equal">
      <formula>"NO HABIL"</formula>
    </cfRule>
    <cfRule type="cellIs" dxfId="823" priority="826" stopIfTrue="1" operator="equal">
      <formula>"NO ADMISIBLE"</formula>
    </cfRule>
    <cfRule type="cellIs" dxfId="822" priority="827" stopIfTrue="1" operator="equal">
      <formula>"ADMISIBLE"</formula>
    </cfRule>
  </conditionalFormatting>
  <conditionalFormatting sqref="AE276">
    <cfRule type="containsBlanks" dxfId="821" priority="824">
      <formula>LEN(TRIM(AE276))=0</formula>
    </cfRule>
  </conditionalFormatting>
  <conditionalFormatting sqref="AE276">
    <cfRule type="cellIs" dxfId="820" priority="823" operator="equal">
      <formula>"RECHAZADO"</formula>
    </cfRule>
  </conditionalFormatting>
  <conditionalFormatting sqref="AF276">
    <cfRule type="cellIs" dxfId="819" priority="820" operator="equal">
      <formula>"NO HABIL"</formula>
    </cfRule>
    <cfRule type="cellIs" dxfId="818" priority="821" stopIfTrue="1" operator="equal">
      <formula>"NO ADMISIBLE"</formula>
    </cfRule>
    <cfRule type="cellIs" dxfId="817" priority="822" stopIfTrue="1" operator="equal">
      <formula>"ADMISIBLE"</formula>
    </cfRule>
  </conditionalFormatting>
  <conditionalFormatting sqref="AF276">
    <cfRule type="containsBlanks" dxfId="816" priority="819">
      <formula>LEN(TRIM(AF276))=0</formula>
    </cfRule>
  </conditionalFormatting>
  <conditionalFormatting sqref="AF276">
    <cfRule type="cellIs" dxfId="815" priority="818" operator="equal">
      <formula>"RECHAZADO"</formula>
    </cfRule>
  </conditionalFormatting>
  <conditionalFormatting sqref="D277:D278">
    <cfRule type="cellIs" dxfId="814" priority="817" stopIfTrue="1" operator="equal">
      <formula>"NO ADMISIBLE"</formula>
    </cfRule>
  </conditionalFormatting>
  <conditionalFormatting sqref="J288:K297 S287:S297 C287:C297 W287:W297 N287:P297">
    <cfRule type="cellIs" dxfId="813" priority="814" stopIfTrue="1" operator="equal">
      <formula>"NO ADMISIBLE"</formula>
    </cfRule>
  </conditionalFormatting>
  <conditionalFormatting sqref="W287 U287:U297">
    <cfRule type="cellIs" dxfId="812" priority="815" stopIfTrue="1" operator="equal">
      <formula>"NO ADMISIBLE"</formula>
    </cfRule>
    <cfRule type="cellIs" dxfId="811" priority="816" stopIfTrue="1" operator="equal">
      <formula>"ADMISIBLE"</formula>
    </cfRule>
  </conditionalFormatting>
  <conditionalFormatting sqref="AB287:AB297">
    <cfRule type="cellIs" dxfId="810" priority="813" stopIfTrue="1" operator="equal">
      <formula>"NO ADMISIBLE"</formula>
    </cfRule>
  </conditionalFormatting>
  <conditionalFormatting sqref="AB287">
    <cfRule type="cellIs" dxfId="809" priority="811" stopIfTrue="1" operator="equal">
      <formula>"NO ADMISIBLE"</formula>
    </cfRule>
    <cfRule type="cellIs" dxfId="808" priority="812" stopIfTrue="1" operator="equal">
      <formula>"ADMISIBLE"</formula>
    </cfRule>
  </conditionalFormatting>
  <conditionalFormatting sqref="AD288:AE297 AD287">
    <cfRule type="cellIs" dxfId="807" priority="810" stopIfTrue="1" operator="equal">
      <formula>"NO ADMISIBLE"</formula>
    </cfRule>
  </conditionalFormatting>
  <conditionalFormatting sqref="AD287">
    <cfRule type="cellIs" dxfId="806" priority="808" stopIfTrue="1" operator="equal">
      <formula>"NO ADMISIBLE"</formula>
    </cfRule>
    <cfRule type="cellIs" dxfId="805" priority="809" stopIfTrue="1" operator="equal">
      <formula>"ADMISIBLE"</formula>
    </cfRule>
  </conditionalFormatting>
  <conditionalFormatting sqref="AE288:AE297">
    <cfRule type="cellIs" dxfId="804" priority="800" operator="equal">
      <formula>"NO HABIL"</formula>
    </cfRule>
    <cfRule type="cellIs" dxfId="803" priority="806" stopIfTrue="1" operator="equal">
      <formula>"NO ADMISIBLE"</formula>
    </cfRule>
    <cfRule type="cellIs" dxfId="802" priority="807" stopIfTrue="1" operator="equal">
      <formula>"ADMISIBLE"</formula>
    </cfRule>
  </conditionalFormatting>
  <conditionalFormatting sqref="AF288:AF297">
    <cfRule type="cellIs" dxfId="801" priority="801" operator="equal">
      <formula>"NO HABIL"</formula>
    </cfRule>
    <cfRule type="cellIs" dxfId="800" priority="804" stopIfTrue="1" operator="equal">
      <formula>"NO ADMISIBLE"</formula>
    </cfRule>
    <cfRule type="cellIs" dxfId="799" priority="805" stopIfTrue="1" operator="equal">
      <formula>"ADMISIBLE"</formula>
    </cfRule>
  </conditionalFormatting>
  <conditionalFormatting sqref="Q287:Q297">
    <cfRule type="cellIs" dxfId="798" priority="803" stopIfTrue="1" operator="equal">
      <formula>"NO ADMISIBLE"</formula>
    </cfRule>
  </conditionalFormatting>
  <conditionalFormatting sqref="D287 D290:D297">
    <cfRule type="cellIs" dxfId="797" priority="802" stopIfTrue="1" operator="equal">
      <formula>"NO ADMISIBLE"</formula>
    </cfRule>
  </conditionalFormatting>
  <conditionalFormatting sqref="AC288:AC297">
    <cfRule type="cellIs" dxfId="796" priority="799" stopIfTrue="1" operator="equal">
      <formula>"NO ADMISIBLE"</formula>
    </cfRule>
  </conditionalFormatting>
  <conditionalFormatting sqref="AC288:AC297">
    <cfRule type="cellIs" dxfId="795" priority="796" operator="equal">
      <formula>"NO HABIL"</formula>
    </cfRule>
    <cfRule type="cellIs" dxfId="794" priority="797" stopIfTrue="1" operator="equal">
      <formula>"NO ADMISIBLE"</formula>
    </cfRule>
    <cfRule type="cellIs" dxfId="793" priority="798" stopIfTrue="1" operator="equal">
      <formula>"ADMISIBLE"</formula>
    </cfRule>
  </conditionalFormatting>
  <conditionalFormatting sqref="AA288:AA297">
    <cfRule type="cellIs" dxfId="792" priority="795" stopIfTrue="1" operator="equal">
      <formula>"NO ADMISIBLE"</formula>
    </cfRule>
  </conditionalFormatting>
  <conditionalFormatting sqref="AA288:AA297">
    <cfRule type="cellIs" dxfId="791" priority="792" operator="equal">
      <formula>"NO HABIL"</formula>
    </cfRule>
    <cfRule type="cellIs" dxfId="790" priority="793" stopIfTrue="1" operator="equal">
      <formula>"NO ADMISIBLE"</formula>
    </cfRule>
    <cfRule type="cellIs" dxfId="789" priority="794" stopIfTrue="1" operator="equal">
      <formula>"ADMISIBLE"</formula>
    </cfRule>
  </conditionalFormatting>
  <conditionalFormatting sqref="X288:X297">
    <cfRule type="cellIs" dxfId="788" priority="791" stopIfTrue="1" operator="equal">
      <formula>"NO ADMISIBLE"</formula>
    </cfRule>
  </conditionalFormatting>
  <conditionalFormatting sqref="X288:X297">
    <cfRule type="cellIs" dxfId="787" priority="788" operator="equal">
      <formula>"NO HABIL"</formula>
    </cfRule>
    <cfRule type="cellIs" dxfId="786" priority="789" stopIfTrue="1" operator="equal">
      <formula>"NO ADMISIBLE"</formula>
    </cfRule>
    <cfRule type="cellIs" dxfId="785" priority="790" stopIfTrue="1" operator="equal">
      <formula>"ADMISIBLE"</formula>
    </cfRule>
  </conditionalFormatting>
  <conditionalFormatting sqref="V288:V297">
    <cfRule type="cellIs" dxfId="784" priority="787" stopIfTrue="1" operator="equal">
      <formula>"NO ADMISIBLE"</formula>
    </cfRule>
  </conditionalFormatting>
  <conditionalFormatting sqref="V288:V297">
    <cfRule type="cellIs" dxfId="783" priority="784" operator="equal">
      <formula>"NO HABIL"</formula>
    </cfRule>
    <cfRule type="cellIs" dxfId="782" priority="785" stopIfTrue="1" operator="equal">
      <formula>"NO ADMISIBLE"</formula>
    </cfRule>
    <cfRule type="cellIs" dxfId="781" priority="786" stopIfTrue="1" operator="equal">
      <formula>"ADMISIBLE"</formula>
    </cfRule>
  </conditionalFormatting>
  <conditionalFormatting sqref="T288:T297">
    <cfRule type="cellIs" dxfId="780" priority="783" stopIfTrue="1" operator="equal">
      <formula>"NO ADMISIBLE"</formula>
    </cfRule>
  </conditionalFormatting>
  <conditionalFormatting sqref="T288:T297">
    <cfRule type="cellIs" dxfId="779" priority="780" operator="equal">
      <formula>"NO HABIL"</formula>
    </cfRule>
    <cfRule type="cellIs" dxfId="778" priority="781" stopIfTrue="1" operator="equal">
      <formula>"NO ADMISIBLE"</formula>
    </cfRule>
    <cfRule type="cellIs" dxfId="777" priority="782" stopIfTrue="1" operator="equal">
      <formula>"ADMISIBLE"</formula>
    </cfRule>
  </conditionalFormatting>
  <conditionalFormatting sqref="R288:R297">
    <cfRule type="cellIs" dxfId="776" priority="779" stopIfTrue="1" operator="equal">
      <formula>"NO ADMISIBLE"</formula>
    </cfRule>
  </conditionalFormatting>
  <conditionalFormatting sqref="R288:R297">
    <cfRule type="cellIs" dxfId="775" priority="776" operator="equal">
      <formula>"NO HABIL"</formula>
    </cfRule>
    <cfRule type="cellIs" dxfId="774" priority="777" stopIfTrue="1" operator="equal">
      <formula>"NO ADMISIBLE"</formula>
    </cfRule>
    <cfRule type="cellIs" dxfId="773" priority="778" stopIfTrue="1" operator="equal">
      <formula>"ADMISIBLE"</formula>
    </cfRule>
  </conditionalFormatting>
  <conditionalFormatting sqref="Y287:Y297">
    <cfRule type="cellIs" dxfId="772" priority="775" stopIfTrue="1" operator="equal">
      <formula>"NO ADMISIBLE"</formula>
    </cfRule>
  </conditionalFormatting>
  <conditionalFormatting sqref="Z288:Z297">
    <cfRule type="cellIs" dxfId="771" priority="774" stopIfTrue="1" operator="equal">
      <formula>"NO ADMISIBLE"</formula>
    </cfRule>
  </conditionalFormatting>
  <conditionalFormatting sqref="Z288:Z297">
    <cfRule type="cellIs" dxfId="770" priority="771" operator="equal">
      <formula>"NO HABIL"</formula>
    </cfRule>
    <cfRule type="cellIs" dxfId="769" priority="772" stopIfTrue="1" operator="equal">
      <formula>"NO ADMISIBLE"</formula>
    </cfRule>
    <cfRule type="cellIs" dxfId="768" priority="773" stopIfTrue="1" operator="equal">
      <formula>"ADMISIBLE"</formula>
    </cfRule>
  </conditionalFormatting>
  <conditionalFormatting sqref="R287">
    <cfRule type="cellIs" dxfId="767" priority="770" stopIfTrue="1" operator="equal">
      <formula>"NO ADMISIBLE"</formula>
    </cfRule>
  </conditionalFormatting>
  <conditionalFormatting sqref="R287">
    <cfRule type="cellIs" dxfId="766" priority="767" operator="equal">
      <formula>"NO HABIL"</formula>
    </cfRule>
    <cfRule type="cellIs" dxfId="765" priority="768" stopIfTrue="1" operator="equal">
      <formula>"NO ADMISIBLE"</formula>
    </cfRule>
    <cfRule type="cellIs" dxfId="764" priority="769" stopIfTrue="1" operator="equal">
      <formula>"ADMISIBLE"</formula>
    </cfRule>
  </conditionalFormatting>
  <conditionalFormatting sqref="R287">
    <cfRule type="containsBlanks" dxfId="763" priority="766">
      <formula>LEN(TRIM(R287))=0</formula>
    </cfRule>
  </conditionalFormatting>
  <conditionalFormatting sqref="R287">
    <cfRule type="cellIs" dxfId="762" priority="765" operator="equal">
      <formula>"RECHAZADO"</formula>
    </cfRule>
  </conditionalFormatting>
  <conditionalFormatting sqref="T287">
    <cfRule type="cellIs" dxfId="761" priority="764" stopIfTrue="1" operator="equal">
      <formula>"NO ADMISIBLE"</formula>
    </cfRule>
  </conditionalFormatting>
  <conditionalFormatting sqref="T287">
    <cfRule type="cellIs" dxfId="760" priority="761" operator="equal">
      <formula>"NO HABIL"</formula>
    </cfRule>
    <cfRule type="cellIs" dxfId="759" priority="762" stopIfTrue="1" operator="equal">
      <formula>"NO ADMISIBLE"</formula>
    </cfRule>
    <cfRule type="cellIs" dxfId="758" priority="763" stopIfTrue="1" operator="equal">
      <formula>"ADMISIBLE"</formula>
    </cfRule>
  </conditionalFormatting>
  <conditionalFormatting sqref="T287">
    <cfRule type="containsBlanks" dxfId="757" priority="760">
      <formula>LEN(TRIM(T287))=0</formula>
    </cfRule>
  </conditionalFormatting>
  <conditionalFormatting sqref="T287">
    <cfRule type="cellIs" dxfId="756" priority="759" operator="equal">
      <formula>"RECHAZADO"</formula>
    </cfRule>
  </conditionalFormatting>
  <conditionalFormatting sqref="V287">
    <cfRule type="cellIs" dxfId="755" priority="758" stopIfTrue="1" operator="equal">
      <formula>"NO ADMISIBLE"</formula>
    </cfRule>
  </conditionalFormatting>
  <conditionalFormatting sqref="V287">
    <cfRule type="cellIs" dxfId="754" priority="755" operator="equal">
      <formula>"NO HABIL"</formula>
    </cfRule>
    <cfRule type="cellIs" dxfId="753" priority="756" stopIfTrue="1" operator="equal">
      <formula>"NO ADMISIBLE"</formula>
    </cfRule>
    <cfRule type="cellIs" dxfId="752" priority="757" stopIfTrue="1" operator="equal">
      <formula>"ADMISIBLE"</formula>
    </cfRule>
  </conditionalFormatting>
  <conditionalFormatting sqref="V287">
    <cfRule type="containsBlanks" dxfId="751" priority="754">
      <formula>LEN(TRIM(V287))=0</formula>
    </cfRule>
  </conditionalFormatting>
  <conditionalFormatting sqref="V287">
    <cfRule type="cellIs" dxfId="750" priority="753" operator="equal">
      <formula>"RECHAZADO"</formula>
    </cfRule>
  </conditionalFormatting>
  <conditionalFormatting sqref="X287">
    <cfRule type="cellIs" dxfId="749" priority="752" stopIfTrue="1" operator="equal">
      <formula>"NO ADMISIBLE"</formula>
    </cfRule>
  </conditionalFormatting>
  <conditionalFormatting sqref="X287">
    <cfRule type="cellIs" dxfId="748" priority="749" operator="equal">
      <formula>"NO HABIL"</formula>
    </cfRule>
    <cfRule type="cellIs" dxfId="747" priority="750" stopIfTrue="1" operator="equal">
      <formula>"NO ADMISIBLE"</formula>
    </cfRule>
    <cfRule type="cellIs" dxfId="746" priority="751" stopIfTrue="1" operator="equal">
      <formula>"ADMISIBLE"</formula>
    </cfRule>
  </conditionalFormatting>
  <conditionalFormatting sqref="X287">
    <cfRule type="containsBlanks" dxfId="745" priority="748">
      <formula>LEN(TRIM(X287))=0</formula>
    </cfRule>
  </conditionalFormatting>
  <conditionalFormatting sqref="X287">
    <cfRule type="cellIs" dxfId="744" priority="747" operator="equal">
      <formula>"RECHAZADO"</formula>
    </cfRule>
  </conditionalFormatting>
  <conditionalFormatting sqref="Z287">
    <cfRule type="cellIs" dxfId="743" priority="746" stopIfTrue="1" operator="equal">
      <formula>"NO ADMISIBLE"</formula>
    </cfRule>
  </conditionalFormatting>
  <conditionalFormatting sqref="Z287">
    <cfRule type="cellIs" dxfId="742" priority="743" operator="equal">
      <formula>"NO HABIL"</formula>
    </cfRule>
    <cfRule type="cellIs" dxfId="741" priority="744" stopIfTrue="1" operator="equal">
      <formula>"NO ADMISIBLE"</formula>
    </cfRule>
    <cfRule type="cellIs" dxfId="740" priority="745" stopIfTrue="1" operator="equal">
      <formula>"ADMISIBLE"</formula>
    </cfRule>
  </conditionalFormatting>
  <conditionalFormatting sqref="Z287">
    <cfRule type="containsBlanks" dxfId="739" priority="742">
      <formula>LEN(TRIM(Z287))=0</formula>
    </cfRule>
  </conditionalFormatting>
  <conditionalFormatting sqref="Z287">
    <cfRule type="cellIs" dxfId="738" priority="741" operator="equal">
      <formula>"RECHAZADO"</formula>
    </cfRule>
  </conditionalFormatting>
  <conditionalFormatting sqref="AA287">
    <cfRule type="cellIs" dxfId="737" priority="740" stopIfTrue="1" operator="equal">
      <formula>"NO ADMISIBLE"</formula>
    </cfRule>
  </conditionalFormatting>
  <conditionalFormatting sqref="AA287">
    <cfRule type="cellIs" dxfId="736" priority="737" operator="equal">
      <formula>"NO HABIL"</formula>
    </cfRule>
    <cfRule type="cellIs" dxfId="735" priority="738" stopIfTrue="1" operator="equal">
      <formula>"NO ADMISIBLE"</formula>
    </cfRule>
    <cfRule type="cellIs" dxfId="734" priority="739" stopIfTrue="1" operator="equal">
      <formula>"ADMISIBLE"</formula>
    </cfRule>
  </conditionalFormatting>
  <conditionalFormatting sqref="AA287">
    <cfRule type="containsBlanks" dxfId="733" priority="736">
      <formula>LEN(TRIM(AA287))=0</formula>
    </cfRule>
  </conditionalFormatting>
  <conditionalFormatting sqref="AA287">
    <cfRule type="cellIs" dxfId="732" priority="735" operator="equal">
      <formula>"RECHAZADO"</formula>
    </cfRule>
  </conditionalFormatting>
  <conditionalFormatting sqref="AC287">
    <cfRule type="cellIs" dxfId="731" priority="734" stopIfTrue="1" operator="equal">
      <formula>"NO ADMISIBLE"</formula>
    </cfRule>
  </conditionalFormatting>
  <conditionalFormatting sqref="AC287">
    <cfRule type="cellIs" dxfId="730" priority="731" operator="equal">
      <formula>"NO HABIL"</formula>
    </cfRule>
    <cfRule type="cellIs" dxfId="729" priority="732" stopIfTrue="1" operator="equal">
      <formula>"NO ADMISIBLE"</formula>
    </cfRule>
    <cfRule type="cellIs" dxfId="728" priority="733" stopIfTrue="1" operator="equal">
      <formula>"ADMISIBLE"</formula>
    </cfRule>
  </conditionalFormatting>
  <conditionalFormatting sqref="AC287">
    <cfRule type="containsBlanks" dxfId="727" priority="730">
      <formula>LEN(TRIM(AC287))=0</formula>
    </cfRule>
  </conditionalFormatting>
  <conditionalFormatting sqref="AC287">
    <cfRule type="cellIs" dxfId="726" priority="729" operator="equal">
      <formula>"RECHAZADO"</formula>
    </cfRule>
  </conditionalFormatting>
  <conditionalFormatting sqref="AE287">
    <cfRule type="cellIs" dxfId="725" priority="728" stopIfTrue="1" operator="equal">
      <formula>"NO ADMISIBLE"</formula>
    </cfRule>
  </conditionalFormatting>
  <conditionalFormatting sqref="AE287">
    <cfRule type="cellIs" dxfId="724" priority="725" operator="equal">
      <formula>"NO HABIL"</formula>
    </cfRule>
    <cfRule type="cellIs" dxfId="723" priority="726" stopIfTrue="1" operator="equal">
      <formula>"NO ADMISIBLE"</formula>
    </cfRule>
    <cfRule type="cellIs" dxfId="722" priority="727" stopIfTrue="1" operator="equal">
      <formula>"ADMISIBLE"</formula>
    </cfRule>
  </conditionalFormatting>
  <conditionalFormatting sqref="AE287">
    <cfRule type="containsBlanks" dxfId="721" priority="724">
      <formula>LEN(TRIM(AE287))=0</formula>
    </cfRule>
  </conditionalFormatting>
  <conditionalFormatting sqref="AE287">
    <cfRule type="cellIs" dxfId="720" priority="723" operator="equal">
      <formula>"RECHAZADO"</formula>
    </cfRule>
  </conditionalFormatting>
  <conditionalFormatting sqref="AF287">
    <cfRule type="cellIs" dxfId="719" priority="720" operator="equal">
      <formula>"NO HABIL"</formula>
    </cfRule>
    <cfRule type="cellIs" dxfId="718" priority="721" stopIfTrue="1" operator="equal">
      <formula>"NO ADMISIBLE"</formula>
    </cfRule>
    <cfRule type="cellIs" dxfId="717" priority="722" stopIfTrue="1" operator="equal">
      <formula>"ADMISIBLE"</formula>
    </cfRule>
  </conditionalFormatting>
  <conditionalFormatting sqref="AF287">
    <cfRule type="containsBlanks" dxfId="716" priority="719">
      <formula>LEN(TRIM(AF287))=0</formula>
    </cfRule>
  </conditionalFormatting>
  <conditionalFormatting sqref="AF287">
    <cfRule type="cellIs" dxfId="715" priority="718" operator="equal">
      <formula>"RECHAZADO"</formula>
    </cfRule>
  </conditionalFormatting>
  <conditionalFormatting sqref="D288:D289">
    <cfRule type="cellIs" dxfId="714" priority="717" stopIfTrue="1" operator="equal">
      <formula>"NO ADMISIBLE"</formula>
    </cfRule>
  </conditionalFormatting>
  <conditionalFormatting sqref="J299:K308 S298:S308 C298:C308 W298:W308 N298:P308">
    <cfRule type="cellIs" dxfId="713" priority="714" stopIfTrue="1" operator="equal">
      <formula>"NO ADMISIBLE"</formula>
    </cfRule>
  </conditionalFormatting>
  <conditionalFormatting sqref="W298 U298:U308">
    <cfRule type="cellIs" dxfId="712" priority="715" stopIfTrue="1" operator="equal">
      <formula>"NO ADMISIBLE"</formula>
    </cfRule>
    <cfRule type="cellIs" dxfId="711" priority="716" stopIfTrue="1" operator="equal">
      <formula>"ADMISIBLE"</formula>
    </cfRule>
  </conditionalFormatting>
  <conditionalFormatting sqref="AB298:AB308">
    <cfRule type="cellIs" dxfId="710" priority="713" stopIfTrue="1" operator="equal">
      <formula>"NO ADMISIBLE"</formula>
    </cfRule>
  </conditionalFormatting>
  <conditionalFormatting sqref="AB298">
    <cfRule type="cellIs" dxfId="709" priority="711" stopIfTrue="1" operator="equal">
      <formula>"NO ADMISIBLE"</formula>
    </cfRule>
    <cfRule type="cellIs" dxfId="708" priority="712" stopIfTrue="1" operator="equal">
      <formula>"ADMISIBLE"</formula>
    </cfRule>
  </conditionalFormatting>
  <conditionalFormatting sqref="AD299:AE308 AD298">
    <cfRule type="cellIs" dxfId="707" priority="710" stopIfTrue="1" operator="equal">
      <formula>"NO ADMISIBLE"</formula>
    </cfRule>
  </conditionalFormatting>
  <conditionalFormatting sqref="AD298">
    <cfRule type="cellIs" dxfId="706" priority="708" stopIfTrue="1" operator="equal">
      <formula>"NO ADMISIBLE"</formula>
    </cfRule>
    <cfRule type="cellIs" dxfId="705" priority="709" stopIfTrue="1" operator="equal">
      <formula>"ADMISIBLE"</formula>
    </cfRule>
  </conditionalFormatting>
  <conditionalFormatting sqref="AE299:AE308">
    <cfRule type="cellIs" dxfId="704" priority="700" operator="equal">
      <formula>"NO HABIL"</formula>
    </cfRule>
    <cfRule type="cellIs" dxfId="703" priority="706" stopIfTrue="1" operator="equal">
      <formula>"NO ADMISIBLE"</formula>
    </cfRule>
    <cfRule type="cellIs" dxfId="702" priority="707" stopIfTrue="1" operator="equal">
      <formula>"ADMISIBLE"</formula>
    </cfRule>
  </conditionalFormatting>
  <conditionalFormatting sqref="AF299:AF308">
    <cfRule type="cellIs" dxfId="701" priority="701" operator="equal">
      <formula>"NO HABIL"</formula>
    </cfRule>
    <cfRule type="cellIs" dxfId="700" priority="704" stopIfTrue="1" operator="equal">
      <formula>"NO ADMISIBLE"</formula>
    </cfRule>
    <cfRule type="cellIs" dxfId="699" priority="705" stopIfTrue="1" operator="equal">
      <formula>"ADMISIBLE"</formula>
    </cfRule>
  </conditionalFormatting>
  <conditionalFormatting sqref="Q298:Q308">
    <cfRule type="cellIs" dxfId="698" priority="703" stopIfTrue="1" operator="equal">
      <formula>"NO ADMISIBLE"</formula>
    </cfRule>
  </conditionalFormatting>
  <conditionalFormatting sqref="D298 D301:D308">
    <cfRule type="cellIs" dxfId="697" priority="702" stopIfTrue="1" operator="equal">
      <formula>"NO ADMISIBLE"</formula>
    </cfRule>
  </conditionalFormatting>
  <conditionalFormatting sqref="AC299:AC308">
    <cfRule type="cellIs" dxfId="696" priority="699" stopIfTrue="1" operator="equal">
      <formula>"NO ADMISIBLE"</formula>
    </cfRule>
  </conditionalFormatting>
  <conditionalFormatting sqref="AC299:AC308">
    <cfRule type="cellIs" dxfId="695" priority="696" operator="equal">
      <formula>"NO HABIL"</formula>
    </cfRule>
    <cfRule type="cellIs" dxfId="694" priority="697" stopIfTrue="1" operator="equal">
      <formula>"NO ADMISIBLE"</formula>
    </cfRule>
    <cfRule type="cellIs" dxfId="693" priority="698" stopIfTrue="1" operator="equal">
      <formula>"ADMISIBLE"</formula>
    </cfRule>
  </conditionalFormatting>
  <conditionalFormatting sqref="AA299:AA308">
    <cfRule type="cellIs" dxfId="692" priority="695" stopIfTrue="1" operator="equal">
      <formula>"NO ADMISIBLE"</formula>
    </cfRule>
  </conditionalFormatting>
  <conditionalFormatting sqref="AA299:AA308">
    <cfRule type="cellIs" dxfId="691" priority="692" operator="equal">
      <formula>"NO HABIL"</formula>
    </cfRule>
    <cfRule type="cellIs" dxfId="690" priority="693" stopIfTrue="1" operator="equal">
      <formula>"NO ADMISIBLE"</formula>
    </cfRule>
    <cfRule type="cellIs" dxfId="689" priority="694" stopIfTrue="1" operator="equal">
      <formula>"ADMISIBLE"</formula>
    </cfRule>
  </conditionalFormatting>
  <conditionalFormatting sqref="X299:X308">
    <cfRule type="cellIs" dxfId="688" priority="691" stopIfTrue="1" operator="equal">
      <formula>"NO ADMISIBLE"</formula>
    </cfRule>
  </conditionalFormatting>
  <conditionalFormatting sqref="X299:X308">
    <cfRule type="cellIs" dxfId="687" priority="688" operator="equal">
      <formula>"NO HABIL"</formula>
    </cfRule>
    <cfRule type="cellIs" dxfId="686" priority="689" stopIfTrue="1" operator="equal">
      <formula>"NO ADMISIBLE"</formula>
    </cfRule>
    <cfRule type="cellIs" dxfId="685" priority="690" stopIfTrue="1" operator="equal">
      <formula>"ADMISIBLE"</formula>
    </cfRule>
  </conditionalFormatting>
  <conditionalFormatting sqref="V299:V308">
    <cfRule type="cellIs" dxfId="684" priority="687" stopIfTrue="1" operator="equal">
      <formula>"NO ADMISIBLE"</formula>
    </cfRule>
  </conditionalFormatting>
  <conditionalFormatting sqref="V299:V308">
    <cfRule type="cellIs" dxfId="683" priority="684" operator="equal">
      <formula>"NO HABIL"</formula>
    </cfRule>
    <cfRule type="cellIs" dxfId="682" priority="685" stopIfTrue="1" operator="equal">
      <formula>"NO ADMISIBLE"</formula>
    </cfRule>
    <cfRule type="cellIs" dxfId="681" priority="686" stopIfTrue="1" operator="equal">
      <formula>"ADMISIBLE"</formula>
    </cfRule>
  </conditionalFormatting>
  <conditionalFormatting sqref="T299:T308">
    <cfRule type="cellIs" dxfId="680" priority="683" stopIfTrue="1" operator="equal">
      <formula>"NO ADMISIBLE"</formula>
    </cfRule>
  </conditionalFormatting>
  <conditionalFormatting sqref="T299:T308">
    <cfRule type="cellIs" dxfId="679" priority="680" operator="equal">
      <formula>"NO HABIL"</formula>
    </cfRule>
    <cfRule type="cellIs" dxfId="678" priority="681" stopIfTrue="1" operator="equal">
      <formula>"NO ADMISIBLE"</formula>
    </cfRule>
    <cfRule type="cellIs" dxfId="677" priority="682" stopIfTrue="1" operator="equal">
      <formula>"ADMISIBLE"</formula>
    </cfRule>
  </conditionalFormatting>
  <conditionalFormatting sqref="R299:R308">
    <cfRule type="cellIs" dxfId="676" priority="679" stopIfTrue="1" operator="equal">
      <formula>"NO ADMISIBLE"</formula>
    </cfRule>
  </conditionalFormatting>
  <conditionalFormatting sqref="R299:R308">
    <cfRule type="cellIs" dxfId="675" priority="676" operator="equal">
      <formula>"NO HABIL"</formula>
    </cfRule>
    <cfRule type="cellIs" dxfId="674" priority="677" stopIfTrue="1" operator="equal">
      <formula>"NO ADMISIBLE"</formula>
    </cfRule>
    <cfRule type="cellIs" dxfId="673" priority="678" stopIfTrue="1" operator="equal">
      <formula>"ADMISIBLE"</formula>
    </cfRule>
  </conditionalFormatting>
  <conditionalFormatting sqref="Y298:Y308">
    <cfRule type="cellIs" dxfId="672" priority="675" stopIfTrue="1" operator="equal">
      <formula>"NO ADMISIBLE"</formula>
    </cfRule>
  </conditionalFormatting>
  <conditionalFormatting sqref="Z299:Z308">
    <cfRule type="cellIs" dxfId="671" priority="674" stopIfTrue="1" operator="equal">
      <formula>"NO ADMISIBLE"</formula>
    </cfRule>
  </conditionalFormatting>
  <conditionalFormatting sqref="Z299:Z308">
    <cfRule type="cellIs" dxfId="670" priority="671" operator="equal">
      <formula>"NO HABIL"</formula>
    </cfRule>
    <cfRule type="cellIs" dxfId="669" priority="672" stopIfTrue="1" operator="equal">
      <formula>"NO ADMISIBLE"</formula>
    </cfRule>
    <cfRule type="cellIs" dxfId="668" priority="673" stopIfTrue="1" operator="equal">
      <formula>"ADMISIBLE"</formula>
    </cfRule>
  </conditionalFormatting>
  <conditionalFormatting sqref="R298">
    <cfRule type="cellIs" dxfId="667" priority="670" stopIfTrue="1" operator="equal">
      <formula>"NO ADMISIBLE"</formula>
    </cfRule>
  </conditionalFormatting>
  <conditionalFormatting sqref="R298">
    <cfRule type="cellIs" dxfId="666" priority="667" operator="equal">
      <formula>"NO HABIL"</formula>
    </cfRule>
    <cfRule type="cellIs" dxfId="665" priority="668" stopIfTrue="1" operator="equal">
      <formula>"NO ADMISIBLE"</formula>
    </cfRule>
    <cfRule type="cellIs" dxfId="664" priority="669" stopIfTrue="1" operator="equal">
      <formula>"ADMISIBLE"</formula>
    </cfRule>
  </conditionalFormatting>
  <conditionalFormatting sqref="R298">
    <cfRule type="containsBlanks" dxfId="663" priority="666">
      <formula>LEN(TRIM(R298))=0</formula>
    </cfRule>
  </conditionalFormatting>
  <conditionalFormatting sqref="R298">
    <cfRule type="cellIs" dxfId="662" priority="665" operator="equal">
      <formula>"RECHAZADO"</formula>
    </cfRule>
  </conditionalFormatting>
  <conditionalFormatting sqref="T298">
    <cfRule type="cellIs" dxfId="661" priority="664" stopIfTrue="1" operator="equal">
      <formula>"NO ADMISIBLE"</formula>
    </cfRule>
  </conditionalFormatting>
  <conditionalFormatting sqref="T298">
    <cfRule type="cellIs" dxfId="660" priority="661" operator="equal">
      <formula>"NO HABIL"</formula>
    </cfRule>
    <cfRule type="cellIs" dxfId="659" priority="662" stopIfTrue="1" operator="equal">
      <formula>"NO ADMISIBLE"</formula>
    </cfRule>
    <cfRule type="cellIs" dxfId="658" priority="663" stopIfTrue="1" operator="equal">
      <formula>"ADMISIBLE"</formula>
    </cfRule>
  </conditionalFormatting>
  <conditionalFormatting sqref="T298">
    <cfRule type="containsBlanks" dxfId="657" priority="660">
      <formula>LEN(TRIM(T298))=0</formula>
    </cfRule>
  </conditionalFormatting>
  <conditionalFormatting sqref="T298">
    <cfRule type="cellIs" dxfId="656" priority="659" operator="equal">
      <formula>"RECHAZADO"</formula>
    </cfRule>
  </conditionalFormatting>
  <conditionalFormatting sqref="V298">
    <cfRule type="cellIs" dxfId="655" priority="658" stopIfTrue="1" operator="equal">
      <formula>"NO ADMISIBLE"</formula>
    </cfRule>
  </conditionalFormatting>
  <conditionalFormatting sqref="V298">
    <cfRule type="cellIs" dxfId="654" priority="655" operator="equal">
      <formula>"NO HABIL"</formula>
    </cfRule>
    <cfRule type="cellIs" dxfId="653" priority="656" stopIfTrue="1" operator="equal">
      <formula>"NO ADMISIBLE"</formula>
    </cfRule>
    <cfRule type="cellIs" dxfId="652" priority="657" stopIfTrue="1" operator="equal">
      <formula>"ADMISIBLE"</formula>
    </cfRule>
  </conditionalFormatting>
  <conditionalFormatting sqref="V298">
    <cfRule type="containsBlanks" dxfId="651" priority="654">
      <formula>LEN(TRIM(V298))=0</formula>
    </cfRule>
  </conditionalFormatting>
  <conditionalFormatting sqref="V298">
    <cfRule type="cellIs" dxfId="650" priority="653" operator="equal">
      <formula>"RECHAZADO"</formula>
    </cfRule>
  </conditionalFormatting>
  <conditionalFormatting sqref="X298">
    <cfRule type="cellIs" dxfId="649" priority="652" stopIfTrue="1" operator="equal">
      <formula>"NO ADMISIBLE"</formula>
    </cfRule>
  </conditionalFormatting>
  <conditionalFormatting sqref="X298">
    <cfRule type="cellIs" dxfId="648" priority="649" operator="equal">
      <formula>"NO HABIL"</formula>
    </cfRule>
    <cfRule type="cellIs" dxfId="647" priority="650" stopIfTrue="1" operator="equal">
      <formula>"NO ADMISIBLE"</formula>
    </cfRule>
    <cfRule type="cellIs" dxfId="646" priority="651" stopIfTrue="1" operator="equal">
      <formula>"ADMISIBLE"</formula>
    </cfRule>
  </conditionalFormatting>
  <conditionalFormatting sqref="X298">
    <cfRule type="containsBlanks" dxfId="645" priority="648">
      <formula>LEN(TRIM(X298))=0</formula>
    </cfRule>
  </conditionalFormatting>
  <conditionalFormatting sqref="X298">
    <cfRule type="cellIs" dxfId="644" priority="647" operator="equal">
      <formula>"RECHAZADO"</formula>
    </cfRule>
  </conditionalFormatting>
  <conditionalFormatting sqref="Z298">
    <cfRule type="cellIs" dxfId="643" priority="646" stopIfTrue="1" operator="equal">
      <formula>"NO ADMISIBLE"</formula>
    </cfRule>
  </conditionalFormatting>
  <conditionalFormatting sqref="Z298">
    <cfRule type="cellIs" dxfId="642" priority="643" operator="equal">
      <formula>"NO HABIL"</formula>
    </cfRule>
    <cfRule type="cellIs" dxfId="641" priority="644" stopIfTrue="1" operator="equal">
      <formula>"NO ADMISIBLE"</formula>
    </cfRule>
    <cfRule type="cellIs" dxfId="640" priority="645" stopIfTrue="1" operator="equal">
      <formula>"ADMISIBLE"</formula>
    </cfRule>
  </conditionalFormatting>
  <conditionalFormatting sqref="Z298">
    <cfRule type="containsBlanks" dxfId="639" priority="642">
      <formula>LEN(TRIM(Z298))=0</formula>
    </cfRule>
  </conditionalFormatting>
  <conditionalFormatting sqref="Z298">
    <cfRule type="cellIs" dxfId="638" priority="641" operator="equal">
      <formula>"RECHAZADO"</formula>
    </cfRule>
  </conditionalFormatting>
  <conditionalFormatting sqref="AA298">
    <cfRule type="cellIs" dxfId="637" priority="640" stopIfTrue="1" operator="equal">
      <formula>"NO ADMISIBLE"</formula>
    </cfRule>
  </conditionalFormatting>
  <conditionalFormatting sqref="AA298">
    <cfRule type="cellIs" dxfId="636" priority="637" operator="equal">
      <formula>"NO HABIL"</formula>
    </cfRule>
    <cfRule type="cellIs" dxfId="635" priority="638" stopIfTrue="1" operator="equal">
      <formula>"NO ADMISIBLE"</formula>
    </cfRule>
    <cfRule type="cellIs" dxfId="634" priority="639" stopIfTrue="1" operator="equal">
      <formula>"ADMISIBLE"</formula>
    </cfRule>
  </conditionalFormatting>
  <conditionalFormatting sqref="AA298">
    <cfRule type="containsBlanks" dxfId="633" priority="636">
      <formula>LEN(TRIM(AA298))=0</formula>
    </cfRule>
  </conditionalFormatting>
  <conditionalFormatting sqref="AA298">
    <cfRule type="cellIs" dxfId="632" priority="635" operator="equal">
      <formula>"RECHAZADO"</formula>
    </cfRule>
  </conditionalFormatting>
  <conditionalFormatting sqref="AC298">
    <cfRule type="cellIs" dxfId="631" priority="634" stopIfTrue="1" operator="equal">
      <formula>"NO ADMISIBLE"</formula>
    </cfRule>
  </conditionalFormatting>
  <conditionalFormatting sqref="AC298">
    <cfRule type="cellIs" dxfId="630" priority="631" operator="equal">
      <formula>"NO HABIL"</formula>
    </cfRule>
    <cfRule type="cellIs" dxfId="629" priority="632" stopIfTrue="1" operator="equal">
      <formula>"NO ADMISIBLE"</formula>
    </cfRule>
    <cfRule type="cellIs" dxfId="628" priority="633" stopIfTrue="1" operator="equal">
      <formula>"ADMISIBLE"</formula>
    </cfRule>
  </conditionalFormatting>
  <conditionalFormatting sqref="AC298">
    <cfRule type="containsBlanks" dxfId="627" priority="630">
      <formula>LEN(TRIM(AC298))=0</formula>
    </cfRule>
  </conditionalFormatting>
  <conditionalFormatting sqref="AC298">
    <cfRule type="cellIs" dxfId="626" priority="629" operator="equal">
      <formula>"RECHAZADO"</formula>
    </cfRule>
  </conditionalFormatting>
  <conditionalFormatting sqref="AE298">
    <cfRule type="cellIs" dxfId="625" priority="628" stopIfTrue="1" operator="equal">
      <formula>"NO ADMISIBLE"</formula>
    </cfRule>
  </conditionalFormatting>
  <conditionalFormatting sqref="AE298">
    <cfRule type="cellIs" dxfId="624" priority="625" operator="equal">
      <formula>"NO HABIL"</formula>
    </cfRule>
    <cfRule type="cellIs" dxfId="623" priority="626" stopIfTrue="1" operator="equal">
      <formula>"NO ADMISIBLE"</formula>
    </cfRule>
    <cfRule type="cellIs" dxfId="622" priority="627" stopIfTrue="1" operator="equal">
      <formula>"ADMISIBLE"</formula>
    </cfRule>
  </conditionalFormatting>
  <conditionalFormatting sqref="AE298">
    <cfRule type="containsBlanks" dxfId="621" priority="624">
      <formula>LEN(TRIM(AE298))=0</formula>
    </cfRule>
  </conditionalFormatting>
  <conditionalFormatting sqref="AE298">
    <cfRule type="cellIs" dxfId="620" priority="623" operator="equal">
      <formula>"RECHAZADO"</formula>
    </cfRule>
  </conditionalFormatting>
  <conditionalFormatting sqref="AF298">
    <cfRule type="cellIs" dxfId="619" priority="620" operator="equal">
      <formula>"NO HABIL"</formula>
    </cfRule>
    <cfRule type="cellIs" dxfId="618" priority="621" stopIfTrue="1" operator="equal">
      <formula>"NO ADMISIBLE"</formula>
    </cfRule>
    <cfRule type="cellIs" dxfId="617" priority="622" stopIfTrue="1" operator="equal">
      <formula>"ADMISIBLE"</formula>
    </cfRule>
  </conditionalFormatting>
  <conditionalFormatting sqref="AF298">
    <cfRule type="containsBlanks" dxfId="616" priority="619">
      <formula>LEN(TRIM(AF298))=0</formula>
    </cfRule>
  </conditionalFormatting>
  <conditionalFormatting sqref="AF298">
    <cfRule type="cellIs" dxfId="615" priority="618" operator="equal">
      <formula>"RECHAZADO"</formula>
    </cfRule>
  </conditionalFormatting>
  <conditionalFormatting sqref="D299:D300">
    <cfRule type="cellIs" dxfId="614" priority="617" stopIfTrue="1" operator="equal">
      <formula>"NO ADMISIBLE"</formula>
    </cfRule>
  </conditionalFormatting>
  <conditionalFormatting sqref="J310:K319 S309:S319 C309:C319 W309:W319 N309:P319">
    <cfRule type="cellIs" dxfId="613" priority="614" stopIfTrue="1" operator="equal">
      <formula>"NO ADMISIBLE"</formula>
    </cfRule>
  </conditionalFormatting>
  <conditionalFormatting sqref="W309 U309:U319">
    <cfRule type="cellIs" dxfId="612" priority="615" stopIfTrue="1" operator="equal">
      <formula>"NO ADMISIBLE"</formula>
    </cfRule>
    <cfRule type="cellIs" dxfId="611" priority="616" stopIfTrue="1" operator="equal">
      <formula>"ADMISIBLE"</formula>
    </cfRule>
  </conditionalFormatting>
  <conditionalFormatting sqref="AB309:AB319">
    <cfRule type="cellIs" dxfId="610" priority="613" stopIfTrue="1" operator="equal">
      <formula>"NO ADMISIBLE"</formula>
    </cfRule>
  </conditionalFormatting>
  <conditionalFormatting sqref="AB309">
    <cfRule type="cellIs" dxfId="609" priority="611" stopIfTrue="1" operator="equal">
      <formula>"NO ADMISIBLE"</formula>
    </cfRule>
    <cfRule type="cellIs" dxfId="608" priority="612" stopIfTrue="1" operator="equal">
      <formula>"ADMISIBLE"</formula>
    </cfRule>
  </conditionalFormatting>
  <conditionalFormatting sqref="AD310:AE319 AD309">
    <cfRule type="cellIs" dxfId="607" priority="610" stopIfTrue="1" operator="equal">
      <formula>"NO ADMISIBLE"</formula>
    </cfRule>
  </conditionalFormatting>
  <conditionalFormatting sqref="AD309">
    <cfRule type="cellIs" dxfId="606" priority="608" stopIfTrue="1" operator="equal">
      <formula>"NO ADMISIBLE"</formula>
    </cfRule>
    <cfRule type="cellIs" dxfId="605" priority="609" stopIfTrue="1" operator="equal">
      <formula>"ADMISIBLE"</formula>
    </cfRule>
  </conditionalFormatting>
  <conditionalFormatting sqref="AE310:AE319">
    <cfRule type="cellIs" dxfId="604" priority="600" operator="equal">
      <formula>"NO HABIL"</formula>
    </cfRule>
    <cfRule type="cellIs" dxfId="603" priority="606" stopIfTrue="1" operator="equal">
      <formula>"NO ADMISIBLE"</formula>
    </cfRule>
    <cfRule type="cellIs" dxfId="602" priority="607" stopIfTrue="1" operator="equal">
      <formula>"ADMISIBLE"</formula>
    </cfRule>
  </conditionalFormatting>
  <conditionalFormatting sqref="AF310:AF319">
    <cfRule type="cellIs" dxfId="601" priority="601" operator="equal">
      <formula>"NO HABIL"</formula>
    </cfRule>
    <cfRule type="cellIs" dxfId="600" priority="604" stopIfTrue="1" operator="equal">
      <formula>"NO ADMISIBLE"</formula>
    </cfRule>
    <cfRule type="cellIs" dxfId="599" priority="605" stopIfTrue="1" operator="equal">
      <formula>"ADMISIBLE"</formula>
    </cfRule>
  </conditionalFormatting>
  <conditionalFormatting sqref="Q309:Q319">
    <cfRule type="cellIs" dxfId="598" priority="603" stopIfTrue="1" operator="equal">
      <formula>"NO ADMISIBLE"</formula>
    </cfRule>
  </conditionalFormatting>
  <conditionalFormatting sqref="D309 D312:D319">
    <cfRule type="cellIs" dxfId="597" priority="602" stopIfTrue="1" operator="equal">
      <formula>"NO ADMISIBLE"</formula>
    </cfRule>
  </conditionalFormatting>
  <conditionalFormatting sqref="AC310:AC319">
    <cfRule type="cellIs" dxfId="596" priority="599" stopIfTrue="1" operator="equal">
      <formula>"NO ADMISIBLE"</formula>
    </cfRule>
  </conditionalFormatting>
  <conditionalFormatting sqref="AC310:AC319">
    <cfRule type="cellIs" dxfId="595" priority="596" operator="equal">
      <formula>"NO HABIL"</formula>
    </cfRule>
    <cfRule type="cellIs" dxfId="594" priority="597" stopIfTrue="1" operator="equal">
      <formula>"NO ADMISIBLE"</formula>
    </cfRule>
    <cfRule type="cellIs" dxfId="593" priority="598" stopIfTrue="1" operator="equal">
      <formula>"ADMISIBLE"</formula>
    </cfRule>
  </conditionalFormatting>
  <conditionalFormatting sqref="AA310:AA319">
    <cfRule type="cellIs" dxfId="592" priority="595" stopIfTrue="1" operator="equal">
      <formula>"NO ADMISIBLE"</formula>
    </cfRule>
  </conditionalFormatting>
  <conditionalFormatting sqref="AA310:AA319">
    <cfRule type="cellIs" dxfId="591" priority="592" operator="equal">
      <formula>"NO HABIL"</formula>
    </cfRule>
    <cfRule type="cellIs" dxfId="590" priority="593" stopIfTrue="1" operator="equal">
      <formula>"NO ADMISIBLE"</formula>
    </cfRule>
    <cfRule type="cellIs" dxfId="589" priority="594" stopIfTrue="1" operator="equal">
      <formula>"ADMISIBLE"</formula>
    </cfRule>
  </conditionalFormatting>
  <conditionalFormatting sqref="X310:X319">
    <cfRule type="cellIs" dxfId="588" priority="591" stopIfTrue="1" operator="equal">
      <formula>"NO ADMISIBLE"</formula>
    </cfRule>
  </conditionalFormatting>
  <conditionalFormatting sqref="X310:X319">
    <cfRule type="cellIs" dxfId="587" priority="588" operator="equal">
      <formula>"NO HABIL"</formula>
    </cfRule>
    <cfRule type="cellIs" dxfId="586" priority="589" stopIfTrue="1" operator="equal">
      <formula>"NO ADMISIBLE"</formula>
    </cfRule>
    <cfRule type="cellIs" dxfId="585" priority="590" stopIfTrue="1" operator="equal">
      <formula>"ADMISIBLE"</formula>
    </cfRule>
  </conditionalFormatting>
  <conditionalFormatting sqref="V310:V319">
    <cfRule type="cellIs" dxfId="584" priority="587" stopIfTrue="1" operator="equal">
      <formula>"NO ADMISIBLE"</formula>
    </cfRule>
  </conditionalFormatting>
  <conditionalFormatting sqref="V310:V319">
    <cfRule type="cellIs" dxfId="583" priority="584" operator="equal">
      <formula>"NO HABIL"</formula>
    </cfRule>
    <cfRule type="cellIs" dxfId="582" priority="585" stopIfTrue="1" operator="equal">
      <formula>"NO ADMISIBLE"</formula>
    </cfRule>
    <cfRule type="cellIs" dxfId="581" priority="586" stopIfTrue="1" operator="equal">
      <formula>"ADMISIBLE"</formula>
    </cfRule>
  </conditionalFormatting>
  <conditionalFormatting sqref="T310:T319">
    <cfRule type="cellIs" dxfId="580" priority="583" stopIfTrue="1" operator="equal">
      <formula>"NO ADMISIBLE"</formula>
    </cfRule>
  </conditionalFormatting>
  <conditionalFormatting sqref="T310:T319">
    <cfRule type="cellIs" dxfId="579" priority="580" operator="equal">
      <formula>"NO HABIL"</formula>
    </cfRule>
    <cfRule type="cellIs" dxfId="578" priority="581" stopIfTrue="1" operator="equal">
      <formula>"NO ADMISIBLE"</formula>
    </cfRule>
    <cfRule type="cellIs" dxfId="577" priority="582" stopIfTrue="1" operator="equal">
      <formula>"ADMISIBLE"</formula>
    </cfRule>
  </conditionalFormatting>
  <conditionalFormatting sqref="R310:R319">
    <cfRule type="cellIs" dxfId="576" priority="579" stopIfTrue="1" operator="equal">
      <formula>"NO ADMISIBLE"</formula>
    </cfRule>
  </conditionalFormatting>
  <conditionalFormatting sqref="R310:R319">
    <cfRule type="cellIs" dxfId="575" priority="576" operator="equal">
      <formula>"NO HABIL"</formula>
    </cfRule>
    <cfRule type="cellIs" dxfId="574" priority="577" stopIfTrue="1" operator="equal">
      <formula>"NO ADMISIBLE"</formula>
    </cfRule>
    <cfRule type="cellIs" dxfId="573" priority="578" stopIfTrue="1" operator="equal">
      <formula>"ADMISIBLE"</formula>
    </cfRule>
  </conditionalFormatting>
  <conditionalFormatting sqref="Y309:Y319">
    <cfRule type="cellIs" dxfId="572" priority="575" stopIfTrue="1" operator="equal">
      <formula>"NO ADMISIBLE"</formula>
    </cfRule>
  </conditionalFormatting>
  <conditionalFormatting sqref="Z310:Z319">
    <cfRule type="cellIs" dxfId="571" priority="574" stopIfTrue="1" operator="equal">
      <formula>"NO ADMISIBLE"</formula>
    </cfRule>
  </conditionalFormatting>
  <conditionalFormatting sqref="Z310:Z319">
    <cfRule type="cellIs" dxfId="570" priority="571" operator="equal">
      <formula>"NO HABIL"</formula>
    </cfRule>
    <cfRule type="cellIs" dxfId="569" priority="572" stopIfTrue="1" operator="equal">
      <formula>"NO ADMISIBLE"</formula>
    </cfRule>
    <cfRule type="cellIs" dxfId="568" priority="573" stopIfTrue="1" operator="equal">
      <formula>"ADMISIBLE"</formula>
    </cfRule>
  </conditionalFormatting>
  <conditionalFormatting sqref="R309">
    <cfRule type="cellIs" dxfId="567" priority="570" stopIfTrue="1" operator="equal">
      <formula>"NO ADMISIBLE"</formula>
    </cfRule>
  </conditionalFormatting>
  <conditionalFormatting sqref="R309">
    <cfRule type="cellIs" dxfId="566" priority="567" operator="equal">
      <formula>"NO HABIL"</formula>
    </cfRule>
    <cfRule type="cellIs" dxfId="565" priority="568" stopIfTrue="1" operator="equal">
      <formula>"NO ADMISIBLE"</formula>
    </cfRule>
    <cfRule type="cellIs" dxfId="564" priority="569" stopIfTrue="1" operator="equal">
      <formula>"ADMISIBLE"</formula>
    </cfRule>
  </conditionalFormatting>
  <conditionalFormatting sqref="R309">
    <cfRule type="containsBlanks" dxfId="563" priority="566">
      <formula>LEN(TRIM(R309))=0</formula>
    </cfRule>
  </conditionalFormatting>
  <conditionalFormatting sqref="R309">
    <cfRule type="cellIs" dxfId="562" priority="565" operator="equal">
      <formula>"RECHAZADO"</formula>
    </cfRule>
  </conditionalFormatting>
  <conditionalFormatting sqref="T309">
    <cfRule type="cellIs" dxfId="561" priority="564" stopIfTrue="1" operator="equal">
      <formula>"NO ADMISIBLE"</formula>
    </cfRule>
  </conditionalFormatting>
  <conditionalFormatting sqref="T309">
    <cfRule type="cellIs" dxfId="560" priority="561" operator="equal">
      <formula>"NO HABIL"</formula>
    </cfRule>
    <cfRule type="cellIs" dxfId="559" priority="562" stopIfTrue="1" operator="equal">
      <formula>"NO ADMISIBLE"</formula>
    </cfRule>
    <cfRule type="cellIs" dxfId="558" priority="563" stopIfTrue="1" operator="equal">
      <formula>"ADMISIBLE"</formula>
    </cfRule>
  </conditionalFormatting>
  <conditionalFormatting sqref="T309">
    <cfRule type="containsBlanks" dxfId="557" priority="560">
      <formula>LEN(TRIM(T309))=0</formula>
    </cfRule>
  </conditionalFormatting>
  <conditionalFormatting sqref="T309">
    <cfRule type="cellIs" dxfId="556" priority="559" operator="equal">
      <formula>"RECHAZADO"</formula>
    </cfRule>
  </conditionalFormatting>
  <conditionalFormatting sqref="V309">
    <cfRule type="cellIs" dxfId="555" priority="558" stopIfTrue="1" operator="equal">
      <formula>"NO ADMISIBLE"</formula>
    </cfRule>
  </conditionalFormatting>
  <conditionalFormatting sqref="V309">
    <cfRule type="cellIs" dxfId="554" priority="555" operator="equal">
      <formula>"NO HABIL"</formula>
    </cfRule>
    <cfRule type="cellIs" dxfId="553" priority="556" stopIfTrue="1" operator="equal">
      <formula>"NO ADMISIBLE"</formula>
    </cfRule>
    <cfRule type="cellIs" dxfId="552" priority="557" stopIfTrue="1" operator="equal">
      <formula>"ADMISIBLE"</formula>
    </cfRule>
  </conditionalFormatting>
  <conditionalFormatting sqref="V309">
    <cfRule type="containsBlanks" dxfId="551" priority="554">
      <formula>LEN(TRIM(V309))=0</formula>
    </cfRule>
  </conditionalFormatting>
  <conditionalFormatting sqref="V309">
    <cfRule type="cellIs" dxfId="550" priority="553" operator="equal">
      <formula>"RECHAZADO"</formula>
    </cfRule>
  </conditionalFormatting>
  <conditionalFormatting sqref="X309">
    <cfRule type="cellIs" dxfId="549" priority="552" stopIfTrue="1" operator="equal">
      <formula>"NO ADMISIBLE"</formula>
    </cfRule>
  </conditionalFormatting>
  <conditionalFormatting sqref="X309">
    <cfRule type="cellIs" dxfId="548" priority="549" operator="equal">
      <formula>"NO HABIL"</formula>
    </cfRule>
    <cfRule type="cellIs" dxfId="547" priority="550" stopIfTrue="1" operator="equal">
      <formula>"NO ADMISIBLE"</formula>
    </cfRule>
    <cfRule type="cellIs" dxfId="546" priority="551" stopIfTrue="1" operator="equal">
      <formula>"ADMISIBLE"</formula>
    </cfRule>
  </conditionalFormatting>
  <conditionalFormatting sqref="X309">
    <cfRule type="containsBlanks" dxfId="545" priority="548">
      <formula>LEN(TRIM(X309))=0</formula>
    </cfRule>
  </conditionalFormatting>
  <conditionalFormatting sqref="X309">
    <cfRule type="cellIs" dxfId="544" priority="547" operator="equal">
      <formula>"RECHAZADO"</formula>
    </cfRule>
  </conditionalFormatting>
  <conditionalFormatting sqref="Z309">
    <cfRule type="cellIs" dxfId="543" priority="546" stopIfTrue="1" operator="equal">
      <formula>"NO ADMISIBLE"</formula>
    </cfRule>
  </conditionalFormatting>
  <conditionalFormatting sqref="Z309">
    <cfRule type="cellIs" dxfId="542" priority="543" operator="equal">
      <formula>"NO HABIL"</formula>
    </cfRule>
    <cfRule type="cellIs" dxfId="541" priority="544" stopIfTrue="1" operator="equal">
      <formula>"NO ADMISIBLE"</formula>
    </cfRule>
    <cfRule type="cellIs" dxfId="540" priority="545" stopIfTrue="1" operator="equal">
      <formula>"ADMISIBLE"</formula>
    </cfRule>
  </conditionalFormatting>
  <conditionalFormatting sqref="Z309">
    <cfRule type="containsBlanks" dxfId="539" priority="542">
      <formula>LEN(TRIM(Z309))=0</formula>
    </cfRule>
  </conditionalFormatting>
  <conditionalFormatting sqref="Z309">
    <cfRule type="cellIs" dxfId="538" priority="541" operator="equal">
      <formula>"RECHAZADO"</formula>
    </cfRule>
  </conditionalFormatting>
  <conditionalFormatting sqref="AA309">
    <cfRule type="cellIs" dxfId="537" priority="540" stopIfTrue="1" operator="equal">
      <formula>"NO ADMISIBLE"</formula>
    </cfRule>
  </conditionalFormatting>
  <conditionalFormatting sqref="AA309">
    <cfRule type="cellIs" dxfId="536" priority="537" operator="equal">
      <formula>"NO HABIL"</formula>
    </cfRule>
    <cfRule type="cellIs" dxfId="535" priority="538" stopIfTrue="1" operator="equal">
      <formula>"NO ADMISIBLE"</formula>
    </cfRule>
    <cfRule type="cellIs" dxfId="534" priority="539" stopIfTrue="1" operator="equal">
      <formula>"ADMISIBLE"</formula>
    </cfRule>
  </conditionalFormatting>
  <conditionalFormatting sqref="AA309">
    <cfRule type="containsBlanks" dxfId="533" priority="536">
      <formula>LEN(TRIM(AA309))=0</formula>
    </cfRule>
  </conditionalFormatting>
  <conditionalFormatting sqref="AA309">
    <cfRule type="cellIs" dxfId="532" priority="535" operator="equal">
      <formula>"RECHAZADO"</formula>
    </cfRule>
  </conditionalFormatting>
  <conditionalFormatting sqref="AC309">
    <cfRule type="cellIs" dxfId="531" priority="534" stopIfTrue="1" operator="equal">
      <formula>"NO ADMISIBLE"</formula>
    </cfRule>
  </conditionalFormatting>
  <conditionalFormatting sqref="AC309">
    <cfRule type="cellIs" dxfId="530" priority="531" operator="equal">
      <formula>"NO HABIL"</formula>
    </cfRule>
    <cfRule type="cellIs" dxfId="529" priority="532" stopIfTrue="1" operator="equal">
      <formula>"NO ADMISIBLE"</formula>
    </cfRule>
    <cfRule type="cellIs" dxfId="528" priority="533" stopIfTrue="1" operator="equal">
      <formula>"ADMISIBLE"</formula>
    </cfRule>
  </conditionalFormatting>
  <conditionalFormatting sqref="AC309">
    <cfRule type="containsBlanks" dxfId="527" priority="530">
      <formula>LEN(TRIM(AC309))=0</formula>
    </cfRule>
  </conditionalFormatting>
  <conditionalFormatting sqref="AC309">
    <cfRule type="cellIs" dxfId="526" priority="529" operator="equal">
      <formula>"RECHAZADO"</formula>
    </cfRule>
  </conditionalFormatting>
  <conditionalFormatting sqref="AE309">
    <cfRule type="cellIs" dxfId="525" priority="528" stopIfTrue="1" operator="equal">
      <formula>"NO ADMISIBLE"</formula>
    </cfRule>
  </conditionalFormatting>
  <conditionalFormatting sqref="AE309">
    <cfRule type="cellIs" dxfId="524" priority="525" operator="equal">
      <formula>"NO HABIL"</formula>
    </cfRule>
    <cfRule type="cellIs" dxfId="523" priority="526" stopIfTrue="1" operator="equal">
      <formula>"NO ADMISIBLE"</formula>
    </cfRule>
    <cfRule type="cellIs" dxfId="522" priority="527" stopIfTrue="1" operator="equal">
      <formula>"ADMISIBLE"</formula>
    </cfRule>
  </conditionalFormatting>
  <conditionalFormatting sqref="AE309">
    <cfRule type="containsBlanks" dxfId="521" priority="524">
      <formula>LEN(TRIM(AE309))=0</formula>
    </cfRule>
  </conditionalFormatting>
  <conditionalFormatting sqref="AE309">
    <cfRule type="cellIs" dxfId="520" priority="523" operator="equal">
      <formula>"RECHAZADO"</formula>
    </cfRule>
  </conditionalFormatting>
  <conditionalFormatting sqref="AF309">
    <cfRule type="cellIs" dxfId="519" priority="520" operator="equal">
      <formula>"NO HABIL"</formula>
    </cfRule>
    <cfRule type="cellIs" dxfId="518" priority="521" stopIfTrue="1" operator="equal">
      <formula>"NO ADMISIBLE"</formula>
    </cfRule>
    <cfRule type="cellIs" dxfId="517" priority="522" stopIfTrue="1" operator="equal">
      <formula>"ADMISIBLE"</formula>
    </cfRule>
  </conditionalFormatting>
  <conditionalFormatting sqref="AF309">
    <cfRule type="containsBlanks" dxfId="516" priority="519">
      <formula>LEN(TRIM(AF309))=0</formula>
    </cfRule>
  </conditionalFormatting>
  <conditionalFormatting sqref="AF309">
    <cfRule type="cellIs" dxfId="515" priority="518" operator="equal">
      <formula>"RECHAZADO"</formula>
    </cfRule>
  </conditionalFormatting>
  <conditionalFormatting sqref="D310:D311">
    <cfRule type="cellIs" dxfId="514" priority="517" stopIfTrue="1" operator="equal">
      <formula>"NO ADMISIBLE"</formula>
    </cfRule>
  </conditionalFormatting>
  <conditionalFormatting sqref="J321:K330 S320:S330 C320:C330 W320:W330 N320:P330">
    <cfRule type="cellIs" dxfId="513" priority="514" stopIfTrue="1" operator="equal">
      <formula>"NO ADMISIBLE"</formula>
    </cfRule>
  </conditionalFormatting>
  <conditionalFormatting sqref="W320 U320:U330">
    <cfRule type="cellIs" dxfId="512" priority="515" stopIfTrue="1" operator="equal">
      <formula>"NO ADMISIBLE"</formula>
    </cfRule>
    <cfRule type="cellIs" dxfId="511" priority="516" stopIfTrue="1" operator="equal">
      <formula>"ADMISIBLE"</formula>
    </cfRule>
  </conditionalFormatting>
  <conditionalFormatting sqref="AB320:AB330">
    <cfRule type="cellIs" dxfId="510" priority="513" stopIfTrue="1" operator="equal">
      <formula>"NO ADMISIBLE"</formula>
    </cfRule>
  </conditionalFormatting>
  <conditionalFormatting sqref="AB320">
    <cfRule type="cellIs" dxfId="509" priority="511" stopIfTrue="1" operator="equal">
      <formula>"NO ADMISIBLE"</formula>
    </cfRule>
    <cfRule type="cellIs" dxfId="508" priority="512" stopIfTrue="1" operator="equal">
      <formula>"ADMISIBLE"</formula>
    </cfRule>
  </conditionalFormatting>
  <conditionalFormatting sqref="AD321:AE330 AD320">
    <cfRule type="cellIs" dxfId="507" priority="510" stopIfTrue="1" operator="equal">
      <formula>"NO ADMISIBLE"</formula>
    </cfRule>
  </conditionalFormatting>
  <conditionalFormatting sqref="AD320">
    <cfRule type="cellIs" dxfId="506" priority="508" stopIfTrue="1" operator="equal">
      <formula>"NO ADMISIBLE"</formula>
    </cfRule>
    <cfRule type="cellIs" dxfId="505" priority="509" stopIfTrue="1" operator="equal">
      <formula>"ADMISIBLE"</formula>
    </cfRule>
  </conditionalFormatting>
  <conditionalFormatting sqref="AE321:AE330">
    <cfRule type="cellIs" dxfId="504" priority="500" operator="equal">
      <formula>"NO HABIL"</formula>
    </cfRule>
    <cfRule type="cellIs" dxfId="503" priority="506" stopIfTrue="1" operator="equal">
      <formula>"NO ADMISIBLE"</formula>
    </cfRule>
    <cfRule type="cellIs" dxfId="502" priority="507" stopIfTrue="1" operator="equal">
      <formula>"ADMISIBLE"</formula>
    </cfRule>
  </conditionalFormatting>
  <conditionalFormatting sqref="AF321:AF330">
    <cfRule type="cellIs" dxfId="501" priority="501" operator="equal">
      <formula>"NO HABIL"</formula>
    </cfRule>
    <cfRule type="cellIs" dxfId="500" priority="504" stopIfTrue="1" operator="equal">
      <formula>"NO ADMISIBLE"</formula>
    </cfRule>
    <cfRule type="cellIs" dxfId="499" priority="505" stopIfTrue="1" operator="equal">
      <formula>"ADMISIBLE"</formula>
    </cfRule>
  </conditionalFormatting>
  <conditionalFormatting sqref="Q320:Q330">
    <cfRule type="cellIs" dxfId="498" priority="503" stopIfTrue="1" operator="equal">
      <formula>"NO ADMISIBLE"</formula>
    </cfRule>
  </conditionalFormatting>
  <conditionalFormatting sqref="D320 D323:D330">
    <cfRule type="cellIs" dxfId="497" priority="502" stopIfTrue="1" operator="equal">
      <formula>"NO ADMISIBLE"</formula>
    </cfRule>
  </conditionalFormatting>
  <conditionalFormatting sqref="AC321:AC330">
    <cfRule type="cellIs" dxfId="496" priority="499" stopIfTrue="1" operator="equal">
      <formula>"NO ADMISIBLE"</formula>
    </cfRule>
  </conditionalFormatting>
  <conditionalFormatting sqref="AC321:AC330">
    <cfRule type="cellIs" dxfId="495" priority="496" operator="equal">
      <formula>"NO HABIL"</formula>
    </cfRule>
    <cfRule type="cellIs" dxfId="494" priority="497" stopIfTrue="1" operator="equal">
      <formula>"NO ADMISIBLE"</formula>
    </cfRule>
    <cfRule type="cellIs" dxfId="493" priority="498" stopIfTrue="1" operator="equal">
      <formula>"ADMISIBLE"</formula>
    </cfRule>
  </conditionalFormatting>
  <conditionalFormatting sqref="AA321:AA330">
    <cfRule type="cellIs" dxfId="492" priority="495" stopIfTrue="1" operator="equal">
      <formula>"NO ADMISIBLE"</formula>
    </cfRule>
  </conditionalFormatting>
  <conditionalFormatting sqref="AA321:AA330">
    <cfRule type="cellIs" dxfId="491" priority="492" operator="equal">
      <formula>"NO HABIL"</formula>
    </cfRule>
    <cfRule type="cellIs" dxfId="490" priority="493" stopIfTrue="1" operator="equal">
      <formula>"NO ADMISIBLE"</formula>
    </cfRule>
    <cfRule type="cellIs" dxfId="489" priority="494" stopIfTrue="1" operator="equal">
      <formula>"ADMISIBLE"</formula>
    </cfRule>
  </conditionalFormatting>
  <conditionalFormatting sqref="X321:X330">
    <cfRule type="cellIs" dxfId="488" priority="491" stopIfTrue="1" operator="equal">
      <formula>"NO ADMISIBLE"</formula>
    </cfRule>
  </conditionalFormatting>
  <conditionalFormatting sqref="X321:X330">
    <cfRule type="cellIs" dxfId="487" priority="488" operator="equal">
      <formula>"NO HABIL"</formula>
    </cfRule>
    <cfRule type="cellIs" dxfId="486" priority="489" stopIfTrue="1" operator="equal">
      <formula>"NO ADMISIBLE"</formula>
    </cfRule>
    <cfRule type="cellIs" dxfId="485" priority="490" stopIfTrue="1" operator="equal">
      <formula>"ADMISIBLE"</formula>
    </cfRule>
  </conditionalFormatting>
  <conditionalFormatting sqref="V321:V330">
    <cfRule type="cellIs" dxfId="484" priority="487" stopIfTrue="1" operator="equal">
      <formula>"NO ADMISIBLE"</formula>
    </cfRule>
  </conditionalFormatting>
  <conditionalFormatting sqref="V321:V330">
    <cfRule type="cellIs" dxfId="483" priority="484" operator="equal">
      <formula>"NO HABIL"</formula>
    </cfRule>
    <cfRule type="cellIs" dxfId="482" priority="485" stopIfTrue="1" operator="equal">
      <formula>"NO ADMISIBLE"</formula>
    </cfRule>
    <cfRule type="cellIs" dxfId="481" priority="486" stopIfTrue="1" operator="equal">
      <formula>"ADMISIBLE"</formula>
    </cfRule>
  </conditionalFormatting>
  <conditionalFormatting sqref="T321:T330">
    <cfRule type="cellIs" dxfId="480" priority="483" stopIfTrue="1" operator="equal">
      <formula>"NO ADMISIBLE"</formula>
    </cfRule>
  </conditionalFormatting>
  <conditionalFormatting sqref="T321:T330">
    <cfRule type="cellIs" dxfId="479" priority="480" operator="equal">
      <formula>"NO HABIL"</formula>
    </cfRule>
    <cfRule type="cellIs" dxfId="478" priority="481" stopIfTrue="1" operator="equal">
      <formula>"NO ADMISIBLE"</formula>
    </cfRule>
    <cfRule type="cellIs" dxfId="477" priority="482" stopIfTrue="1" operator="equal">
      <formula>"ADMISIBLE"</formula>
    </cfRule>
  </conditionalFormatting>
  <conditionalFormatting sqref="R321:R330">
    <cfRule type="cellIs" dxfId="476" priority="479" stopIfTrue="1" operator="equal">
      <formula>"NO ADMISIBLE"</formula>
    </cfRule>
  </conditionalFormatting>
  <conditionalFormatting sqref="R321:R330">
    <cfRule type="cellIs" dxfId="475" priority="476" operator="equal">
      <formula>"NO HABIL"</formula>
    </cfRule>
    <cfRule type="cellIs" dxfId="474" priority="477" stopIfTrue="1" operator="equal">
      <formula>"NO ADMISIBLE"</formula>
    </cfRule>
    <cfRule type="cellIs" dxfId="473" priority="478" stopIfTrue="1" operator="equal">
      <formula>"ADMISIBLE"</formula>
    </cfRule>
  </conditionalFormatting>
  <conditionalFormatting sqref="Y320:Y330">
    <cfRule type="cellIs" dxfId="472" priority="475" stopIfTrue="1" operator="equal">
      <formula>"NO ADMISIBLE"</formula>
    </cfRule>
  </conditionalFormatting>
  <conditionalFormatting sqref="Z321:Z330">
    <cfRule type="cellIs" dxfId="471" priority="474" stopIfTrue="1" operator="equal">
      <formula>"NO ADMISIBLE"</formula>
    </cfRule>
  </conditionalFormatting>
  <conditionalFormatting sqref="Z321:Z330">
    <cfRule type="cellIs" dxfId="470" priority="471" operator="equal">
      <formula>"NO HABIL"</formula>
    </cfRule>
    <cfRule type="cellIs" dxfId="469" priority="472" stopIfTrue="1" operator="equal">
      <formula>"NO ADMISIBLE"</formula>
    </cfRule>
    <cfRule type="cellIs" dxfId="468" priority="473" stopIfTrue="1" operator="equal">
      <formula>"ADMISIBLE"</formula>
    </cfRule>
  </conditionalFormatting>
  <conditionalFormatting sqref="R320">
    <cfRule type="cellIs" dxfId="467" priority="470" stopIfTrue="1" operator="equal">
      <formula>"NO ADMISIBLE"</formula>
    </cfRule>
  </conditionalFormatting>
  <conditionalFormatting sqref="R320">
    <cfRule type="cellIs" dxfId="466" priority="467" operator="equal">
      <formula>"NO HABIL"</formula>
    </cfRule>
    <cfRule type="cellIs" dxfId="465" priority="468" stopIfTrue="1" operator="equal">
      <formula>"NO ADMISIBLE"</formula>
    </cfRule>
    <cfRule type="cellIs" dxfId="464" priority="469" stopIfTrue="1" operator="equal">
      <formula>"ADMISIBLE"</formula>
    </cfRule>
  </conditionalFormatting>
  <conditionalFormatting sqref="R320">
    <cfRule type="containsBlanks" dxfId="463" priority="466">
      <formula>LEN(TRIM(R320))=0</formula>
    </cfRule>
  </conditionalFormatting>
  <conditionalFormatting sqref="R320">
    <cfRule type="cellIs" dxfId="462" priority="465" operator="equal">
      <formula>"RECHAZADO"</formula>
    </cfRule>
  </conditionalFormatting>
  <conditionalFormatting sqref="T320">
    <cfRule type="cellIs" dxfId="461" priority="464" stopIfTrue="1" operator="equal">
      <formula>"NO ADMISIBLE"</formula>
    </cfRule>
  </conditionalFormatting>
  <conditionalFormatting sqref="T320">
    <cfRule type="cellIs" dxfId="460" priority="461" operator="equal">
      <formula>"NO HABIL"</formula>
    </cfRule>
    <cfRule type="cellIs" dxfId="459" priority="462" stopIfTrue="1" operator="equal">
      <formula>"NO ADMISIBLE"</formula>
    </cfRule>
    <cfRule type="cellIs" dxfId="458" priority="463" stopIfTrue="1" operator="equal">
      <formula>"ADMISIBLE"</formula>
    </cfRule>
  </conditionalFormatting>
  <conditionalFormatting sqref="T320">
    <cfRule type="containsBlanks" dxfId="457" priority="460">
      <formula>LEN(TRIM(T320))=0</formula>
    </cfRule>
  </conditionalFormatting>
  <conditionalFormatting sqref="T320">
    <cfRule type="cellIs" dxfId="456" priority="459" operator="equal">
      <formula>"RECHAZADO"</formula>
    </cfRule>
  </conditionalFormatting>
  <conditionalFormatting sqref="V320">
    <cfRule type="cellIs" dxfId="455" priority="458" stopIfTrue="1" operator="equal">
      <formula>"NO ADMISIBLE"</formula>
    </cfRule>
  </conditionalFormatting>
  <conditionalFormatting sqref="V320">
    <cfRule type="cellIs" dxfId="454" priority="455" operator="equal">
      <formula>"NO HABIL"</formula>
    </cfRule>
    <cfRule type="cellIs" dxfId="453" priority="456" stopIfTrue="1" operator="equal">
      <formula>"NO ADMISIBLE"</formula>
    </cfRule>
    <cfRule type="cellIs" dxfId="452" priority="457" stopIfTrue="1" operator="equal">
      <formula>"ADMISIBLE"</formula>
    </cfRule>
  </conditionalFormatting>
  <conditionalFormatting sqref="V320">
    <cfRule type="containsBlanks" dxfId="451" priority="454">
      <formula>LEN(TRIM(V320))=0</formula>
    </cfRule>
  </conditionalFormatting>
  <conditionalFormatting sqref="V320">
    <cfRule type="cellIs" dxfId="450" priority="453" operator="equal">
      <formula>"RECHAZADO"</formula>
    </cfRule>
  </conditionalFormatting>
  <conditionalFormatting sqref="X320">
    <cfRule type="cellIs" dxfId="449" priority="452" stopIfTrue="1" operator="equal">
      <formula>"NO ADMISIBLE"</formula>
    </cfRule>
  </conditionalFormatting>
  <conditionalFormatting sqref="X320">
    <cfRule type="cellIs" dxfId="448" priority="449" operator="equal">
      <formula>"NO HABIL"</formula>
    </cfRule>
    <cfRule type="cellIs" dxfId="447" priority="450" stopIfTrue="1" operator="equal">
      <formula>"NO ADMISIBLE"</formula>
    </cfRule>
    <cfRule type="cellIs" dxfId="446" priority="451" stopIfTrue="1" operator="equal">
      <formula>"ADMISIBLE"</formula>
    </cfRule>
  </conditionalFormatting>
  <conditionalFormatting sqref="X320">
    <cfRule type="containsBlanks" dxfId="445" priority="448">
      <formula>LEN(TRIM(X320))=0</formula>
    </cfRule>
  </conditionalFormatting>
  <conditionalFormatting sqref="X320">
    <cfRule type="cellIs" dxfId="444" priority="447" operator="equal">
      <formula>"RECHAZADO"</formula>
    </cfRule>
  </conditionalFormatting>
  <conditionalFormatting sqref="Z320">
    <cfRule type="cellIs" dxfId="443" priority="446" stopIfTrue="1" operator="equal">
      <formula>"NO ADMISIBLE"</formula>
    </cfRule>
  </conditionalFormatting>
  <conditionalFormatting sqref="Z320">
    <cfRule type="cellIs" dxfId="442" priority="443" operator="equal">
      <formula>"NO HABIL"</formula>
    </cfRule>
    <cfRule type="cellIs" dxfId="441" priority="444" stopIfTrue="1" operator="equal">
      <formula>"NO ADMISIBLE"</formula>
    </cfRule>
    <cfRule type="cellIs" dxfId="440" priority="445" stopIfTrue="1" operator="equal">
      <formula>"ADMISIBLE"</formula>
    </cfRule>
  </conditionalFormatting>
  <conditionalFormatting sqref="Z320">
    <cfRule type="containsBlanks" dxfId="439" priority="442">
      <formula>LEN(TRIM(Z320))=0</formula>
    </cfRule>
  </conditionalFormatting>
  <conditionalFormatting sqref="Z320">
    <cfRule type="cellIs" dxfId="438" priority="441" operator="equal">
      <formula>"RECHAZADO"</formula>
    </cfRule>
  </conditionalFormatting>
  <conditionalFormatting sqref="AA320">
    <cfRule type="cellIs" dxfId="437" priority="440" stopIfTrue="1" operator="equal">
      <formula>"NO ADMISIBLE"</formula>
    </cfRule>
  </conditionalFormatting>
  <conditionalFormatting sqref="AA320">
    <cfRule type="cellIs" dxfId="436" priority="437" operator="equal">
      <formula>"NO HABIL"</formula>
    </cfRule>
    <cfRule type="cellIs" dxfId="435" priority="438" stopIfTrue="1" operator="equal">
      <formula>"NO ADMISIBLE"</formula>
    </cfRule>
    <cfRule type="cellIs" dxfId="434" priority="439" stopIfTrue="1" operator="equal">
      <formula>"ADMISIBLE"</formula>
    </cfRule>
  </conditionalFormatting>
  <conditionalFormatting sqref="AA320">
    <cfRule type="containsBlanks" dxfId="433" priority="436">
      <formula>LEN(TRIM(AA320))=0</formula>
    </cfRule>
  </conditionalFormatting>
  <conditionalFormatting sqref="AA320">
    <cfRule type="cellIs" dxfId="432" priority="435" operator="equal">
      <formula>"RECHAZADO"</formula>
    </cfRule>
  </conditionalFormatting>
  <conditionalFormatting sqref="AC320">
    <cfRule type="cellIs" dxfId="431" priority="434" stopIfTrue="1" operator="equal">
      <formula>"NO ADMISIBLE"</formula>
    </cfRule>
  </conditionalFormatting>
  <conditionalFormatting sqref="AC320">
    <cfRule type="cellIs" dxfId="430" priority="431" operator="equal">
      <formula>"NO HABIL"</formula>
    </cfRule>
    <cfRule type="cellIs" dxfId="429" priority="432" stopIfTrue="1" operator="equal">
      <formula>"NO ADMISIBLE"</formula>
    </cfRule>
    <cfRule type="cellIs" dxfId="428" priority="433" stopIfTrue="1" operator="equal">
      <formula>"ADMISIBLE"</formula>
    </cfRule>
  </conditionalFormatting>
  <conditionalFormatting sqref="AC320">
    <cfRule type="containsBlanks" dxfId="427" priority="430">
      <formula>LEN(TRIM(AC320))=0</formula>
    </cfRule>
  </conditionalFormatting>
  <conditionalFormatting sqref="AC320">
    <cfRule type="cellIs" dxfId="426" priority="429" operator="equal">
      <formula>"RECHAZADO"</formula>
    </cfRule>
  </conditionalFormatting>
  <conditionalFormatting sqref="AE320">
    <cfRule type="cellIs" dxfId="425" priority="428" stopIfTrue="1" operator="equal">
      <formula>"NO ADMISIBLE"</formula>
    </cfRule>
  </conditionalFormatting>
  <conditionalFormatting sqref="AE320">
    <cfRule type="cellIs" dxfId="424" priority="425" operator="equal">
      <formula>"NO HABIL"</formula>
    </cfRule>
    <cfRule type="cellIs" dxfId="423" priority="426" stopIfTrue="1" operator="equal">
      <formula>"NO ADMISIBLE"</formula>
    </cfRule>
    <cfRule type="cellIs" dxfId="422" priority="427" stopIfTrue="1" operator="equal">
      <formula>"ADMISIBLE"</formula>
    </cfRule>
  </conditionalFormatting>
  <conditionalFormatting sqref="AE320">
    <cfRule type="containsBlanks" dxfId="421" priority="424">
      <formula>LEN(TRIM(AE320))=0</formula>
    </cfRule>
  </conditionalFormatting>
  <conditionalFormatting sqref="AE320">
    <cfRule type="cellIs" dxfId="420" priority="423" operator="equal">
      <formula>"RECHAZADO"</formula>
    </cfRule>
  </conditionalFormatting>
  <conditionalFormatting sqref="AF320">
    <cfRule type="cellIs" dxfId="419" priority="420" operator="equal">
      <formula>"NO HABIL"</formula>
    </cfRule>
    <cfRule type="cellIs" dxfId="418" priority="421" stopIfTrue="1" operator="equal">
      <formula>"NO ADMISIBLE"</formula>
    </cfRule>
    <cfRule type="cellIs" dxfId="417" priority="422" stopIfTrue="1" operator="equal">
      <formula>"ADMISIBLE"</formula>
    </cfRule>
  </conditionalFormatting>
  <conditionalFormatting sqref="AF320">
    <cfRule type="containsBlanks" dxfId="416" priority="419">
      <formula>LEN(TRIM(AF320))=0</formula>
    </cfRule>
  </conditionalFormatting>
  <conditionalFormatting sqref="AF320">
    <cfRule type="cellIs" dxfId="415" priority="418" operator="equal">
      <formula>"RECHAZADO"</formula>
    </cfRule>
  </conditionalFormatting>
  <conditionalFormatting sqref="D321:D322">
    <cfRule type="cellIs" dxfId="414" priority="417" stopIfTrue="1" operator="equal">
      <formula>"NO ADMISIBLE"</formula>
    </cfRule>
  </conditionalFormatting>
  <conditionalFormatting sqref="J332:K341 S331:S341 C331:C341 W331:W341 N331:P341">
    <cfRule type="cellIs" dxfId="413" priority="414" stopIfTrue="1" operator="equal">
      <formula>"NO ADMISIBLE"</formula>
    </cfRule>
  </conditionalFormatting>
  <conditionalFormatting sqref="W331 U331:U341">
    <cfRule type="cellIs" dxfId="412" priority="415" stopIfTrue="1" operator="equal">
      <formula>"NO ADMISIBLE"</formula>
    </cfRule>
    <cfRule type="cellIs" dxfId="411" priority="416" stopIfTrue="1" operator="equal">
      <formula>"ADMISIBLE"</formula>
    </cfRule>
  </conditionalFormatting>
  <conditionalFormatting sqref="AB331:AB341">
    <cfRule type="cellIs" dxfId="410" priority="413" stopIfTrue="1" operator="equal">
      <formula>"NO ADMISIBLE"</formula>
    </cfRule>
  </conditionalFormatting>
  <conditionalFormatting sqref="AB331">
    <cfRule type="cellIs" dxfId="409" priority="411" stopIfTrue="1" operator="equal">
      <formula>"NO ADMISIBLE"</formula>
    </cfRule>
    <cfRule type="cellIs" dxfId="408" priority="412" stopIfTrue="1" operator="equal">
      <formula>"ADMISIBLE"</formula>
    </cfRule>
  </conditionalFormatting>
  <conditionalFormatting sqref="AD332:AE341 AD331">
    <cfRule type="cellIs" dxfId="407" priority="410" stopIfTrue="1" operator="equal">
      <formula>"NO ADMISIBLE"</formula>
    </cfRule>
  </conditionalFormatting>
  <conditionalFormatting sqref="AD331">
    <cfRule type="cellIs" dxfId="406" priority="408" stopIfTrue="1" operator="equal">
      <formula>"NO ADMISIBLE"</formula>
    </cfRule>
    <cfRule type="cellIs" dxfId="405" priority="409" stopIfTrue="1" operator="equal">
      <formula>"ADMISIBLE"</formula>
    </cfRule>
  </conditionalFormatting>
  <conditionalFormatting sqref="AE332:AE341">
    <cfRule type="cellIs" dxfId="404" priority="400" operator="equal">
      <formula>"NO HABIL"</formula>
    </cfRule>
    <cfRule type="cellIs" dxfId="403" priority="406" stopIfTrue="1" operator="equal">
      <formula>"NO ADMISIBLE"</formula>
    </cfRule>
    <cfRule type="cellIs" dxfId="402" priority="407" stopIfTrue="1" operator="equal">
      <formula>"ADMISIBLE"</formula>
    </cfRule>
  </conditionalFormatting>
  <conditionalFormatting sqref="AF332:AF341">
    <cfRule type="cellIs" dxfId="401" priority="401" operator="equal">
      <formula>"NO HABIL"</formula>
    </cfRule>
    <cfRule type="cellIs" dxfId="400" priority="404" stopIfTrue="1" operator="equal">
      <formula>"NO ADMISIBLE"</formula>
    </cfRule>
    <cfRule type="cellIs" dxfId="399" priority="405" stopIfTrue="1" operator="equal">
      <formula>"ADMISIBLE"</formula>
    </cfRule>
  </conditionalFormatting>
  <conditionalFormatting sqref="Q331:Q341">
    <cfRule type="cellIs" dxfId="398" priority="403" stopIfTrue="1" operator="equal">
      <formula>"NO ADMISIBLE"</formula>
    </cfRule>
  </conditionalFormatting>
  <conditionalFormatting sqref="D331 D334:D341">
    <cfRule type="cellIs" dxfId="397" priority="402" stopIfTrue="1" operator="equal">
      <formula>"NO ADMISIBLE"</formula>
    </cfRule>
  </conditionalFormatting>
  <conditionalFormatting sqref="AC332:AC341">
    <cfRule type="cellIs" dxfId="396" priority="399" stopIfTrue="1" operator="equal">
      <formula>"NO ADMISIBLE"</formula>
    </cfRule>
  </conditionalFormatting>
  <conditionalFormatting sqref="AC332:AC341">
    <cfRule type="cellIs" dxfId="395" priority="396" operator="equal">
      <formula>"NO HABIL"</formula>
    </cfRule>
    <cfRule type="cellIs" dxfId="394" priority="397" stopIfTrue="1" operator="equal">
      <formula>"NO ADMISIBLE"</formula>
    </cfRule>
    <cfRule type="cellIs" dxfId="393" priority="398" stopIfTrue="1" operator="equal">
      <formula>"ADMISIBLE"</formula>
    </cfRule>
  </conditionalFormatting>
  <conditionalFormatting sqref="AA332:AA341">
    <cfRule type="cellIs" dxfId="392" priority="395" stopIfTrue="1" operator="equal">
      <formula>"NO ADMISIBLE"</formula>
    </cfRule>
  </conditionalFormatting>
  <conditionalFormatting sqref="AA332:AA341">
    <cfRule type="cellIs" dxfId="391" priority="392" operator="equal">
      <formula>"NO HABIL"</formula>
    </cfRule>
    <cfRule type="cellIs" dxfId="390" priority="393" stopIfTrue="1" operator="equal">
      <formula>"NO ADMISIBLE"</formula>
    </cfRule>
    <cfRule type="cellIs" dxfId="389" priority="394" stopIfTrue="1" operator="equal">
      <formula>"ADMISIBLE"</formula>
    </cfRule>
  </conditionalFormatting>
  <conditionalFormatting sqref="X332:X341">
    <cfRule type="cellIs" dxfId="388" priority="391" stopIfTrue="1" operator="equal">
      <formula>"NO ADMISIBLE"</formula>
    </cfRule>
  </conditionalFormatting>
  <conditionalFormatting sqref="X332:X341">
    <cfRule type="cellIs" dxfId="387" priority="388" operator="equal">
      <formula>"NO HABIL"</formula>
    </cfRule>
    <cfRule type="cellIs" dxfId="386" priority="389" stopIfTrue="1" operator="equal">
      <formula>"NO ADMISIBLE"</formula>
    </cfRule>
    <cfRule type="cellIs" dxfId="385" priority="390" stopIfTrue="1" operator="equal">
      <formula>"ADMISIBLE"</formula>
    </cfRule>
  </conditionalFormatting>
  <conditionalFormatting sqref="V332:V341">
    <cfRule type="cellIs" dxfId="384" priority="387" stopIfTrue="1" operator="equal">
      <formula>"NO ADMISIBLE"</formula>
    </cfRule>
  </conditionalFormatting>
  <conditionalFormatting sqref="V332:V341">
    <cfRule type="cellIs" dxfId="383" priority="384" operator="equal">
      <formula>"NO HABIL"</formula>
    </cfRule>
    <cfRule type="cellIs" dxfId="382" priority="385" stopIfTrue="1" operator="equal">
      <formula>"NO ADMISIBLE"</formula>
    </cfRule>
    <cfRule type="cellIs" dxfId="381" priority="386" stopIfTrue="1" operator="equal">
      <formula>"ADMISIBLE"</formula>
    </cfRule>
  </conditionalFormatting>
  <conditionalFormatting sqref="T332:T341">
    <cfRule type="cellIs" dxfId="380" priority="383" stopIfTrue="1" operator="equal">
      <formula>"NO ADMISIBLE"</formula>
    </cfRule>
  </conditionalFormatting>
  <conditionalFormatting sqref="T332:T341">
    <cfRule type="cellIs" dxfId="379" priority="380" operator="equal">
      <formula>"NO HABIL"</formula>
    </cfRule>
    <cfRule type="cellIs" dxfId="378" priority="381" stopIfTrue="1" operator="equal">
      <formula>"NO ADMISIBLE"</formula>
    </cfRule>
    <cfRule type="cellIs" dxfId="377" priority="382" stopIfTrue="1" operator="equal">
      <formula>"ADMISIBLE"</formula>
    </cfRule>
  </conditionalFormatting>
  <conditionalFormatting sqref="R332:R341">
    <cfRule type="cellIs" dxfId="376" priority="379" stopIfTrue="1" operator="equal">
      <formula>"NO ADMISIBLE"</formula>
    </cfRule>
  </conditionalFormatting>
  <conditionalFormatting sqref="R332:R341">
    <cfRule type="cellIs" dxfId="375" priority="376" operator="equal">
      <formula>"NO HABIL"</formula>
    </cfRule>
    <cfRule type="cellIs" dxfId="374" priority="377" stopIfTrue="1" operator="equal">
      <formula>"NO ADMISIBLE"</formula>
    </cfRule>
    <cfRule type="cellIs" dxfId="373" priority="378" stopIfTrue="1" operator="equal">
      <formula>"ADMISIBLE"</formula>
    </cfRule>
  </conditionalFormatting>
  <conditionalFormatting sqref="Y331:Y341">
    <cfRule type="cellIs" dxfId="372" priority="375" stopIfTrue="1" operator="equal">
      <formula>"NO ADMISIBLE"</formula>
    </cfRule>
  </conditionalFormatting>
  <conditionalFormatting sqref="Z332:Z341">
    <cfRule type="cellIs" dxfId="371" priority="374" stopIfTrue="1" operator="equal">
      <formula>"NO ADMISIBLE"</formula>
    </cfRule>
  </conditionalFormatting>
  <conditionalFormatting sqref="Z332:Z341">
    <cfRule type="cellIs" dxfId="370" priority="371" operator="equal">
      <formula>"NO HABIL"</formula>
    </cfRule>
    <cfRule type="cellIs" dxfId="369" priority="372" stopIfTrue="1" operator="equal">
      <formula>"NO ADMISIBLE"</formula>
    </cfRule>
    <cfRule type="cellIs" dxfId="368" priority="373" stopIfTrue="1" operator="equal">
      <formula>"ADMISIBLE"</formula>
    </cfRule>
  </conditionalFormatting>
  <conditionalFormatting sqref="R331">
    <cfRule type="cellIs" dxfId="367" priority="370" stopIfTrue="1" operator="equal">
      <formula>"NO ADMISIBLE"</formula>
    </cfRule>
  </conditionalFormatting>
  <conditionalFormatting sqref="R331">
    <cfRule type="cellIs" dxfId="366" priority="367" operator="equal">
      <formula>"NO HABIL"</formula>
    </cfRule>
    <cfRule type="cellIs" dxfId="365" priority="368" stopIfTrue="1" operator="equal">
      <formula>"NO ADMISIBLE"</formula>
    </cfRule>
    <cfRule type="cellIs" dxfId="364" priority="369" stopIfTrue="1" operator="equal">
      <formula>"ADMISIBLE"</formula>
    </cfRule>
  </conditionalFormatting>
  <conditionalFormatting sqref="R331">
    <cfRule type="containsBlanks" dxfId="363" priority="366">
      <formula>LEN(TRIM(R331))=0</formula>
    </cfRule>
  </conditionalFormatting>
  <conditionalFormatting sqref="R331">
    <cfRule type="cellIs" dxfId="362" priority="365" operator="equal">
      <formula>"RECHAZADO"</formula>
    </cfRule>
  </conditionalFormatting>
  <conditionalFormatting sqref="T331">
    <cfRule type="cellIs" dxfId="361" priority="364" stopIfTrue="1" operator="equal">
      <formula>"NO ADMISIBLE"</formula>
    </cfRule>
  </conditionalFormatting>
  <conditionalFormatting sqref="T331">
    <cfRule type="cellIs" dxfId="360" priority="361" operator="equal">
      <formula>"NO HABIL"</formula>
    </cfRule>
    <cfRule type="cellIs" dxfId="359" priority="362" stopIfTrue="1" operator="equal">
      <formula>"NO ADMISIBLE"</formula>
    </cfRule>
    <cfRule type="cellIs" dxfId="358" priority="363" stopIfTrue="1" operator="equal">
      <formula>"ADMISIBLE"</formula>
    </cfRule>
  </conditionalFormatting>
  <conditionalFormatting sqref="T331">
    <cfRule type="containsBlanks" dxfId="357" priority="360">
      <formula>LEN(TRIM(T331))=0</formula>
    </cfRule>
  </conditionalFormatting>
  <conditionalFormatting sqref="T331">
    <cfRule type="cellIs" dxfId="356" priority="359" operator="equal">
      <formula>"RECHAZADO"</formula>
    </cfRule>
  </conditionalFormatting>
  <conditionalFormatting sqref="V331">
    <cfRule type="cellIs" dxfId="355" priority="358" stopIfTrue="1" operator="equal">
      <formula>"NO ADMISIBLE"</formula>
    </cfRule>
  </conditionalFormatting>
  <conditionalFormatting sqref="V331">
    <cfRule type="cellIs" dxfId="354" priority="355" operator="equal">
      <formula>"NO HABIL"</formula>
    </cfRule>
    <cfRule type="cellIs" dxfId="353" priority="356" stopIfTrue="1" operator="equal">
      <formula>"NO ADMISIBLE"</formula>
    </cfRule>
    <cfRule type="cellIs" dxfId="352" priority="357" stopIfTrue="1" operator="equal">
      <formula>"ADMISIBLE"</formula>
    </cfRule>
  </conditionalFormatting>
  <conditionalFormatting sqref="V331">
    <cfRule type="containsBlanks" dxfId="351" priority="354">
      <formula>LEN(TRIM(V331))=0</formula>
    </cfRule>
  </conditionalFormatting>
  <conditionalFormatting sqref="V331">
    <cfRule type="cellIs" dxfId="350" priority="353" operator="equal">
      <formula>"RECHAZADO"</formula>
    </cfRule>
  </conditionalFormatting>
  <conditionalFormatting sqref="X331">
    <cfRule type="cellIs" dxfId="349" priority="352" stopIfTrue="1" operator="equal">
      <formula>"NO ADMISIBLE"</formula>
    </cfRule>
  </conditionalFormatting>
  <conditionalFormatting sqref="X331">
    <cfRule type="cellIs" dxfId="348" priority="349" operator="equal">
      <formula>"NO HABIL"</formula>
    </cfRule>
    <cfRule type="cellIs" dxfId="347" priority="350" stopIfTrue="1" operator="equal">
      <formula>"NO ADMISIBLE"</formula>
    </cfRule>
    <cfRule type="cellIs" dxfId="346" priority="351" stopIfTrue="1" operator="equal">
      <formula>"ADMISIBLE"</formula>
    </cfRule>
  </conditionalFormatting>
  <conditionalFormatting sqref="X331">
    <cfRule type="containsBlanks" dxfId="345" priority="348">
      <formula>LEN(TRIM(X331))=0</formula>
    </cfRule>
  </conditionalFormatting>
  <conditionalFormatting sqref="X331">
    <cfRule type="cellIs" dxfId="344" priority="347" operator="equal">
      <formula>"RECHAZADO"</formula>
    </cfRule>
  </conditionalFormatting>
  <conditionalFormatting sqref="Z331">
    <cfRule type="cellIs" dxfId="343" priority="346" stopIfTrue="1" operator="equal">
      <formula>"NO ADMISIBLE"</formula>
    </cfRule>
  </conditionalFormatting>
  <conditionalFormatting sqref="Z331">
    <cfRule type="cellIs" dxfId="342" priority="343" operator="equal">
      <formula>"NO HABIL"</formula>
    </cfRule>
    <cfRule type="cellIs" dxfId="341" priority="344" stopIfTrue="1" operator="equal">
      <formula>"NO ADMISIBLE"</formula>
    </cfRule>
    <cfRule type="cellIs" dxfId="340" priority="345" stopIfTrue="1" operator="equal">
      <formula>"ADMISIBLE"</formula>
    </cfRule>
  </conditionalFormatting>
  <conditionalFormatting sqref="Z331">
    <cfRule type="containsBlanks" dxfId="339" priority="342">
      <formula>LEN(TRIM(Z331))=0</formula>
    </cfRule>
  </conditionalFormatting>
  <conditionalFormatting sqref="Z331">
    <cfRule type="cellIs" dxfId="338" priority="341" operator="equal">
      <formula>"RECHAZADO"</formula>
    </cfRule>
  </conditionalFormatting>
  <conditionalFormatting sqref="AA331">
    <cfRule type="cellIs" dxfId="337" priority="340" stopIfTrue="1" operator="equal">
      <formula>"NO ADMISIBLE"</formula>
    </cfRule>
  </conditionalFormatting>
  <conditionalFormatting sqref="AA331">
    <cfRule type="cellIs" dxfId="336" priority="337" operator="equal">
      <formula>"NO HABIL"</formula>
    </cfRule>
    <cfRule type="cellIs" dxfId="335" priority="338" stopIfTrue="1" operator="equal">
      <formula>"NO ADMISIBLE"</formula>
    </cfRule>
    <cfRule type="cellIs" dxfId="334" priority="339" stopIfTrue="1" operator="equal">
      <formula>"ADMISIBLE"</formula>
    </cfRule>
  </conditionalFormatting>
  <conditionalFormatting sqref="AA331">
    <cfRule type="containsBlanks" dxfId="333" priority="336">
      <formula>LEN(TRIM(AA331))=0</formula>
    </cfRule>
  </conditionalFormatting>
  <conditionalFormatting sqref="AA331">
    <cfRule type="cellIs" dxfId="332" priority="335" operator="equal">
      <formula>"RECHAZADO"</formula>
    </cfRule>
  </conditionalFormatting>
  <conditionalFormatting sqref="AC331">
    <cfRule type="cellIs" dxfId="331" priority="334" stopIfTrue="1" operator="equal">
      <formula>"NO ADMISIBLE"</formula>
    </cfRule>
  </conditionalFormatting>
  <conditionalFormatting sqref="AC331">
    <cfRule type="cellIs" dxfId="330" priority="331" operator="equal">
      <formula>"NO HABIL"</formula>
    </cfRule>
    <cfRule type="cellIs" dxfId="329" priority="332" stopIfTrue="1" operator="equal">
      <formula>"NO ADMISIBLE"</formula>
    </cfRule>
    <cfRule type="cellIs" dxfId="328" priority="333" stopIfTrue="1" operator="equal">
      <formula>"ADMISIBLE"</formula>
    </cfRule>
  </conditionalFormatting>
  <conditionalFormatting sqref="AC331">
    <cfRule type="containsBlanks" dxfId="327" priority="330">
      <formula>LEN(TRIM(AC331))=0</formula>
    </cfRule>
  </conditionalFormatting>
  <conditionalFormatting sqref="AC331">
    <cfRule type="cellIs" dxfId="326" priority="329" operator="equal">
      <formula>"RECHAZADO"</formula>
    </cfRule>
  </conditionalFormatting>
  <conditionalFormatting sqref="AE331">
    <cfRule type="cellIs" dxfId="325" priority="328" stopIfTrue="1" operator="equal">
      <formula>"NO ADMISIBLE"</formula>
    </cfRule>
  </conditionalFormatting>
  <conditionalFormatting sqref="AE331">
    <cfRule type="cellIs" dxfId="324" priority="325" operator="equal">
      <formula>"NO HABIL"</formula>
    </cfRule>
    <cfRule type="cellIs" dxfId="323" priority="326" stopIfTrue="1" operator="equal">
      <formula>"NO ADMISIBLE"</formula>
    </cfRule>
    <cfRule type="cellIs" dxfId="322" priority="327" stopIfTrue="1" operator="equal">
      <formula>"ADMISIBLE"</formula>
    </cfRule>
  </conditionalFormatting>
  <conditionalFormatting sqref="AE331">
    <cfRule type="containsBlanks" dxfId="321" priority="324">
      <formula>LEN(TRIM(AE331))=0</formula>
    </cfRule>
  </conditionalFormatting>
  <conditionalFormatting sqref="AE331">
    <cfRule type="cellIs" dxfId="320" priority="323" operator="equal">
      <formula>"RECHAZADO"</formula>
    </cfRule>
  </conditionalFormatting>
  <conditionalFormatting sqref="AF331">
    <cfRule type="cellIs" dxfId="319" priority="320" operator="equal">
      <formula>"NO HABIL"</formula>
    </cfRule>
    <cfRule type="cellIs" dxfId="318" priority="321" stopIfTrue="1" operator="equal">
      <formula>"NO ADMISIBLE"</formula>
    </cfRule>
    <cfRule type="cellIs" dxfId="317" priority="322" stopIfTrue="1" operator="equal">
      <formula>"ADMISIBLE"</formula>
    </cfRule>
  </conditionalFormatting>
  <conditionalFormatting sqref="AF331">
    <cfRule type="containsBlanks" dxfId="316" priority="319">
      <formula>LEN(TRIM(AF331))=0</formula>
    </cfRule>
  </conditionalFormatting>
  <conditionalFormatting sqref="AF331">
    <cfRule type="cellIs" dxfId="315" priority="318" operator="equal">
      <formula>"RECHAZADO"</formula>
    </cfRule>
  </conditionalFormatting>
  <conditionalFormatting sqref="D332:D333">
    <cfRule type="cellIs" dxfId="314" priority="317" stopIfTrue="1" operator="equal">
      <formula>"NO ADMISIBLE"</formula>
    </cfRule>
  </conditionalFormatting>
  <conditionalFormatting sqref="J343:K352 S342:S352 C342:C352 W342:W352 N342:P352">
    <cfRule type="cellIs" dxfId="313" priority="314" stopIfTrue="1" operator="equal">
      <formula>"NO ADMISIBLE"</formula>
    </cfRule>
  </conditionalFormatting>
  <conditionalFormatting sqref="W342 U342:U352">
    <cfRule type="cellIs" dxfId="312" priority="315" stopIfTrue="1" operator="equal">
      <formula>"NO ADMISIBLE"</formula>
    </cfRule>
    <cfRule type="cellIs" dxfId="311" priority="316" stopIfTrue="1" operator="equal">
      <formula>"ADMISIBLE"</formula>
    </cfRule>
  </conditionalFormatting>
  <conditionalFormatting sqref="AB342:AB352">
    <cfRule type="cellIs" dxfId="310" priority="313" stopIfTrue="1" operator="equal">
      <formula>"NO ADMISIBLE"</formula>
    </cfRule>
  </conditionalFormatting>
  <conditionalFormatting sqref="AB342">
    <cfRule type="cellIs" dxfId="309" priority="311" stopIfTrue="1" operator="equal">
      <formula>"NO ADMISIBLE"</formula>
    </cfRule>
    <cfRule type="cellIs" dxfId="308" priority="312" stopIfTrue="1" operator="equal">
      <formula>"ADMISIBLE"</formula>
    </cfRule>
  </conditionalFormatting>
  <conditionalFormatting sqref="AD343:AE352 AD342">
    <cfRule type="cellIs" dxfId="307" priority="310" stopIfTrue="1" operator="equal">
      <formula>"NO ADMISIBLE"</formula>
    </cfRule>
  </conditionalFormatting>
  <conditionalFormatting sqref="AD342">
    <cfRule type="cellIs" dxfId="306" priority="308" stopIfTrue="1" operator="equal">
      <formula>"NO ADMISIBLE"</formula>
    </cfRule>
    <cfRule type="cellIs" dxfId="305" priority="309" stopIfTrue="1" operator="equal">
      <formula>"ADMISIBLE"</formula>
    </cfRule>
  </conditionalFormatting>
  <conditionalFormatting sqref="AE343:AE352">
    <cfRule type="cellIs" dxfId="304" priority="300" operator="equal">
      <formula>"NO HABIL"</formula>
    </cfRule>
    <cfRule type="cellIs" dxfId="303" priority="306" stopIfTrue="1" operator="equal">
      <formula>"NO ADMISIBLE"</formula>
    </cfRule>
    <cfRule type="cellIs" dxfId="302" priority="307" stopIfTrue="1" operator="equal">
      <formula>"ADMISIBLE"</formula>
    </cfRule>
  </conditionalFormatting>
  <conditionalFormatting sqref="AF343:AF352">
    <cfRule type="cellIs" dxfId="301" priority="301" operator="equal">
      <formula>"NO HABIL"</formula>
    </cfRule>
    <cfRule type="cellIs" dxfId="300" priority="304" stopIfTrue="1" operator="equal">
      <formula>"NO ADMISIBLE"</formula>
    </cfRule>
    <cfRule type="cellIs" dxfId="299" priority="305" stopIfTrue="1" operator="equal">
      <formula>"ADMISIBLE"</formula>
    </cfRule>
  </conditionalFormatting>
  <conditionalFormatting sqref="Q342:Q352">
    <cfRule type="cellIs" dxfId="298" priority="303" stopIfTrue="1" operator="equal">
      <formula>"NO ADMISIBLE"</formula>
    </cfRule>
  </conditionalFormatting>
  <conditionalFormatting sqref="D342 D345:D352">
    <cfRule type="cellIs" dxfId="297" priority="302" stopIfTrue="1" operator="equal">
      <formula>"NO ADMISIBLE"</formula>
    </cfRule>
  </conditionalFormatting>
  <conditionalFormatting sqref="AC343:AC352">
    <cfRule type="cellIs" dxfId="296" priority="299" stopIfTrue="1" operator="equal">
      <formula>"NO ADMISIBLE"</formula>
    </cfRule>
  </conditionalFormatting>
  <conditionalFormatting sqref="AC343:AC352">
    <cfRule type="cellIs" dxfId="295" priority="296" operator="equal">
      <formula>"NO HABIL"</formula>
    </cfRule>
    <cfRule type="cellIs" dxfId="294" priority="297" stopIfTrue="1" operator="equal">
      <formula>"NO ADMISIBLE"</formula>
    </cfRule>
    <cfRule type="cellIs" dxfId="293" priority="298" stopIfTrue="1" operator="equal">
      <formula>"ADMISIBLE"</formula>
    </cfRule>
  </conditionalFormatting>
  <conditionalFormatting sqref="AA343:AA352">
    <cfRule type="cellIs" dxfId="292" priority="295" stopIfTrue="1" operator="equal">
      <formula>"NO ADMISIBLE"</formula>
    </cfRule>
  </conditionalFormatting>
  <conditionalFormatting sqref="AA343:AA352">
    <cfRule type="cellIs" dxfId="291" priority="292" operator="equal">
      <formula>"NO HABIL"</formula>
    </cfRule>
    <cfRule type="cellIs" dxfId="290" priority="293" stopIfTrue="1" operator="equal">
      <formula>"NO ADMISIBLE"</formula>
    </cfRule>
    <cfRule type="cellIs" dxfId="289" priority="294" stopIfTrue="1" operator="equal">
      <formula>"ADMISIBLE"</formula>
    </cfRule>
  </conditionalFormatting>
  <conditionalFormatting sqref="X343:X352">
    <cfRule type="cellIs" dxfId="288" priority="291" stopIfTrue="1" operator="equal">
      <formula>"NO ADMISIBLE"</formula>
    </cfRule>
  </conditionalFormatting>
  <conditionalFormatting sqref="X343:X352">
    <cfRule type="cellIs" dxfId="287" priority="288" operator="equal">
      <formula>"NO HABIL"</formula>
    </cfRule>
    <cfRule type="cellIs" dxfId="286" priority="289" stopIfTrue="1" operator="equal">
      <formula>"NO ADMISIBLE"</formula>
    </cfRule>
    <cfRule type="cellIs" dxfId="285" priority="290" stopIfTrue="1" operator="equal">
      <formula>"ADMISIBLE"</formula>
    </cfRule>
  </conditionalFormatting>
  <conditionalFormatting sqref="V343:V352">
    <cfRule type="cellIs" dxfId="284" priority="287" stopIfTrue="1" operator="equal">
      <formula>"NO ADMISIBLE"</formula>
    </cfRule>
  </conditionalFormatting>
  <conditionalFormatting sqref="V343:V352">
    <cfRule type="cellIs" dxfId="283" priority="284" operator="equal">
      <formula>"NO HABIL"</formula>
    </cfRule>
    <cfRule type="cellIs" dxfId="282" priority="285" stopIfTrue="1" operator="equal">
      <formula>"NO ADMISIBLE"</formula>
    </cfRule>
    <cfRule type="cellIs" dxfId="281" priority="286" stopIfTrue="1" operator="equal">
      <formula>"ADMISIBLE"</formula>
    </cfRule>
  </conditionalFormatting>
  <conditionalFormatting sqref="T343:T352">
    <cfRule type="cellIs" dxfId="280" priority="283" stopIfTrue="1" operator="equal">
      <formula>"NO ADMISIBLE"</formula>
    </cfRule>
  </conditionalFormatting>
  <conditionalFormatting sqref="T343:T352">
    <cfRule type="cellIs" dxfId="279" priority="280" operator="equal">
      <formula>"NO HABIL"</formula>
    </cfRule>
    <cfRule type="cellIs" dxfId="278" priority="281" stopIfTrue="1" operator="equal">
      <formula>"NO ADMISIBLE"</formula>
    </cfRule>
    <cfRule type="cellIs" dxfId="277" priority="282" stopIfTrue="1" operator="equal">
      <formula>"ADMISIBLE"</formula>
    </cfRule>
  </conditionalFormatting>
  <conditionalFormatting sqref="R343:R352">
    <cfRule type="cellIs" dxfId="276" priority="279" stopIfTrue="1" operator="equal">
      <formula>"NO ADMISIBLE"</formula>
    </cfRule>
  </conditionalFormatting>
  <conditionalFormatting sqref="R343:R352">
    <cfRule type="cellIs" dxfId="275" priority="276" operator="equal">
      <formula>"NO HABIL"</formula>
    </cfRule>
    <cfRule type="cellIs" dxfId="274" priority="277" stopIfTrue="1" operator="equal">
      <formula>"NO ADMISIBLE"</formula>
    </cfRule>
    <cfRule type="cellIs" dxfId="273" priority="278" stopIfTrue="1" operator="equal">
      <formula>"ADMISIBLE"</formula>
    </cfRule>
  </conditionalFormatting>
  <conditionalFormatting sqref="Y342:Y352">
    <cfRule type="cellIs" dxfId="272" priority="275" stopIfTrue="1" operator="equal">
      <formula>"NO ADMISIBLE"</formula>
    </cfRule>
  </conditionalFormatting>
  <conditionalFormatting sqref="Z343:Z352">
    <cfRule type="cellIs" dxfId="271" priority="274" stopIfTrue="1" operator="equal">
      <formula>"NO ADMISIBLE"</formula>
    </cfRule>
  </conditionalFormatting>
  <conditionalFormatting sqref="Z343:Z352">
    <cfRule type="cellIs" dxfId="270" priority="271" operator="equal">
      <formula>"NO HABIL"</formula>
    </cfRule>
    <cfRule type="cellIs" dxfId="269" priority="272" stopIfTrue="1" operator="equal">
      <formula>"NO ADMISIBLE"</formula>
    </cfRule>
    <cfRule type="cellIs" dxfId="268" priority="273" stopIfTrue="1" operator="equal">
      <formula>"ADMISIBLE"</formula>
    </cfRule>
  </conditionalFormatting>
  <conditionalFormatting sqref="R342">
    <cfRule type="cellIs" dxfId="267" priority="270" stopIfTrue="1" operator="equal">
      <formula>"NO ADMISIBLE"</formula>
    </cfRule>
  </conditionalFormatting>
  <conditionalFormatting sqref="R342">
    <cfRule type="cellIs" dxfId="266" priority="267" operator="equal">
      <formula>"NO HABIL"</formula>
    </cfRule>
    <cfRule type="cellIs" dxfId="265" priority="268" stopIfTrue="1" operator="equal">
      <formula>"NO ADMISIBLE"</formula>
    </cfRule>
    <cfRule type="cellIs" dxfId="264" priority="269" stopIfTrue="1" operator="equal">
      <formula>"ADMISIBLE"</formula>
    </cfRule>
  </conditionalFormatting>
  <conditionalFormatting sqref="R342">
    <cfRule type="containsBlanks" dxfId="263" priority="266">
      <formula>LEN(TRIM(R342))=0</formula>
    </cfRule>
  </conditionalFormatting>
  <conditionalFormatting sqref="R342">
    <cfRule type="cellIs" dxfId="262" priority="265" operator="equal">
      <formula>"RECHAZADO"</formula>
    </cfRule>
  </conditionalFormatting>
  <conditionalFormatting sqref="T342">
    <cfRule type="cellIs" dxfId="261" priority="264" stopIfTrue="1" operator="equal">
      <formula>"NO ADMISIBLE"</formula>
    </cfRule>
  </conditionalFormatting>
  <conditionalFormatting sqref="T342">
    <cfRule type="cellIs" dxfId="260" priority="261" operator="equal">
      <formula>"NO HABIL"</formula>
    </cfRule>
    <cfRule type="cellIs" dxfId="259" priority="262" stopIfTrue="1" operator="equal">
      <formula>"NO ADMISIBLE"</formula>
    </cfRule>
    <cfRule type="cellIs" dxfId="258" priority="263" stopIfTrue="1" operator="equal">
      <formula>"ADMISIBLE"</formula>
    </cfRule>
  </conditionalFormatting>
  <conditionalFormatting sqref="T342">
    <cfRule type="containsBlanks" dxfId="257" priority="260">
      <formula>LEN(TRIM(T342))=0</formula>
    </cfRule>
  </conditionalFormatting>
  <conditionalFormatting sqref="T342">
    <cfRule type="cellIs" dxfId="256" priority="259" operator="equal">
      <formula>"RECHAZADO"</formula>
    </cfRule>
  </conditionalFormatting>
  <conditionalFormatting sqref="V342">
    <cfRule type="cellIs" dxfId="255" priority="258" stopIfTrue="1" operator="equal">
      <formula>"NO ADMISIBLE"</formula>
    </cfRule>
  </conditionalFormatting>
  <conditionalFormatting sqref="V342">
    <cfRule type="cellIs" dxfId="254" priority="255" operator="equal">
      <formula>"NO HABIL"</formula>
    </cfRule>
    <cfRule type="cellIs" dxfId="253" priority="256" stopIfTrue="1" operator="equal">
      <formula>"NO ADMISIBLE"</formula>
    </cfRule>
    <cfRule type="cellIs" dxfId="252" priority="257" stopIfTrue="1" operator="equal">
      <formula>"ADMISIBLE"</formula>
    </cfRule>
  </conditionalFormatting>
  <conditionalFormatting sqref="V342">
    <cfRule type="containsBlanks" dxfId="251" priority="254">
      <formula>LEN(TRIM(V342))=0</formula>
    </cfRule>
  </conditionalFormatting>
  <conditionalFormatting sqref="V342">
    <cfRule type="cellIs" dxfId="250" priority="253" operator="equal">
      <formula>"RECHAZADO"</formula>
    </cfRule>
  </conditionalFormatting>
  <conditionalFormatting sqref="X342">
    <cfRule type="cellIs" dxfId="249" priority="252" stopIfTrue="1" operator="equal">
      <formula>"NO ADMISIBLE"</formula>
    </cfRule>
  </conditionalFormatting>
  <conditionalFormatting sqref="X342">
    <cfRule type="cellIs" dxfId="248" priority="249" operator="equal">
      <formula>"NO HABIL"</formula>
    </cfRule>
    <cfRule type="cellIs" dxfId="247" priority="250" stopIfTrue="1" operator="equal">
      <formula>"NO ADMISIBLE"</formula>
    </cfRule>
    <cfRule type="cellIs" dxfId="246" priority="251" stopIfTrue="1" operator="equal">
      <formula>"ADMISIBLE"</formula>
    </cfRule>
  </conditionalFormatting>
  <conditionalFormatting sqref="X342">
    <cfRule type="containsBlanks" dxfId="245" priority="248">
      <formula>LEN(TRIM(X342))=0</formula>
    </cfRule>
  </conditionalFormatting>
  <conditionalFormatting sqref="X342">
    <cfRule type="cellIs" dxfId="244" priority="247" operator="equal">
      <formula>"RECHAZADO"</formula>
    </cfRule>
  </conditionalFormatting>
  <conditionalFormatting sqref="Z342">
    <cfRule type="cellIs" dxfId="243" priority="246" stopIfTrue="1" operator="equal">
      <formula>"NO ADMISIBLE"</formula>
    </cfRule>
  </conditionalFormatting>
  <conditionalFormatting sqref="Z342">
    <cfRule type="cellIs" dxfId="242" priority="243" operator="equal">
      <formula>"NO HABIL"</formula>
    </cfRule>
    <cfRule type="cellIs" dxfId="241" priority="244" stopIfTrue="1" operator="equal">
      <formula>"NO ADMISIBLE"</formula>
    </cfRule>
    <cfRule type="cellIs" dxfId="240" priority="245" stopIfTrue="1" operator="equal">
      <formula>"ADMISIBLE"</formula>
    </cfRule>
  </conditionalFormatting>
  <conditionalFormatting sqref="Z342">
    <cfRule type="containsBlanks" dxfId="239" priority="242">
      <formula>LEN(TRIM(Z342))=0</formula>
    </cfRule>
  </conditionalFormatting>
  <conditionalFormatting sqref="Z342">
    <cfRule type="cellIs" dxfId="238" priority="241" operator="equal">
      <formula>"RECHAZADO"</formula>
    </cfRule>
  </conditionalFormatting>
  <conditionalFormatting sqref="AA342">
    <cfRule type="cellIs" dxfId="237" priority="240" stopIfTrue="1" operator="equal">
      <formula>"NO ADMISIBLE"</formula>
    </cfRule>
  </conditionalFormatting>
  <conditionalFormatting sqref="AA342">
    <cfRule type="cellIs" dxfId="236" priority="237" operator="equal">
      <formula>"NO HABIL"</formula>
    </cfRule>
    <cfRule type="cellIs" dxfId="235" priority="238" stopIfTrue="1" operator="equal">
      <formula>"NO ADMISIBLE"</formula>
    </cfRule>
    <cfRule type="cellIs" dxfId="234" priority="239" stopIfTrue="1" operator="equal">
      <formula>"ADMISIBLE"</formula>
    </cfRule>
  </conditionalFormatting>
  <conditionalFormatting sqref="AA342">
    <cfRule type="containsBlanks" dxfId="233" priority="236">
      <formula>LEN(TRIM(AA342))=0</formula>
    </cfRule>
  </conditionalFormatting>
  <conditionalFormatting sqref="AA342">
    <cfRule type="cellIs" dxfId="232" priority="235" operator="equal">
      <formula>"RECHAZADO"</formula>
    </cfRule>
  </conditionalFormatting>
  <conditionalFormatting sqref="AC342">
    <cfRule type="cellIs" dxfId="231" priority="234" stopIfTrue="1" operator="equal">
      <formula>"NO ADMISIBLE"</formula>
    </cfRule>
  </conditionalFormatting>
  <conditionalFormatting sqref="AC342">
    <cfRule type="cellIs" dxfId="230" priority="231" operator="equal">
      <formula>"NO HABIL"</formula>
    </cfRule>
    <cfRule type="cellIs" dxfId="229" priority="232" stopIfTrue="1" operator="equal">
      <formula>"NO ADMISIBLE"</formula>
    </cfRule>
    <cfRule type="cellIs" dxfId="228" priority="233" stopIfTrue="1" operator="equal">
      <formula>"ADMISIBLE"</formula>
    </cfRule>
  </conditionalFormatting>
  <conditionalFormatting sqref="AC342">
    <cfRule type="containsBlanks" dxfId="227" priority="230">
      <formula>LEN(TRIM(AC342))=0</formula>
    </cfRule>
  </conditionalFormatting>
  <conditionalFormatting sqref="AC342">
    <cfRule type="cellIs" dxfId="226" priority="229" operator="equal">
      <formula>"RECHAZADO"</formula>
    </cfRule>
  </conditionalFormatting>
  <conditionalFormatting sqref="AE342">
    <cfRule type="cellIs" dxfId="225" priority="228" stopIfTrue="1" operator="equal">
      <formula>"NO ADMISIBLE"</formula>
    </cfRule>
  </conditionalFormatting>
  <conditionalFormatting sqref="AE342">
    <cfRule type="cellIs" dxfId="224" priority="225" operator="equal">
      <formula>"NO HABIL"</formula>
    </cfRule>
    <cfRule type="cellIs" dxfId="223" priority="226" stopIfTrue="1" operator="equal">
      <formula>"NO ADMISIBLE"</formula>
    </cfRule>
    <cfRule type="cellIs" dxfId="222" priority="227" stopIfTrue="1" operator="equal">
      <formula>"ADMISIBLE"</formula>
    </cfRule>
  </conditionalFormatting>
  <conditionalFormatting sqref="AE342">
    <cfRule type="containsBlanks" dxfId="221" priority="224">
      <formula>LEN(TRIM(AE342))=0</formula>
    </cfRule>
  </conditionalFormatting>
  <conditionalFormatting sqref="AE342">
    <cfRule type="cellIs" dxfId="220" priority="223" operator="equal">
      <formula>"RECHAZADO"</formula>
    </cfRule>
  </conditionalFormatting>
  <conditionalFormatting sqref="AF342">
    <cfRule type="cellIs" dxfId="219" priority="220" operator="equal">
      <formula>"NO HABIL"</formula>
    </cfRule>
    <cfRule type="cellIs" dxfId="218" priority="221" stopIfTrue="1" operator="equal">
      <formula>"NO ADMISIBLE"</formula>
    </cfRule>
    <cfRule type="cellIs" dxfId="217" priority="222" stopIfTrue="1" operator="equal">
      <formula>"ADMISIBLE"</formula>
    </cfRule>
  </conditionalFormatting>
  <conditionalFormatting sqref="AF342">
    <cfRule type="containsBlanks" dxfId="216" priority="219">
      <formula>LEN(TRIM(AF342))=0</formula>
    </cfRule>
  </conditionalFormatting>
  <conditionalFormatting sqref="AF342">
    <cfRule type="cellIs" dxfId="215" priority="218" operator="equal">
      <formula>"RECHAZADO"</formula>
    </cfRule>
  </conditionalFormatting>
  <conditionalFormatting sqref="D343:D344">
    <cfRule type="cellIs" dxfId="214" priority="217" stopIfTrue="1" operator="equal">
      <formula>"NO ADMISIBLE"</formula>
    </cfRule>
  </conditionalFormatting>
  <conditionalFormatting sqref="J354:K363 S353:S363 C353:C363 W353:W363 N353:P363">
    <cfRule type="cellIs" dxfId="213" priority="214" stopIfTrue="1" operator="equal">
      <formula>"NO ADMISIBLE"</formula>
    </cfRule>
  </conditionalFormatting>
  <conditionalFormatting sqref="W353 U353:U363">
    <cfRule type="cellIs" dxfId="212" priority="215" stopIfTrue="1" operator="equal">
      <formula>"NO ADMISIBLE"</formula>
    </cfRule>
    <cfRule type="cellIs" dxfId="211" priority="216" stopIfTrue="1" operator="equal">
      <formula>"ADMISIBLE"</formula>
    </cfRule>
  </conditionalFormatting>
  <conditionalFormatting sqref="AB353:AB363">
    <cfRule type="cellIs" dxfId="210" priority="213" stopIfTrue="1" operator="equal">
      <formula>"NO ADMISIBLE"</formula>
    </cfRule>
  </conditionalFormatting>
  <conditionalFormatting sqref="AB353">
    <cfRule type="cellIs" dxfId="209" priority="211" stopIfTrue="1" operator="equal">
      <formula>"NO ADMISIBLE"</formula>
    </cfRule>
    <cfRule type="cellIs" dxfId="208" priority="212" stopIfTrue="1" operator="equal">
      <formula>"ADMISIBLE"</formula>
    </cfRule>
  </conditionalFormatting>
  <conditionalFormatting sqref="AD354:AE363 AD353">
    <cfRule type="cellIs" dxfId="207" priority="210" stopIfTrue="1" operator="equal">
      <formula>"NO ADMISIBLE"</formula>
    </cfRule>
  </conditionalFormatting>
  <conditionalFormatting sqref="AD353">
    <cfRule type="cellIs" dxfId="206" priority="208" stopIfTrue="1" operator="equal">
      <formula>"NO ADMISIBLE"</formula>
    </cfRule>
    <cfRule type="cellIs" dxfId="205" priority="209" stopIfTrue="1" operator="equal">
      <formula>"ADMISIBLE"</formula>
    </cfRule>
  </conditionalFormatting>
  <conditionalFormatting sqref="AE354:AE363">
    <cfRule type="cellIs" dxfId="204" priority="200" operator="equal">
      <formula>"NO HABIL"</formula>
    </cfRule>
    <cfRule type="cellIs" dxfId="203" priority="206" stopIfTrue="1" operator="equal">
      <formula>"NO ADMISIBLE"</formula>
    </cfRule>
    <cfRule type="cellIs" dxfId="202" priority="207" stopIfTrue="1" operator="equal">
      <formula>"ADMISIBLE"</formula>
    </cfRule>
  </conditionalFormatting>
  <conditionalFormatting sqref="AF354:AF363">
    <cfRule type="cellIs" dxfId="201" priority="201" operator="equal">
      <formula>"NO HABIL"</formula>
    </cfRule>
    <cfRule type="cellIs" dxfId="200" priority="204" stopIfTrue="1" operator="equal">
      <formula>"NO ADMISIBLE"</formula>
    </cfRule>
    <cfRule type="cellIs" dxfId="199" priority="205" stopIfTrue="1" operator="equal">
      <formula>"ADMISIBLE"</formula>
    </cfRule>
  </conditionalFormatting>
  <conditionalFormatting sqref="Q353:Q363">
    <cfRule type="cellIs" dxfId="198" priority="203" stopIfTrue="1" operator="equal">
      <formula>"NO ADMISIBLE"</formula>
    </cfRule>
  </conditionalFormatting>
  <conditionalFormatting sqref="D353 D356:D363">
    <cfRule type="cellIs" dxfId="197" priority="202" stopIfTrue="1" operator="equal">
      <formula>"NO ADMISIBLE"</formula>
    </cfRule>
  </conditionalFormatting>
  <conditionalFormatting sqref="AC354:AC363">
    <cfRule type="cellIs" dxfId="196" priority="199" stopIfTrue="1" operator="equal">
      <formula>"NO ADMISIBLE"</formula>
    </cfRule>
  </conditionalFormatting>
  <conditionalFormatting sqref="AC354:AC363">
    <cfRule type="cellIs" dxfId="195" priority="196" operator="equal">
      <formula>"NO HABIL"</formula>
    </cfRule>
    <cfRule type="cellIs" dxfId="194" priority="197" stopIfTrue="1" operator="equal">
      <formula>"NO ADMISIBLE"</formula>
    </cfRule>
    <cfRule type="cellIs" dxfId="193" priority="198" stopIfTrue="1" operator="equal">
      <formula>"ADMISIBLE"</formula>
    </cfRule>
  </conditionalFormatting>
  <conditionalFormatting sqref="AA354:AA363">
    <cfRule type="cellIs" dxfId="192" priority="195" stopIfTrue="1" operator="equal">
      <formula>"NO ADMISIBLE"</formula>
    </cfRule>
  </conditionalFormatting>
  <conditionalFormatting sqref="AA354:AA363">
    <cfRule type="cellIs" dxfId="191" priority="192" operator="equal">
      <formula>"NO HABIL"</formula>
    </cfRule>
    <cfRule type="cellIs" dxfId="190" priority="193" stopIfTrue="1" operator="equal">
      <formula>"NO ADMISIBLE"</formula>
    </cfRule>
    <cfRule type="cellIs" dxfId="189" priority="194" stopIfTrue="1" operator="equal">
      <formula>"ADMISIBLE"</formula>
    </cfRule>
  </conditionalFormatting>
  <conditionalFormatting sqref="X354:X363">
    <cfRule type="cellIs" dxfId="188" priority="191" stopIfTrue="1" operator="equal">
      <formula>"NO ADMISIBLE"</formula>
    </cfRule>
  </conditionalFormatting>
  <conditionalFormatting sqref="X354:X363">
    <cfRule type="cellIs" dxfId="187" priority="188" operator="equal">
      <formula>"NO HABIL"</formula>
    </cfRule>
    <cfRule type="cellIs" dxfId="186" priority="189" stopIfTrue="1" operator="equal">
      <formula>"NO ADMISIBLE"</formula>
    </cfRule>
    <cfRule type="cellIs" dxfId="185" priority="190" stopIfTrue="1" operator="equal">
      <formula>"ADMISIBLE"</formula>
    </cfRule>
  </conditionalFormatting>
  <conditionalFormatting sqref="V354:V363">
    <cfRule type="cellIs" dxfId="184" priority="187" stopIfTrue="1" operator="equal">
      <formula>"NO ADMISIBLE"</formula>
    </cfRule>
  </conditionalFormatting>
  <conditionalFormatting sqref="V354:V363">
    <cfRule type="cellIs" dxfId="183" priority="184" operator="equal">
      <formula>"NO HABIL"</formula>
    </cfRule>
    <cfRule type="cellIs" dxfId="182" priority="185" stopIfTrue="1" operator="equal">
      <formula>"NO ADMISIBLE"</formula>
    </cfRule>
    <cfRule type="cellIs" dxfId="181" priority="186" stopIfTrue="1" operator="equal">
      <formula>"ADMISIBLE"</formula>
    </cfRule>
  </conditionalFormatting>
  <conditionalFormatting sqref="T354:T363">
    <cfRule type="cellIs" dxfId="180" priority="183" stopIfTrue="1" operator="equal">
      <formula>"NO ADMISIBLE"</formula>
    </cfRule>
  </conditionalFormatting>
  <conditionalFormatting sqref="T354:T363">
    <cfRule type="cellIs" dxfId="179" priority="180" operator="equal">
      <formula>"NO HABIL"</formula>
    </cfRule>
    <cfRule type="cellIs" dxfId="178" priority="181" stopIfTrue="1" operator="equal">
      <formula>"NO ADMISIBLE"</formula>
    </cfRule>
    <cfRule type="cellIs" dxfId="177" priority="182" stopIfTrue="1" operator="equal">
      <formula>"ADMISIBLE"</formula>
    </cfRule>
  </conditionalFormatting>
  <conditionalFormatting sqref="R354:R363">
    <cfRule type="cellIs" dxfId="176" priority="179" stopIfTrue="1" operator="equal">
      <formula>"NO ADMISIBLE"</formula>
    </cfRule>
  </conditionalFormatting>
  <conditionalFormatting sqref="R354:R363">
    <cfRule type="cellIs" dxfId="175" priority="176" operator="equal">
      <formula>"NO HABIL"</formula>
    </cfRule>
    <cfRule type="cellIs" dxfId="174" priority="177" stopIfTrue="1" operator="equal">
      <formula>"NO ADMISIBLE"</formula>
    </cfRule>
    <cfRule type="cellIs" dxfId="173" priority="178" stopIfTrue="1" operator="equal">
      <formula>"ADMISIBLE"</formula>
    </cfRule>
  </conditionalFormatting>
  <conditionalFormatting sqref="Y353:Y363">
    <cfRule type="cellIs" dxfId="172" priority="175" stopIfTrue="1" operator="equal">
      <formula>"NO ADMISIBLE"</formula>
    </cfRule>
  </conditionalFormatting>
  <conditionalFormatting sqref="Z354:Z363">
    <cfRule type="cellIs" dxfId="171" priority="174" stopIfTrue="1" operator="equal">
      <formula>"NO ADMISIBLE"</formula>
    </cfRule>
  </conditionalFormatting>
  <conditionalFormatting sqref="Z354:Z363">
    <cfRule type="cellIs" dxfId="170" priority="171" operator="equal">
      <formula>"NO HABIL"</formula>
    </cfRule>
    <cfRule type="cellIs" dxfId="169" priority="172" stopIfTrue="1" operator="equal">
      <formula>"NO ADMISIBLE"</formula>
    </cfRule>
    <cfRule type="cellIs" dxfId="168" priority="173" stopIfTrue="1" operator="equal">
      <formula>"ADMISIBLE"</formula>
    </cfRule>
  </conditionalFormatting>
  <conditionalFormatting sqref="R353">
    <cfRule type="cellIs" dxfId="167" priority="170" stopIfTrue="1" operator="equal">
      <formula>"NO ADMISIBLE"</formula>
    </cfRule>
  </conditionalFormatting>
  <conditionalFormatting sqref="R353">
    <cfRule type="cellIs" dxfId="166" priority="167" operator="equal">
      <formula>"NO HABIL"</formula>
    </cfRule>
    <cfRule type="cellIs" dxfId="165" priority="168" stopIfTrue="1" operator="equal">
      <formula>"NO ADMISIBLE"</formula>
    </cfRule>
    <cfRule type="cellIs" dxfId="164" priority="169" stopIfTrue="1" operator="equal">
      <formula>"ADMISIBLE"</formula>
    </cfRule>
  </conditionalFormatting>
  <conditionalFormatting sqref="R353">
    <cfRule type="containsBlanks" dxfId="163" priority="166">
      <formula>LEN(TRIM(R353))=0</formula>
    </cfRule>
  </conditionalFormatting>
  <conditionalFormatting sqref="R353">
    <cfRule type="cellIs" dxfId="162" priority="165" operator="equal">
      <formula>"RECHAZADO"</formula>
    </cfRule>
  </conditionalFormatting>
  <conditionalFormatting sqref="T353">
    <cfRule type="cellIs" dxfId="161" priority="164" stopIfTrue="1" operator="equal">
      <formula>"NO ADMISIBLE"</formula>
    </cfRule>
  </conditionalFormatting>
  <conditionalFormatting sqref="T353">
    <cfRule type="cellIs" dxfId="160" priority="161" operator="equal">
      <formula>"NO HABIL"</formula>
    </cfRule>
    <cfRule type="cellIs" dxfId="159" priority="162" stopIfTrue="1" operator="equal">
      <formula>"NO ADMISIBLE"</formula>
    </cfRule>
    <cfRule type="cellIs" dxfId="158" priority="163" stopIfTrue="1" operator="equal">
      <formula>"ADMISIBLE"</formula>
    </cfRule>
  </conditionalFormatting>
  <conditionalFormatting sqref="T353">
    <cfRule type="containsBlanks" dxfId="157" priority="160">
      <formula>LEN(TRIM(T353))=0</formula>
    </cfRule>
  </conditionalFormatting>
  <conditionalFormatting sqref="T353">
    <cfRule type="cellIs" dxfId="156" priority="159" operator="equal">
      <formula>"RECHAZADO"</formula>
    </cfRule>
  </conditionalFormatting>
  <conditionalFormatting sqref="V353">
    <cfRule type="cellIs" dxfId="155" priority="158" stopIfTrue="1" operator="equal">
      <formula>"NO ADMISIBLE"</formula>
    </cfRule>
  </conditionalFormatting>
  <conditionalFormatting sqref="V353">
    <cfRule type="cellIs" dxfId="154" priority="155" operator="equal">
      <formula>"NO HABIL"</formula>
    </cfRule>
    <cfRule type="cellIs" dxfId="153" priority="156" stopIfTrue="1" operator="equal">
      <formula>"NO ADMISIBLE"</formula>
    </cfRule>
    <cfRule type="cellIs" dxfId="152" priority="157" stopIfTrue="1" operator="equal">
      <formula>"ADMISIBLE"</formula>
    </cfRule>
  </conditionalFormatting>
  <conditionalFormatting sqref="V353">
    <cfRule type="containsBlanks" dxfId="151" priority="154">
      <formula>LEN(TRIM(V353))=0</formula>
    </cfRule>
  </conditionalFormatting>
  <conditionalFormatting sqref="V353">
    <cfRule type="cellIs" dxfId="150" priority="153" operator="equal">
      <formula>"RECHAZADO"</formula>
    </cfRule>
  </conditionalFormatting>
  <conditionalFormatting sqref="X353">
    <cfRule type="cellIs" dxfId="149" priority="152" stopIfTrue="1" operator="equal">
      <formula>"NO ADMISIBLE"</formula>
    </cfRule>
  </conditionalFormatting>
  <conditionalFormatting sqref="X353">
    <cfRule type="cellIs" dxfId="148" priority="149" operator="equal">
      <formula>"NO HABIL"</formula>
    </cfRule>
    <cfRule type="cellIs" dxfId="147" priority="150" stopIfTrue="1" operator="equal">
      <formula>"NO ADMISIBLE"</formula>
    </cfRule>
    <cfRule type="cellIs" dxfId="146" priority="151" stopIfTrue="1" operator="equal">
      <formula>"ADMISIBLE"</formula>
    </cfRule>
  </conditionalFormatting>
  <conditionalFormatting sqref="X353">
    <cfRule type="containsBlanks" dxfId="145" priority="148">
      <formula>LEN(TRIM(X353))=0</formula>
    </cfRule>
  </conditionalFormatting>
  <conditionalFormatting sqref="X353">
    <cfRule type="cellIs" dxfId="144" priority="147" operator="equal">
      <formula>"RECHAZADO"</formula>
    </cfRule>
  </conditionalFormatting>
  <conditionalFormatting sqref="Z353">
    <cfRule type="cellIs" dxfId="143" priority="146" stopIfTrue="1" operator="equal">
      <formula>"NO ADMISIBLE"</formula>
    </cfRule>
  </conditionalFormatting>
  <conditionalFormatting sqref="Z353">
    <cfRule type="cellIs" dxfId="142" priority="143" operator="equal">
      <formula>"NO HABIL"</formula>
    </cfRule>
    <cfRule type="cellIs" dxfId="141" priority="144" stopIfTrue="1" operator="equal">
      <formula>"NO ADMISIBLE"</formula>
    </cfRule>
    <cfRule type="cellIs" dxfId="140" priority="145" stopIfTrue="1" operator="equal">
      <formula>"ADMISIBLE"</formula>
    </cfRule>
  </conditionalFormatting>
  <conditionalFormatting sqref="Z353">
    <cfRule type="containsBlanks" dxfId="139" priority="142">
      <formula>LEN(TRIM(Z353))=0</formula>
    </cfRule>
  </conditionalFormatting>
  <conditionalFormatting sqref="Z353">
    <cfRule type="cellIs" dxfId="138" priority="141" operator="equal">
      <formula>"RECHAZADO"</formula>
    </cfRule>
  </conditionalFormatting>
  <conditionalFormatting sqref="AA353">
    <cfRule type="cellIs" dxfId="137" priority="140" stopIfTrue="1" operator="equal">
      <formula>"NO ADMISIBLE"</formula>
    </cfRule>
  </conditionalFormatting>
  <conditionalFormatting sqref="AA353">
    <cfRule type="cellIs" dxfId="136" priority="137" operator="equal">
      <formula>"NO HABIL"</formula>
    </cfRule>
    <cfRule type="cellIs" dxfId="135" priority="138" stopIfTrue="1" operator="equal">
      <formula>"NO ADMISIBLE"</formula>
    </cfRule>
    <cfRule type="cellIs" dxfId="134" priority="139" stopIfTrue="1" operator="equal">
      <formula>"ADMISIBLE"</formula>
    </cfRule>
  </conditionalFormatting>
  <conditionalFormatting sqref="AA353">
    <cfRule type="containsBlanks" dxfId="133" priority="136">
      <formula>LEN(TRIM(AA353))=0</formula>
    </cfRule>
  </conditionalFormatting>
  <conditionalFormatting sqref="AA353">
    <cfRule type="cellIs" dxfId="132" priority="135" operator="equal">
      <formula>"RECHAZADO"</formula>
    </cfRule>
  </conditionalFormatting>
  <conditionalFormatting sqref="AC353">
    <cfRule type="cellIs" dxfId="131" priority="134" stopIfTrue="1" operator="equal">
      <formula>"NO ADMISIBLE"</formula>
    </cfRule>
  </conditionalFormatting>
  <conditionalFormatting sqref="AC353">
    <cfRule type="cellIs" dxfId="130" priority="131" operator="equal">
      <formula>"NO HABIL"</formula>
    </cfRule>
    <cfRule type="cellIs" dxfId="129" priority="132" stopIfTrue="1" operator="equal">
      <formula>"NO ADMISIBLE"</formula>
    </cfRule>
    <cfRule type="cellIs" dxfId="128" priority="133" stopIfTrue="1" operator="equal">
      <formula>"ADMISIBLE"</formula>
    </cfRule>
  </conditionalFormatting>
  <conditionalFormatting sqref="AC353">
    <cfRule type="containsBlanks" dxfId="127" priority="130">
      <formula>LEN(TRIM(AC353))=0</formula>
    </cfRule>
  </conditionalFormatting>
  <conditionalFormatting sqref="AC353">
    <cfRule type="cellIs" dxfId="126" priority="129" operator="equal">
      <formula>"RECHAZADO"</formula>
    </cfRule>
  </conditionalFormatting>
  <conditionalFormatting sqref="AE353">
    <cfRule type="cellIs" dxfId="125" priority="128" stopIfTrue="1" operator="equal">
      <formula>"NO ADMISIBLE"</formula>
    </cfRule>
  </conditionalFormatting>
  <conditionalFormatting sqref="AE353">
    <cfRule type="cellIs" dxfId="124" priority="125" operator="equal">
      <formula>"NO HABIL"</formula>
    </cfRule>
    <cfRule type="cellIs" dxfId="123" priority="126" stopIfTrue="1" operator="equal">
      <formula>"NO ADMISIBLE"</formula>
    </cfRule>
    <cfRule type="cellIs" dxfId="122" priority="127" stopIfTrue="1" operator="equal">
      <formula>"ADMISIBLE"</formula>
    </cfRule>
  </conditionalFormatting>
  <conditionalFormatting sqref="AE353">
    <cfRule type="containsBlanks" dxfId="121" priority="124">
      <formula>LEN(TRIM(AE353))=0</formula>
    </cfRule>
  </conditionalFormatting>
  <conditionalFormatting sqref="AE353">
    <cfRule type="cellIs" dxfId="120" priority="123" operator="equal">
      <formula>"RECHAZADO"</formula>
    </cfRule>
  </conditionalFormatting>
  <conditionalFormatting sqref="AF353">
    <cfRule type="cellIs" dxfId="119" priority="120" operator="equal">
      <formula>"NO HABIL"</formula>
    </cfRule>
    <cfRule type="cellIs" dxfId="118" priority="121" stopIfTrue="1" operator="equal">
      <formula>"NO ADMISIBLE"</formula>
    </cfRule>
    <cfRule type="cellIs" dxfId="117" priority="122" stopIfTrue="1" operator="equal">
      <formula>"ADMISIBLE"</formula>
    </cfRule>
  </conditionalFormatting>
  <conditionalFormatting sqref="AF353">
    <cfRule type="containsBlanks" dxfId="116" priority="119">
      <formula>LEN(TRIM(AF353))=0</formula>
    </cfRule>
  </conditionalFormatting>
  <conditionalFormatting sqref="AF353">
    <cfRule type="cellIs" dxfId="115" priority="118" operator="equal">
      <formula>"RECHAZADO"</formula>
    </cfRule>
  </conditionalFormatting>
  <conditionalFormatting sqref="D354:D355">
    <cfRule type="cellIs" dxfId="114" priority="117" stopIfTrue="1" operator="equal">
      <formula>"NO ADMISIBLE"</formula>
    </cfRule>
  </conditionalFormatting>
  <conditionalFormatting sqref="J365:K374 S364:S374 C364:C374 W364:W374 N364:P374">
    <cfRule type="cellIs" dxfId="113" priority="114" stopIfTrue="1" operator="equal">
      <formula>"NO ADMISIBLE"</formula>
    </cfRule>
  </conditionalFormatting>
  <conditionalFormatting sqref="W364 U364:U374">
    <cfRule type="cellIs" dxfId="112" priority="115" stopIfTrue="1" operator="equal">
      <formula>"NO ADMISIBLE"</formula>
    </cfRule>
    <cfRule type="cellIs" dxfId="111" priority="116" stopIfTrue="1" operator="equal">
      <formula>"ADMISIBLE"</formula>
    </cfRule>
  </conditionalFormatting>
  <conditionalFormatting sqref="AB364:AB374">
    <cfRule type="cellIs" dxfId="110" priority="113" stopIfTrue="1" operator="equal">
      <formula>"NO ADMISIBLE"</formula>
    </cfRule>
  </conditionalFormatting>
  <conditionalFormatting sqref="AB364">
    <cfRule type="cellIs" dxfId="109" priority="111" stopIfTrue="1" operator="equal">
      <formula>"NO ADMISIBLE"</formula>
    </cfRule>
    <cfRule type="cellIs" dxfId="108" priority="112" stopIfTrue="1" operator="equal">
      <formula>"ADMISIBLE"</formula>
    </cfRule>
  </conditionalFormatting>
  <conditionalFormatting sqref="AD365:AE374 AD364">
    <cfRule type="cellIs" dxfId="107" priority="110" stopIfTrue="1" operator="equal">
      <formula>"NO ADMISIBLE"</formula>
    </cfRule>
  </conditionalFormatting>
  <conditionalFormatting sqref="AD364">
    <cfRule type="cellIs" dxfId="106" priority="108" stopIfTrue="1" operator="equal">
      <formula>"NO ADMISIBLE"</formula>
    </cfRule>
    <cfRule type="cellIs" dxfId="105" priority="109" stopIfTrue="1" operator="equal">
      <formula>"ADMISIBLE"</formula>
    </cfRule>
  </conditionalFormatting>
  <conditionalFormatting sqref="AE365:AE374">
    <cfRule type="cellIs" dxfId="104" priority="100" operator="equal">
      <formula>"NO HABIL"</formula>
    </cfRule>
    <cfRule type="cellIs" dxfId="103" priority="106" stopIfTrue="1" operator="equal">
      <formula>"NO ADMISIBLE"</formula>
    </cfRule>
    <cfRule type="cellIs" dxfId="102" priority="107" stopIfTrue="1" operator="equal">
      <formula>"ADMISIBLE"</formula>
    </cfRule>
  </conditionalFormatting>
  <conditionalFormatting sqref="AF365:AF374">
    <cfRule type="cellIs" dxfId="101" priority="101" operator="equal">
      <formula>"NO HABIL"</formula>
    </cfRule>
    <cfRule type="cellIs" dxfId="100" priority="104" stopIfTrue="1" operator="equal">
      <formula>"NO ADMISIBLE"</formula>
    </cfRule>
    <cfRule type="cellIs" dxfId="99" priority="105" stopIfTrue="1" operator="equal">
      <formula>"ADMISIBLE"</formula>
    </cfRule>
  </conditionalFormatting>
  <conditionalFormatting sqref="Q364:Q374">
    <cfRule type="cellIs" dxfId="98" priority="103" stopIfTrue="1" operator="equal">
      <formula>"NO ADMISIBLE"</formula>
    </cfRule>
  </conditionalFormatting>
  <conditionalFormatting sqref="D364 D367:D374">
    <cfRule type="cellIs" dxfId="97" priority="102" stopIfTrue="1" operator="equal">
      <formula>"NO ADMISIBLE"</formula>
    </cfRule>
  </conditionalFormatting>
  <conditionalFormatting sqref="AC365:AC374">
    <cfRule type="cellIs" dxfId="96" priority="99" stopIfTrue="1" operator="equal">
      <formula>"NO ADMISIBLE"</formula>
    </cfRule>
  </conditionalFormatting>
  <conditionalFormatting sqref="AC365:AC374">
    <cfRule type="cellIs" dxfId="95" priority="96" operator="equal">
      <formula>"NO HABIL"</formula>
    </cfRule>
    <cfRule type="cellIs" dxfId="94" priority="97" stopIfTrue="1" operator="equal">
      <formula>"NO ADMISIBLE"</formula>
    </cfRule>
    <cfRule type="cellIs" dxfId="93" priority="98" stopIfTrue="1" operator="equal">
      <formula>"ADMISIBLE"</formula>
    </cfRule>
  </conditionalFormatting>
  <conditionalFormatting sqref="AA365:AA374">
    <cfRule type="cellIs" dxfId="92" priority="95" stopIfTrue="1" operator="equal">
      <formula>"NO ADMISIBLE"</formula>
    </cfRule>
  </conditionalFormatting>
  <conditionalFormatting sqref="AA365:AA374">
    <cfRule type="cellIs" dxfId="91" priority="92" operator="equal">
      <formula>"NO HABIL"</formula>
    </cfRule>
    <cfRule type="cellIs" dxfId="90" priority="93" stopIfTrue="1" operator="equal">
      <formula>"NO ADMISIBLE"</formula>
    </cfRule>
    <cfRule type="cellIs" dxfId="89" priority="94" stopIfTrue="1" operator="equal">
      <formula>"ADMISIBLE"</formula>
    </cfRule>
  </conditionalFormatting>
  <conditionalFormatting sqref="X365:X374">
    <cfRule type="cellIs" dxfId="88" priority="91" stopIfTrue="1" operator="equal">
      <formula>"NO ADMISIBLE"</formula>
    </cfRule>
  </conditionalFormatting>
  <conditionalFormatting sqref="X365:X374">
    <cfRule type="cellIs" dxfId="87" priority="88" operator="equal">
      <formula>"NO HABIL"</formula>
    </cfRule>
    <cfRule type="cellIs" dxfId="86" priority="89" stopIfTrue="1" operator="equal">
      <formula>"NO ADMISIBLE"</formula>
    </cfRule>
    <cfRule type="cellIs" dxfId="85" priority="90" stopIfTrue="1" operator="equal">
      <formula>"ADMISIBLE"</formula>
    </cfRule>
  </conditionalFormatting>
  <conditionalFormatting sqref="V365:V374">
    <cfRule type="cellIs" dxfId="84" priority="87" stopIfTrue="1" operator="equal">
      <formula>"NO ADMISIBLE"</formula>
    </cfRule>
  </conditionalFormatting>
  <conditionalFormatting sqref="V365:V374">
    <cfRule type="cellIs" dxfId="83" priority="84" operator="equal">
      <formula>"NO HABIL"</formula>
    </cfRule>
    <cfRule type="cellIs" dxfId="82" priority="85" stopIfTrue="1" operator="equal">
      <formula>"NO ADMISIBLE"</formula>
    </cfRule>
    <cfRule type="cellIs" dxfId="81" priority="86" stopIfTrue="1" operator="equal">
      <formula>"ADMISIBLE"</formula>
    </cfRule>
  </conditionalFormatting>
  <conditionalFormatting sqref="T365:T374">
    <cfRule type="cellIs" dxfId="80" priority="83" stopIfTrue="1" operator="equal">
      <formula>"NO ADMISIBLE"</formula>
    </cfRule>
  </conditionalFormatting>
  <conditionalFormatting sqref="T365:T374">
    <cfRule type="cellIs" dxfId="79" priority="80" operator="equal">
      <formula>"NO HABIL"</formula>
    </cfRule>
    <cfRule type="cellIs" dxfId="78" priority="81" stopIfTrue="1" operator="equal">
      <formula>"NO ADMISIBLE"</formula>
    </cfRule>
    <cfRule type="cellIs" dxfId="77" priority="82" stopIfTrue="1" operator="equal">
      <formula>"ADMISIBLE"</formula>
    </cfRule>
  </conditionalFormatting>
  <conditionalFormatting sqref="R365:R374">
    <cfRule type="cellIs" dxfId="76" priority="79" stopIfTrue="1" operator="equal">
      <formula>"NO ADMISIBLE"</formula>
    </cfRule>
  </conditionalFormatting>
  <conditionalFormatting sqref="R365:R374">
    <cfRule type="cellIs" dxfId="75" priority="76" operator="equal">
      <formula>"NO HABIL"</formula>
    </cfRule>
    <cfRule type="cellIs" dxfId="74" priority="77" stopIfTrue="1" operator="equal">
      <formula>"NO ADMISIBLE"</formula>
    </cfRule>
    <cfRule type="cellIs" dxfId="73" priority="78" stopIfTrue="1" operator="equal">
      <formula>"ADMISIBLE"</formula>
    </cfRule>
  </conditionalFormatting>
  <conditionalFormatting sqref="Y364:Y374">
    <cfRule type="cellIs" dxfId="72" priority="75" stopIfTrue="1" operator="equal">
      <formula>"NO ADMISIBLE"</formula>
    </cfRule>
  </conditionalFormatting>
  <conditionalFormatting sqref="Z365:Z374">
    <cfRule type="cellIs" dxfId="71" priority="74" stopIfTrue="1" operator="equal">
      <formula>"NO ADMISIBLE"</formula>
    </cfRule>
  </conditionalFormatting>
  <conditionalFormatting sqref="Z365:Z374">
    <cfRule type="cellIs" dxfId="70" priority="71" operator="equal">
      <formula>"NO HABIL"</formula>
    </cfRule>
    <cfRule type="cellIs" dxfId="69" priority="72" stopIfTrue="1" operator="equal">
      <formula>"NO ADMISIBLE"</formula>
    </cfRule>
    <cfRule type="cellIs" dxfId="68" priority="73" stopIfTrue="1" operator="equal">
      <formula>"ADMISIBLE"</formula>
    </cfRule>
  </conditionalFormatting>
  <conditionalFormatting sqref="R364">
    <cfRule type="cellIs" dxfId="67" priority="70" stopIfTrue="1" operator="equal">
      <formula>"NO ADMISIBLE"</formula>
    </cfRule>
  </conditionalFormatting>
  <conditionalFormatting sqref="R364">
    <cfRule type="cellIs" dxfId="66" priority="67" operator="equal">
      <formula>"NO HABIL"</formula>
    </cfRule>
    <cfRule type="cellIs" dxfId="65" priority="68" stopIfTrue="1" operator="equal">
      <formula>"NO ADMISIBLE"</formula>
    </cfRule>
    <cfRule type="cellIs" dxfId="64" priority="69" stopIfTrue="1" operator="equal">
      <formula>"ADMISIBLE"</formula>
    </cfRule>
  </conditionalFormatting>
  <conditionalFormatting sqref="R364">
    <cfRule type="containsBlanks" dxfId="63" priority="66">
      <formula>LEN(TRIM(R364))=0</formula>
    </cfRule>
  </conditionalFormatting>
  <conditionalFormatting sqref="R364">
    <cfRule type="cellIs" dxfId="62" priority="65" operator="equal">
      <formula>"RECHAZADO"</formula>
    </cfRule>
  </conditionalFormatting>
  <conditionalFormatting sqref="T364">
    <cfRule type="cellIs" dxfId="61" priority="64" stopIfTrue="1" operator="equal">
      <formula>"NO ADMISIBLE"</formula>
    </cfRule>
  </conditionalFormatting>
  <conditionalFormatting sqref="T364">
    <cfRule type="cellIs" dxfId="60" priority="61" operator="equal">
      <formula>"NO HABIL"</formula>
    </cfRule>
    <cfRule type="cellIs" dxfId="59" priority="62" stopIfTrue="1" operator="equal">
      <formula>"NO ADMISIBLE"</formula>
    </cfRule>
    <cfRule type="cellIs" dxfId="58" priority="63" stopIfTrue="1" operator="equal">
      <formula>"ADMISIBLE"</formula>
    </cfRule>
  </conditionalFormatting>
  <conditionalFormatting sqref="T364">
    <cfRule type="containsBlanks" dxfId="57" priority="60">
      <formula>LEN(TRIM(T364))=0</formula>
    </cfRule>
  </conditionalFormatting>
  <conditionalFormatting sqref="T364">
    <cfRule type="cellIs" dxfId="56" priority="59" operator="equal">
      <formula>"RECHAZADO"</formula>
    </cfRule>
  </conditionalFormatting>
  <conditionalFormatting sqref="V364">
    <cfRule type="cellIs" dxfId="55" priority="58" stopIfTrue="1" operator="equal">
      <formula>"NO ADMISIBLE"</formula>
    </cfRule>
  </conditionalFormatting>
  <conditionalFormatting sqref="V364">
    <cfRule type="cellIs" dxfId="54" priority="55" operator="equal">
      <formula>"NO HABIL"</formula>
    </cfRule>
    <cfRule type="cellIs" dxfId="53" priority="56" stopIfTrue="1" operator="equal">
      <formula>"NO ADMISIBLE"</formula>
    </cfRule>
    <cfRule type="cellIs" dxfId="52" priority="57" stopIfTrue="1" operator="equal">
      <formula>"ADMISIBLE"</formula>
    </cfRule>
  </conditionalFormatting>
  <conditionalFormatting sqref="V364">
    <cfRule type="containsBlanks" dxfId="51" priority="54">
      <formula>LEN(TRIM(V364))=0</formula>
    </cfRule>
  </conditionalFormatting>
  <conditionalFormatting sqref="V364">
    <cfRule type="cellIs" dxfId="50" priority="53" operator="equal">
      <formula>"RECHAZADO"</formula>
    </cfRule>
  </conditionalFormatting>
  <conditionalFormatting sqref="X364">
    <cfRule type="cellIs" dxfId="49" priority="52" stopIfTrue="1" operator="equal">
      <formula>"NO ADMISIBLE"</formula>
    </cfRule>
  </conditionalFormatting>
  <conditionalFormatting sqref="X364">
    <cfRule type="cellIs" dxfId="48" priority="49" operator="equal">
      <formula>"NO HABIL"</formula>
    </cfRule>
    <cfRule type="cellIs" dxfId="47" priority="50" stopIfTrue="1" operator="equal">
      <formula>"NO ADMISIBLE"</formula>
    </cfRule>
    <cfRule type="cellIs" dxfId="46" priority="51" stopIfTrue="1" operator="equal">
      <formula>"ADMISIBLE"</formula>
    </cfRule>
  </conditionalFormatting>
  <conditionalFormatting sqref="X364">
    <cfRule type="containsBlanks" dxfId="45" priority="48">
      <formula>LEN(TRIM(X364))=0</formula>
    </cfRule>
  </conditionalFormatting>
  <conditionalFormatting sqref="X364">
    <cfRule type="cellIs" dxfId="44" priority="47" operator="equal">
      <formula>"RECHAZADO"</formula>
    </cfRule>
  </conditionalFormatting>
  <conditionalFormatting sqref="Z364">
    <cfRule type="cellIs" dxfId="43" priority="46" stopIfTrue="1" operator="equal">
      <formula>"NO ADMISIBLE"</formula>
    </cfRule>
  </conditionalFormatting>
  <conditionalFormatting sqref="Z364">
    <cfRule type="cellIs" dxfId="42" priority="43" operator="equal">
      <formula>"NO HABIL"</formula>
    </cfRule>
    <cfRule type="cellIs" dxfId="41" priority="44" stopIfTrue="1" operator="equal">
      <formula>"NO ADMISIBLE"</formula>
    </cfRule>
    <cfRule type="cellIs" dxfId="40" priority="45" stopIfTrue="1" operator="equal">
      <formula>"ADMISIBLE"</formula>
    </cfRule>
  </conditionalFormatting>
  <conditionalFormatting sqref="Z364">
    <cfRule type="containsBlanks" dxfId="39" priority="42">
      <formula>LEN(TRIM(Z364))=0</formula>
    </cfRule>
  </conditionalFormatting>
  <conditionalFormatting sqref="Z364">
    <cfRule type="cellIs" dxfId="38" priority="41" operator="equal">
      <formula>"RECHAZADO"</formula>
    </cfRule>
  </conditionalFormatting>
  <conditionalFormatting sqref="AA364">
    <cfRule type="cellIs" dxfId="37" priority="40" stopIfTrue="1" operator="equal">
      <formula>"NO ADMISIBLE"</formula>
    </cfRule>
  </conditionalFormatting>
  <conditionalFormatting sqref="AA364">
    <cfRule type="cellIs" dxfId="36" priority="37" operator="equal">
      <formula>"NO HABIL"</formula>
    </cfRule>
    <cfRule type="cellIs" dxfId="35" priority="38" stopIfTrue="1" operator="equal">
      <formula>"NO ADMISIBLE"</formula>
    </cfRule>
    <cfRule type="cellIs" dxfId="34" priority="39" stopIfTrue="1" operator="equal">
      <formula>"ADMISIBLE"</formula>
    </cfRule>
  </conditionalFormatting>
  <conditionalFormatting sqref="AA364">
    <cfRule type="containsBlanks" dxfId="33" priority="36">
      <formula>LEN(TRIM(AA364))=0</formula>
    </cfRule>
  </conditionalFormatting>
  <conditionalFormatting sqref="AA364">
    <cfRule type="cellIs" dxfId="32" priority="35" operator="equal">
      <formula>"RECHAZADO"</formula>
    </cfRule>
  </conditionalFormatting>
  <conditionalFormatting sqref="AC364">
    <cfRule type="cellIs" dxfId="31" priority="34" stopIfTrue="1" operator="equal">
      <formula>"NO ADMISIBLE"</formula>
    </cfRule>
  </conditionalFormatting>
  <conditionalFormatting sqref="AC364">
    <cfRule type="cellIs" dxfId="30" priority="31" operator="equal">
      <formula>"NO HABIL"</formula>
    </cfRule>
    <cfRule type="cellIs" dxfId="29" priority="32" stopIfTrue="1" operator="equal">
      <formula>"NO ADMISIBLE"</formula>
    </cfRule>
    <cfRule type="cellIs" dxfId="28" priority="33" stopIfTrue="1" operator="equal">
      <formula>"ADMISIBLE"</formula>
    </cfRule>
  </conditionalFormatting>
  <conditionalFormatting sqref="AC364">
    <cfRule type="containsBlanks" dxfId="27" priority="30">
      <formula>LEN(TRIM(AC364))=0</formula>
    </cfRule>
  </conditionalFormatting>
  <conditionalFormatting sqref="AC364">
    <cfRule type="cellIs" dxfId="26" priority="29" operator="equal">
      <formula>"RECHAZADO"</formula>
    </cfRule>
  </conditionalFormatting>
  <conditionalFormatting sqref="AE364">
    <cfRule type="cellIs" dxfId="25" priority="28" stopIfTrue="1" operator="equal">
      <formula>"NO ADMISIBLE"</formula>
    </cfRule>
  </conditionalFormatting>
  <conditionalFormatting sqref="AE364">
    <cfRule type="cellIs" dxfId="24" priority="25" operator="equal">
      <formula>"NO HABIL"</formula>
    </cfRule>
    <cfRule type="cellIs" dxfId="23" priority="26" stopIfTrue="1" operator="equal">
      <formula>"NO ADMISIBLE"</formula>
    </cfRule>
    <cfRule type="cellIs" dxfId="22" priority="27" stopIfTrue="1" operator="equal">
      <formula>"ADMISIBLE"</formula>
    </cfRule>
  </conditionalFormatting>
  <conditionalFormatting sqref="AE364">
    <cfRule type="containsBlanks" dxfId="21" priority="24">
      <formula>LEN(TRIM(AE364))=0</formula>
    </cfRule>
  </conditionalFormatting>
  <conditionalFormatting sqref="AE364">
    <cfRule type="cellIs" dxfId="20" priority="23" operator="equal">
      <formula>"RECHAZADO"</formula>
    </cfRule>
  </conditionalFormatting>
  <conditionalFormatting sqref="AF364">
    <cfRule type="cellIs" dxfId="19" priority="20" operator="equal">
      <formula>"NO HABIL"</formula>
    </cfRule>
    <cfRule type="cellIs" dxfId="18" priority="21" stopIfTrue="1" operator="equal">
      <formula>"NO ADMISIBLE"</formula>
    </cfRule>
    <cfRule type="cellIs" dxfId="17" priority="22" stopIfTrue="1" operator="equal">
      <formula>"ADMISIBLE"</formula>
    </cfRule>
  </conditionalFormatting>
  <conditionalFormatting sqref="AF364">
    <cfRule type="containsBlanks" dxfId="16" priority="19">
      <formula>LEN(TRIM(AF364))=0</formula>
    </cfRule>
  </conditionalFormatting>
  <conditionalFormatting sqref="AF364">
    <cfRule type="cellIs" dxfId="15" priority="18" operator="equal">
      <formula>"RECHAZADO"</formula>
    </cfRule>
  </conditionalFormatting>
  <conditionalFormatting sqref="D365:D366">
    <cfRule type="cellIs" dxfId="14" priority="17" stopIfTrue="1" operator="equal">
      <formula>"NO ADMISIBLE"</formula>
    </cfRule>
  </conditionalFormatting>
  <conditionalFormatting sqref="C227">
    <cfRule type="cellIs" dxfId="13" priority="16" stopIfTrue="1" operator="equal">
      <formula>"NO ADMISIBLE"</formula>
    </cfRule>
  </conditionalFormatting>
  <conditionalFormatting sqref="D227">
    <cfRule type="cellIs" dxfId="12" priority="15" stopIfTrue="1" operator="equal">
      <formula>"NO ADMISIBLE"</formula>
    </cfRule>
  </conditionalFormatting>
  <conditionalFormatting sqref="C226">
    <cfRule type="cellIs" dxfId="11" priority="12" stopIfTrue="1" operator="equal">
      <formula>"NO ADMISIBLE"</formula>
    </cfRule>
  </conditionalFormatting>
  <conditionalFormatting sqref="D226">
    <cfRule type="cellIs" dxfId="10" priority="11" stopIfTrue="1" operator="equal">
      <formula>"NO ADMISIBLE"</formula>
    </cfRule>
  </conditionalFormatting>
  <conditionalFormatting sqref="C228">
    <cfRule type="cellIs" dxfId="9" priority="10" stopIfTrue="1" operator="equal">
      <formula>"NO ADMISIBLE"</formula>
    </cfRule>
  </conditionalFormatting>
  <conditionalFormatting sqref="D228">
    <cfRule type="cellIs" dxfId="8" priority="9" stopIfTrue="1" operator="equal">
      <formula>"NO ADMISIBLE"</formula>
    </cfRule>
  </conditionalFormatting>
  <conditionalFormatting sqref="C229">
    <cfRule type="cellIs" dxfId="7" priority="8" stopIfTrue="1" operator="equal">
      <formula>"NO ADMISIBLE"</formula>
    </cfRule>
  </conditionalFormatting>
  <conditionalFormatting sqref="D229">
    <cfRule type="cellIs" dxfId="6" priority="7" stopIfTrue="1" operator="equal">
      <formula>"NO ADMISIBLE"</formula>
    </cfRule>
  </conditionalFormatting>
  <conditionalFormatting sqref="C222">
    <cfRule type="cellIs" dxfId="5" priority="6" stopIfTrue="1" operator="equal">
      <formula>"NO ADMISIBLE"</formula>
    </cfRule>
  </conditionalFormatting>
  <conditionalFormatting sqref="D222">
    <cfRule type="cellIs" dxfId="4" priority="5" stopIfTrue="1" operator="equal">
      <formula>"NO ADMISIBLE"</formula>
    </cfRule>
  </conditionalFormatting>
  <conditionalFormatting sqref="C223">
    <cfRule type="cellIs" dxfId="3" priority="4" stopIfTrue="1" operator="equal">
      <formula>"NO ADMISIBLE"</formula>
    </cfRule>
  </conditionalFormatting>
  <conditionalFormatting sqref="D223">
    <cfRule type="cellIs" dxfId="2" priority="3" stopIfTrue="1" operator="equal">
      <formula>"NO ADMISIBLE"</formula>
    </cfRule>
  </conditionalFormatting>
  <conditionalFormatting sqref="C224">
    <cfRule type="cellIs" dxfId="1" priority="2" stopIfTrue="1" operator="equal">
      <formula>"NO ADMISIBLE"</formula>
    </cfRule>
  </conditionalFormatting>
  <conditionalFormatting sqref="D224">
    <cfRule type="cellIs" dxfId="0" priority="1" stopIfTrue="1" operator="equal">
      <formula>"NO ADMISIBLE"</formula>
    </cfRule>
  </conditionalFormatting>
  <dataValidations count="1">
    <dataValidation type="list" allowBlank="1" showInputMessage="1" showErrorMessage="1" sqref="C12:D374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3</v>
      </c>
    </row>
    <row r="3" spans="1:2" ht="45.75" x14ac:dyDescent="0.2">
      <c r="A3" s="14" t="s">
        <v>4</v>
      </c>
      <c r="B3" s="15" t="s">
        <v>5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110</v>
      </c>
      <c r="B5" s="20">
        <v>16097532669.306931</v>
      </c>
    </row>
    <row r="6" spans="1:2" s="21" customFormat="1" ht="13.5" outlineLevel="1" x14ac:dyDescent="0.2">
      <c r="A6" s="19" t="s">
        <v>111</v>
      </c>
      <c r="B6" s="20">
        <v>18724260670</v>
      </c>
    </row>
    <row r="7" spans="1:2" s="21" customFormat="1" ht="13.5" outlineLevel="1" x14ac:dyDescent="0.2">
      <c r="A7" s="19" t="s">
        <v>112</v>
      </c>
      <c r="B7" s="20">
        <v>15886461489</v>
      </c>
    </row>
    <row r="8" spans="1:2" s="21" customFormat="1" ht="13.5" outlineLevel="1" x14ac:dyDescent="0.2">
      <c r="A8" s="19" t="s">
        <v>113</v>
      </c>
      <c r="B8" s="20">
        <v>18533406621</v>
      </c>
    </row>
    <row r="9" spans="1:2" s="23" customFormat="1" ht="13.5" outlineLevel="1" x14ac:dyDescent="0.2">
      <c r="A9" s="19" t="s">
        <v>114</v>
      </c>
      <c r="B9" s="20">
        <v>14971945628</v>
      </c>
    </row>
    <row r="10" spans="1:2" s="23" customFormat="1" ht="13.5" outlineLevel="1" x14ac:dyDescent="0.2">
      <c r="A10" s="19" t="s">
        <v>115</v>
      </c>
      <c r="B10" s="20">
        <v>16484340849</v>
      </c>
    </row>
    <row r="11" spans="1:2" s="21" customFormat="1" ht="13.5" outlineLevel="1" x14ac:dyDescent="0.2">
      <c r="A11" s="19" t="s">
        <v>116</v>
      </c>
      <c r="B11" s="20">
        <v>16686919713.999998</v>
      </c>
    </row>
    <row r="12" spans="1:2" s="21" customFormat="1" ht="13.5" outlineLevel="1" x14ac:dyDescent="0.2">
      <c r="A12" s="19" t="s">
        <v>117</v>
      </c>
      <c r="B12" s="20">
        <v>11566305868</v>
      </c>
    </row>
    <row r="13" spans="1:2" s="21" customFormat="1" ht="13.5" outlineLevel="1" x14ac:dyDescent="0.2">
      <c r="A13" s="19" t="s">
        <v>118</v>
      </c>
      <c r="B13" s="20">
        <v>6300474910</v>
      </c>
    </row>
    <row r="14" spans="1:2" s="21" customFormat="1" ht="13.5" outlineLevel="1" x14ac:dyDescent="0.2">
      <c r="A14" s="19" t="s">
        <v>6</v>
      </c>
      <c r="B14" s="20">
        <v>1428162158.4158416</v>
      </c>
    </row>
    <row r="15" spans="1:2" s="21" customFormat="1" ht="13.5" outlineLevel="1" x14ac:dyDescent="0.2">
      <c r="A15" s="19" t="s">
        <v>7</v>
      </c>
      <c r="B15" s="20">
        <v>1292851961.3861387</v>
      </c>
    </row>
    <row r="16" spans="1:2" s="23" customFormat="1" ht="13.5" outlineLevel="1" x14ac:dyDescent="0.2">
      <c r="A16" s="19" t="s">
        <v>8</v>
      </c>
      <c r="B16" s="40">
        <v>14200237260</v>
      </c>
    </row>
    <row r="17" spans="1:2" s="23" customFormat="1" ht="13.5" outlineLevel="1" x14ac:dyDescent="0.2">
      <c r="A17" s="19" t="s">
        <v>9</v>
      </c>
      <c r="B17" s="20">
        <v>14388115033</v>
      </c>
    </row>
    <row r="18" spans="1:2" s="21" customFormat="1" ht="13.5" outlineLevel="1" x14ac:dyDescent="0.2">
      <c r="A18" s="19" t="s">
        <v>10</v>
      </c>
      <c r="B18" s="20">
        <v>7076050599</v>
      </c>
    </row>
    <row r="19" spans="1:2" s="21" customFormat="1" ht="13.5" outlineLevel="1" x14ac:dyDescent="0.2">
      <c r="A19" s="19" t="s">
        <v>11</v>
      </c>
      <c r="B19" s="20">
        <v>20893814942</v>
      </c>
    </row>
    <row r="20" spans="1:2" s="23" customFormat="1" ht="13.5" outlineLevel="1" x14ac:dyDescent="0.2">
      <c r="A20" s="19" t="s">
        <v>12</v>
      </c>
      <c r="B20" s="40">
        <v>8810989120</v>
      </c>
    </row>
    <row r="21" spans="1:2" s="21" customFormat="1" ht="13.5" outlineLevel="1" x14ac:dyDescent="0.2">
      <c r="A21" s="19" t="s">
        <v>13</v>
      </c>
      <c r="B21" s="20">
        <v>5818381842</v>
      </c>
    </row>
    <row r="22" spans="1:2" s="21" customFormat="1" ht="13.5" outlineLevel="1" x14ac:dyDescent="0.2">
      <c r="A22" s="19" t="s">
        <v>14</v>
      </c>
      <c r="B22" s="20">
        <v>9650261634</v>
      </c>
    </row>
    <row r="23" spans="1:2" s="21" customFormat="1" ht="13.5" outlineLevel="1" x14ac:dyDescent="0.2">
      <c r="A23" s="19" t="s">
        <v>15</v>
      </c>
      <c r="B23" s="20">
        <v>5385776414</v>
      </c>
    </row>
    <row r="24" spans="1:2" s="23" customFormat="1" ht="13.5" outlineLevel="1" x14ac:dyDescent="0.2">
      <c r="A24" s="19" t="s">
        <v>16</v>
      </c>
      <c r="B24" s="20">
        <v>5759505844</v>
      </c>
    </row>
    <row r="25" spans="1:2" s="23" customFormat="1" ht="13.5" outlineLevel="1" x14ac:dyDescent="0.2">
      <c r="A25" s="19" t="s">
        <v>17</v>
      </c>
      <c r="B25" s="20">
        <v>11365045650</v>
      </c>
    </row>
    <row r="26" spans="1:2" s="23" customFormat="1" ht="13.5" outlineLevel="1" x14ac:dyDescent="0.2">
      <c r="A26" s="19" t="s">
        <v>18</v>
      </c>
      <c r="B26" s="20">
        <v>15652530637</v>
      </c>
    </row>
    <row r="27" spans="1:2" s="23" customFormat="1" ht="13.5" outlineLevel="1" x14ac:dyDescent="0.2">
      <c r="A27" s="19" t="s">
        <v>19</v>
      </c>
      <c r="B27" s="20">
        <v>5772808797</v>
      </c>
    </row>
    <row r="28" spans="1:2" s="23" customFormat="1" ht="13.5" outlineLevel="1" x14ac:dyDescent="0.2">
      <c r="A28" s="19" t="s">
        <v>20</v>
      </c>
      <c r="B28" s="20">
        <v>7512106130</v>
      </c>
    </row>
    <row r="29" spans="1:2" s="23" customFormat="1" ht="13.5" outlineLevel="1" x14ac:dyDescent="0.2">
      <c r="A29" s="19" t="s">
        <v>21</v>
      </c>
      <c r="B29" s="20">
        <v>9347559589</v>
      </c>
    </row>
    <row r="30" spans="1:2" s="23" customFormat="1" ht="13.5" outlineLevel="1" x14ac:dyDescent="0.2">
      <c r="A30" s="19" t="s">
        <v>22</v>
      </c>
      <c r="B30" s="20">
        <v>19825977010</v>
      </c>
    </row>
    <row r="31" spans="1:2" s="23" customFormat="1" ht="13.5" outlineLevel="1" x14ac:dyDescent="0.2">
      <c r="A31" s="19" t="s">
        <v>23</v>
      </c>
      <c r="B31" s="20">
        <v>9200191515</v>
      </c>
    </row>
    <row r="32" spans="1:2" s="23" customFormat="1" ht="13.5" outlineLevel="1" x14ac:dyDescent="0.2">
      <c r="A32" s="19" t="s">
        <v>24</v>
      </c>
      <c r="B32" s="20">
        <v>18743806542</v>
      </c>
    </row>
    <row r="33" spans="1:2" s="23" customFormat="1" ht="13.5" outlineLevel="1" x14ac:dyDescent="0.2">
      <c r="A33" s="19" t="s">
        <v>25</v>
      </c>
      <c r="B33" s="20">
        <v>12488203547</v>
      </c>
    </row>
    <row r="34" spans="1:2" s="23" customFormat="1" ht="13.5" outlineLevel="1" x14ac:dyDescent="0.2">
      <c r="A34" s="19" t="s">
        <v>26</v>
      </c>
      <c r="B34" s="20">
        <v>12337277639</v>
      </c>
    </row>
    <row r="35" spans="1:2" s="23" customFormat="1" ht="13.5" outlineLevel="1" x14ac:dyDescent="0.2">
      <c r="A35" s="19" t="s">
        <v>27</v>
      </c>
      <c r="B35" s="20">
        <v>16198497482.999998</v>
      </c>
    </row>
    <row r="36" spans="1:2" s="23" customFormat="1" ht="13.5" outlineLevel="1" x14ac:dyDescent="0.2">
      <c r="A36" s="19" t="s">
        <v>28</v>
      </c>
      <c r="B36" s="20">
        <v>17764576319</v>
      </c>
    </row>
    <row r="37" spans="1:2" s="23" customFormat="1" ht="13.5" outlineLevel="1" x14ac:dyDescent="0.2">
      <c r="A37" s="19" t="s">
        <v>29</v>
      </c>
      <c r="B37" s="20">
        <v>22882731815</v>
      </c>
    </row>
    <row r="38" spans="1:2" s="23" customFormat="1" ht="13.5" outlineLevel="1" x14ac:dyDescent="0.2">
      <c r="A38" s="19" t="s">
        <v>30</v>
      </c>
      <c r="B38" s="20">
        <v>7383905477</v>
      </c>
    </row>
    <row r="39" spans="1:2" s="23" customFormat="1" ht="13.5" outlineLevel="1" x14ac:dyDescent="0.2">
      <c r="A39" s="19" t="s">
        <v>31</v>
      </c>
      <c r="B39" s="20">
        <v>12423743774</v>
      </c>
    </row>
    <row r="40" spans="1:2" s="23" customFormat="1" ht="13.5" outlineLevel="1" x14ac:dyDescent="0.2">
      <c r="A40" s="19" t="s">
        <v>32</v>
      </c>
      <c r="B40" s="20">
        <v>14187262851</v>
      </c>
    </row>
    <row r="41" spans="1:2" s="23" customFormat="1" ht="13.5" outlineLevel="1" x14ac:dyDescent="0.2">
      <c r="A41" s="19" t="s">
        <v>33</v>
      </c>
      <c r="B41" s="20">
        <v>9099377756</v>
      </c>
    </row>
    <row r="42" spans="1:2" s="23" customFormat="1" ht="13.5" outlineLevel="1" x14ac:dyDescent="0.2">
      <c r="A42" s="19" t="s">
        <v>34</v>
      </c>
      <c r="B42" s="20">
        <v>7416098511</v>
      </c>
    </row>
    <row r="43" spans="1:2" s="23" customFormat="1" ht="13.5" outlineLevel="1" x14ac:dyDescent="0.2">
      <c r="A43" s="19" t="s">
        <v>35</v>
      </c>
      <c r="B43" s="20">
        <v>16654736652</v>
      </c>
    </row>
    <row r="44" spans="1:2" s="23" customFormat="1" ht="13.5" outlineLevel="1" x14ac:dyDescent="0.2">
      <c r="A44" s="19" t="s">
        <v>36</v>
      </c>
      <c r="B44" s="20">
        <v>12006016561</v>
      </c>
    </row>
    <row r="45" spans="1:2" s="23" customFormat="1" ht="13.5" outlineLevel="1" x14ac:dyDescent="0.2">
      <c r="A45" s="19" t="s">
        <v>37</v>
      </c>
      <c r="B45" s="20">
        <v>14602426835</v>
      </c>
    </row>
    <row r="46" spans="1:2" s="23" customFormat="1" ht="13.5" outlineLevel="1" x14ac:dyDescent="0.2">
      <c r="A46" s="19" t="s">
        <v>38</v>
      </c>
      <c r="B46" s="20">
        <v>16600395825</v>
      </c>
    </row>
    <row r="47" spans="1:2" s="23" customFormat="1" ht="13.5" outlineLevel="1" x14ac:dyDescent="0.2">
      <c r="A47" s="19" t="s">
        <v>39</v>
      </c>
      <c r="B47" s="20">
        <v>9490692823</v>
      </c>
    </row>
    <row r="48" spans="1:2" s="23" customFormat="1" ht="13.5" outlineLevel="1" x14ac:dyDescent="0.2">
      <c r="A48" s="19" t="s">
        <v>40</v>
      </c>
      <c r="B48" s="20">
        <v>14966356774</v>
      </c>
    </row>
    <row r="49" spans="1:2" s="23" customFormat="1" ht="13.5" outlineLevel="1" x14ac:dyDescent="0.2">
      <c r="A49" s="19" t="s">
        <v>41</v>
      </c>
      <c r="B49" s="20">
        <v>16628059484</v>
      </c>
    </row>
    <row r="50" spans="1:2" s="23" customFormat="1" ht="13.5" outlineLevel="1" x14ac:dyDescent="0.2">
      <c r="A50" s="19" t="s">
        <v>42</v>
      </c>
      <c r="B50" s="20">
        <v>11545020876</v>
      </c>
    </row>
    <row r="51" spans="1:2" s="23" customFormat="1" ht="13.5" outlineLevel="1" x14ac:dyDescent="0.2">
      <c r="A51" s="19" t="s">
        <v>43</v>
      </c>
      <c r="B51" s="20">
        <v>11069859631</v>
      </c>
    </row>
    <row r="52" spans="1:2" s="23" customFormat="1" ht="13.5" outlineLevel="1" x14ac:dyDescent="0.2">
      <c r="A52" s="19" t="s">
        <v>44</v>
      </c>
      <c r="B52" s="20">
        <v>16462254401</v>
      </c>
    </row>
    <row r="53" spans="1:2" s="23" customFormat="1" ht="13.5" outlineLevel="1" x14ac:dyDescent="0.2">
      <c r="A53" s="19" t="s">
        <v>45</v>
      </c>
      <c r="B53" s="20">
        <v>29122451003</v>
      </c>
    </row>
    <row r="54" spans="1:2" s="23" customFormat="1" ht="13.5" outlineLevel="1" x14ac:dyDescent="0.2">
      <c r="A54" s="19" t="s">
        <v>46</v>
      </c>
      <c r="B54" s="20">
        <v>19110837484</v>
      </c>
    </row>
    <row r="55" spans="1:2" s="23" customFormat="1" ht="13.5" outlineLevel="1" x14ac:dyDescent="0.2">
      <c r="A55" s="19" t="s">
        <v>47</v>
      </c>
      <c r="B55" s="20">
        <v>14355039068</v>
      </c>
    </row>
    <row r="56" spans="1:2" s="23" customFormat="1" ht="13.5" outlineLevel="1" x14ac:dyDescent="0.2">
      <c r="A56" s="19" t="s">
        <v>48</v>
      </c>
      <c r="B56" s="20">
        <v>10742553232</v>
      </c>
    </row>
    <row r="57" spans="1:2" s="23" customFormat="1" ht="13.5" outlineLevel="1" x14ac:dyDescent="0.2">
      <c r="A57" s="19" t="s">
        <v>49</v>
      </c>
      <c r="B57" s="20">
        <v>12944688820</v>
      </c>
    </row>
    <row r="58" spans="1:2" s="23" customFormat="1" ht="13.5" outlineLevel="1" x14ac:dyDescent="0.2">
      <c r="A58" s="19" t="s">
        <v>50</v>
      </c>
      <c r="B58" s="20">
        <v>11689433662</v>
      </c>
    </row>
    <row r="59" spans="1:2" s="23" customFormat="1" ht="13.5" outlineLevel="1" x14ac:dyDescent="0.2">
      <c r="A59" s="19" t="s">
        <v>51</v>
      </c>
      <c r="B59" s="20">
        <v>11397659254</v>
      </c>
    </row>
    <row r="60" spans="1:2" s="23" customFormat="1" ht="13.5" outlineLevel="1" x14ac:dyDescent="0.2">
      <c r="A60" s="19" t="s">
        <v>52</v>
      </c>
      <c r="B60" s="20">
        <v>16236395384</v>
      </c>
    </row>
    <row r="61" spans="1:2" s="23" customFormat="1" ht="13.5" outlineLevel="1" x14ac:dyDescent="0.2">
      <c r="A61" s="19" t="s">
        <v>53</v>
      </c>
      <c r="B61" s="20">
        <v>6151462908.9075203</v>
      </c>
    </row>
    <row r="62" spans="1:2" s="23" customFormat="1" ht="13.5" outlineLevel="1" x14ac:dyDescent="0.2">
      <c r="A62" s="19" t="s">
        <v>54</v>
      </c>
      <c r="B62" s="20">
        <v>24188206629</v>
      </c>
    </row>
    <row r="63" spans="1:2" s="23" customFormat="1" ht="13.5" outlineLevel="1" x14ac:dyDescent="0.2">
      <c r="A63" s="19" t="s">
        <v>55</v>
      </c>
      <c r="B63" s="20">
        <v>22229863427</v>
      </c>
    </row>
    <row r="64" spans="1:2" s="23" customFormat="1" ht="13.5" outlineLevel="1" x14ac:dyDescent="0.2">
      <c r="A64" s="19" t="s">
        <v>56</v>
      </c>
      <c r="B64" s="20">
        <v>23200278421</v>
      </c>
    </row>
    <row r="65" spans="1:2" s="23" customFormat="1" ht="13.5" outlineLevel="1" x14ac:dyDescent="0.2">
      <c r="A65" s="19" t="s">
        <v>57</v>
      </c>
      <c r="B65" s="20">
        <v>33729146012</v>
      </c>
    </row>
    <row r="66" spans="1:2" s="23" customFormat="1" ht="13.5" outlineLevel="1" x14ac:dyDescent="0.2">
      <c r="A66" s="19" t="s">
        <v>58</v>
      </c>
      <c r="B66" s="20">
        <v>25741331764</v>
      </c>
    </row>
    <row r="67" spans="1:2" s="23" customFormat="1" ht="13.5" outlineLevel="1" x14ac:dyDescent="0.2">
      <c r="A67" s="19" t="s">
        <v>59</v>
      </c>
      <c r="B67" s="20">
        <v>10895316694.06304</v>
      </c>
    </row>
    <row r="68" spans="1:2" s="23" customFormat="1" ht="13.5" outlineLevel="1" x14ac:dyDescent="0.2">
      <c r="A68" s="19" t="s">
        <v>60</v>
      </c>
      <c r="B68" s="20">
        <v>15574902572</v>
      </c>
    </row>
    <row r="69" spans="1:2" s="22" customFormat="1" ht="13.5" outlineLevel="1" x14ac:dyDescent="0.2">
      <c r="A69" s="19" t="s">
        <v>61</v>
      </c>
      <c r="B69" s="20">
        <v>11085498362</v>
      </c>
    </row>
    <row r="70" spans="1:2" s="23" customFormat="1" ht="13.5" outlineLevel="1" x14ac:dyDescent="0.2">
      <c r="A70" s="19" t="s">
        <v>62</v>
      </c>
      <c r="B70" s="20">
        <v>15569378930</v>
      </c>
    </row>
    <row r="71" spans="1:2" s="23" customFormat="1" ht="13.5" outlineLevel="1" x14ac:dyDescent="0.2">
      <c r="A71" s="19" t="s">
        <v>63</v>
      </c>
      <c r="B71" s="20">
        <v>19872456988.21376</v>
      </c>
    </row>
    <row r="72" spans="1:2" s="23" customFormat="1" ht="13.5" outlineLevel="1" x14ac:dyDescent="0.2">
      <c r="A72" s="19" t="s">
        <v>64</v>
      </c>
      <c r="B72" s="20">
        <v>9279916346</v>
      </c>
    </row>
    <row r="73" spans="1:2" s="23" customFormat="1" ht="13.5" outlineLevel="1" x14ac:dyDescent="0.2">
      <c r="A73" s="19" t="s">
        <v>65</v>
      </c>
      <c r="B73" s="20">
        <v>11879598172</v>
      </c>
    </row>
    <row r="74" spans="1:2" s="23" customFormat="1" ht="13.5" outlineLevel="1" x14ac:dyDescent="0.2">
      <c r="A74" s="19" t="s">
        <v>66</v>
      </c>
      <c r="B74" s="20">
        <v>14944234555</v>
      </c>
    </row>
    <row r="75" spans="1:2" s="23" customFormat="1" ht="13.5" outlineLevel="1" x14ac:dyDescent="0.2">
      <c r="A75" s="19" t="s">
        <v>67</v>
      </c>
      <c r="B75" s="20">
        <v>8486287813</v>
      </c>
    </row>
    <row r="76" spans="1:2" s="23" customFormat="1" ht="13.5" outlineLevel="1" x14ac:dyDescent="0.2">
      <c r="A76" s="19" t="s">
        <v>68</v>
      </c>
      <c r="B76" s="20">
        <v>7048832262</v>
      </c>
    </row>
    <row r="77" spans="1:2" s="23" customFormat="1" ht="13.5" outlineLevel="1" x14ac:dyDescent="0.2">
      <c r="A77" s="19" t="s">
        <v>69</v>
      </c>
      <c r="B77" s="20">
        <v>5348779190</v>
      </c>
    </row>
    <row r="78" spans="1:2" s="21" customFormat="1" ht="13.5" outlineLevel="1" x14ac:dyDescent="0.2">
      <c r="A78" s="19" t="s">
        <v>70</v>
      </c>
      <c r="B78" s="20">
        <v>5466387046</v>
      </c>
    </row>
    <row r="79" spans="1:2" s="21" customFormat="1" ht="13.5" outlineLevel="1" x14ac:dyDescent="0.2">
      <c r="A79" s="19" t="s">
        <v>71</v>
      </c>
      <c r="B79" s="20">
        <v>16518448889</v>
      </c>
    </row>
    <row r="80" spans="1:2" s="21" customFormat="1" ht="13.5" outlineLevel="1" x14ac:dyDescent="0.2">
      <c r="A80" s="19" t="s">
        <v>72</v>
      </c>
      <c r="B80" s="20">
        <v>8675202615</v>
      </c>
    </row>
    <row r="81" spans="1:2" s="21" customFormat="1" ht="13.5" outlineLevel="1" x14ac:dyDescent="0.2">
      <c r="A81" s="19" t="s">
        <v>73</v>
      </c>
      <c r="B81" s="20">
        <v>16760013498</v>
      </c>
    </row>
    <row r="82" spans="1:2" s="23" customFormat="1" ht="13.5" outlineLevel="1" x14ac:dyDescent="0.2">
      <c r="A82" s="19" t="s">
        <v>74</v>
      </c>
      <c r="B82" s="20">
        <v>12438755743</v>
      </c>
    </row>
    <row r="83" spans="1:2" s="21" customFormat="1" ht="13.5" outlineLevel="1" x14ac:dyDescent="0.2">
      <c r="A83" s="19" t="s">
        <v>75</v>
      </c>
      <c r="B83" s="20">
        <v>14593425402</v>
      </c>
    </row>
    <row r="84" spans="1:2" s="21" customFormat="1" ht="13.5" outlineLevel="1" x14ac:dyDescent="0.2">
      <c r="A84" s="19" t="s">
        <v>76</v>
      </c>
      <c r="B84" s="20">
        <v>6689468251</v>
      </c>
    </row>
    <row r="85" spans="1:2" s="21" customFormat="1" ht="13.5" outlineLevel="1" x14ac:dyDescent="0.2">
      <c r="A85" s="19" t="s">
        <v>77</v>
      </c>
      <c r="B85" s="20">
        <v>8186369892</v>
      </c>
    </row>
    <row r="86" spans="1:2" s="21" customFormat="1" ht="13.5" outlineLevel="1" x14ac:dyDescent="0.2">
      <c r="A86" s="19" t="s">
        <v>78</v>
      </c>
      <c r="B86" s="20">
        <v>28561249598</v>
      </c>
    </row>
    <row r="87" spans="1:2" s="21" customFormat="1" ht="13.5" outlineLevel="1" x14ac:dyDescent="0.2">
      <c r="A87" s="19" t="s">
        <v>79</v>
      </c>
      <c r="B87" s="20">
        <v>34980509996</v>
      </c>
    </row>
    <row r="88" spans="1:2" s="21" customFormat="1" ht="13.5" outlineLevel="1" x14ac:dyDescent="0.2">
      <c r="A88" s="19" t="s">
        <v>80</v>
      </c>
      <c r="B88" s="20">
        <v>6950846586</v>
      </c>
    </row>
    <row r="89" spans="1:2" s="21" customFormat="1" ht="13.5" outlineLevel="1" x14ac:dyDescent="0.2">
      <c r="A89" s="19" t="s">
        <v>81</v>
      </c>
      <c r="B89" s="20">
        <v>11116163961</v>
      </c>
    </row>
    <row r="90" spans="1:2" s="21" customFormat="1" ht="13.5" outlineLevel="1" x14ac:dyDescent="0.2">
      <c r="A90" s="19" t="s">
        <v>82</v>
      </c>
      <c r="B90" s="20">
        <v>21274070645</v>
      </c>
    </row>
    <row r="91" spans="1:2" s="21" customFormat="1" ht="13.5" outlineLevel="1" x14ac:dyDescent="0.2">
      <c r="A91" s="19" t="s">
        <v>83</v>
      </c>
      <c r="B91" s="20">
        <v>2826770201</v>
      </c>
    </row>
    <row r="92" spans="1:2" s="21" customFormat="1" ht="13.5" outlineLevel="1" x14ac:dyDescent="0.2">
      <c r="A92" s="19" t="s">
        <v>84</v>
      </c>
      <c r="B92" s="20">
        <v>4775546619</v>
      </c>
    </row>
    <row r="93" spans="1:2" s="21" customFormat="1" ht="13.5" outlineLevel="1" x14ac:dyDescent="0.2">
      <c r="A93" s="19" t="s">
        <v>85</v>
      </c>
      <c r="B93" s="20">
        <v>23755514236</v>
      </c>
    </row>
    <row r="94" spans="1:2" s="21" customFormat="1" ht="13.5" outlineLevel="1" x14ac:dyDescent="0.2">
      <c r="A94" s="19" t="s">
        <v>86</v>
      </c>
      <c r="B94" s="20">
        <v>22463613073</v>
      </c>
    </row>
    <row r="95" spans="1:2" s="21" customFormat="1" ht="13.5" outlineLevel="1" x14ac:dyDescent="0.2">
      <c r="A95" s="19" t="s">
        <v>87</v>
      </c>
      <c r="B95" s="20">
        <v>20949816946</v>
      </c>
    </row>
    <row r="96" spans="1:2" s="21" customFormat="1" ht="13.5" outlineLevel="1" x14ac:dyDescent="0.2">
      <c r="A96" s="19" t="s">
        <v>88</v>
      </c>
      <c r="B96" s="20">
        <v>14104036918</v>
      </c>
    </row>
    <row r="97" spans="1:2" s="21" customFormat="1" ht="13.5" outlineLevel="1" x14ac:dyDescent="0.2">
      <c r="A97" s="19" t="s">
        <v>89</v>
      </c>
      <c r="B97" s="20">
        <v>1396272140.5940592</v>
      </c>
    </row>
    <row r="98" spans="1:2" s="21" customFormat="1" ht="13.5" outlineLevel="1" x14ac:dyDescent="0.2">
      <c r="A98" s="19" t="s">
        <v>90</v>
      </c>
      <c r="B98" s="20">
        <v>1211346171.2871287</v>
      </c>
    </row>
    <row r="99" spans="1:2" s="21" customFormat="1" ht="13.5" outlineLevel="1" x14ac:dyDescent="0.2">
      <c r="A99" s="19" t="s">
        <v>91</v>
      </c>
      <c r="B99" s="20">
        <v>1239693623.7623763</v>
      </c>
    </row>
    <row r="100" spans="1:2" s="21" customFormat="1" ht="13.5" outlineLevel="1" x14ac:dyDescent="0.2">
      <c r="A100" s="19" t="s">
        <v>92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12</vt:i4>
      </vt:variant>
    </vt:vector>
  </HeadingPairs>
  <TitlesOfParts>
    <vt:vector size="16" baseType="lpstr">
      <vt:lpstr>Verificaciones</vt:lpstr>
      <vt:lpstr>POA</vt:lpstr>
      <vt:lpstr>Capacidad Financiera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CAPITALD</vt:lpstr>
      <vt:lpstr>PATRIMONIOD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FERNANDO LEON MADRIGAL GUTIERREZ</cp:lastModifiedBy>
  <cp:lastPrinted>2014-04-30T17:21:41Z</cp:lastPrinted>
  <dcterms:created xsi:type="dcterms:W3CDTF">2005-03-19T14:11:58Z</dcterms:created>
  <dcterms:modified xsi:type="dcterms:W3CDTF">2020-07-29T15:39:49Z</dcterms:modified>
</cp:coreProperties>
</file>