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5\MENOR CUANTIA\DESARROLLO ECONÓMICO\ENV-17-30-0200-25 TURISMO SOSTENIBLE\DOCUMENTOS ELABORADOS\"/>
    </mc:Choice>
  </mc:AlternateContent>
  <bookViews>
    <workbookView xWindow="0" yWindow="0" windowWidth="28800" windowHeight="13125" tabRatio="780"/>
  </bookViews>
  <sheets>
    <sheet name="invitacion" sheetId="16" r:id="rId1"/>
  </sheets>
  <definedNames>
    <definedName name="_xlnm.Print_Titles" localSheetId="0">invitacion!$1:$11</definedName>
  </definedNames>
  <calcPr calcId="152511"/>
</workbook>
</file>

<file path=xl/calcChain.xml><?xml version="1.0" encoding="utf-8"?>
<calcChain xmlns="http://schemas.openxmlformats.org/spreadsheetml/2006/main">
  <c r="G20" i="16" l="1"/>
  <c r="H20" i="16" s="1"/>
  <c r="J20" i="16"/>
  <c r="G21" i="16"/>
  <c r="I21" i="16" s="1"/>
  <c r="J21" i="16"/>
  <c r="G22" i="16"/>
  <c r="I22" i="16" s="1"/>
  <c r="J22" i="16"/>
  <c r="G23" i="16"/>
  <c r="I23" i="16"/>
  <c r="J23" i="16"/>
  <c r="G24" i="16"/>
  <c r="H24" i="16" s="1"/>
  <c r="J24" i="16"/>
  <c r="G25" i="16"/>
  <c r="H25" i="16" s="1"/>
  <c r="J25" i="16"/>
  <c r="G26" i="16"/>
  <c r="H26" i="16" s="1"/>
  <c r="J26" i="16"/>
  <c r="G27" i="16"/>
  <c r="I27" i="16" s="1"/>
  <c r="J27" i="16"/>
  <c r="G28" i="16"/>
  <c r="I28" i="16" s="1"/>
  <c r="J28" i="16"/>
  <c r="G29" i="16"/>
  <c r="H29" i="16" s="1"/>
  <c r="J29" i="16"/>
  <c r="G30" i="16"/>
  <c r="H30" i="16" s="1"/>
  <c r="J30" i="16"/>
  <c r="G31" i="16"/>
  <c r="I31" i="16" s="1"/>
  <c r="J31" i="16"/>
  <c r="G13" i="16"/>
  <c r="I13" i="16" s="1"/>
  <c r="J13" i="16"/>
  <c r="G14" i="16"/>
  <c r="H14" i="16" s="1"/>
  <c r="J14" i="16"/>
  <c r="G15" i="16"/>
  <c r="H15" i="16" s="1"/>
  <c r="J15" i="16"/>
  <c r="G16" i="16"/>
  <c r="I16" i="16" s="1"/>
  <c r="J16" i="16"/>
  <c r="G17" i="16"/>
  <c r="I17" i="16" s="1"/>
  <c r="J17" i="16"/>
  <c r="G18" i="16"/>
  <c r="H18" i="16" s="1"/>
  <c r="J18" i="16"/>
  <c r="G19" i="16"/>
  <c r="H19" i="16" s="1"/>
  <c r="J19" i="16"/>
  <c r="H23" i="16"/>
  <c r="H13" i="16"/>
  <c r="J12" i="16"/>
  <c r="G12" i="16"/>
  <c r="I12" i="16" s="1"/>
  <c r="I26" i="16" l="1"/>
  <c r="K26" i="16" s="1"/>
  <c r="K16" i="16"/>
  <c r="H28" i="16"/>
  <c r="K27" i="16"/>
  <c r="H27" i="16"/>
  <c r="H17" i="16"/>
  <c r="H16" i="16"/>
  <c r="K22" i="16"/>
  <c r="H31" i="16"/>
  <c r="I29" i="16"/>
  <c r="K29" i="16" s="1"/>
  <c r="K31" i="16"/>
  <c r="I24" i="16"/>
  <c r="K24" i="16" s="1"/>
  <c r="K17" i="16"/>
  <c r="I18" i="16"/>
  <c r="K18" i="16" s="1"/>
  <c r="K13" i="16"/>
  <c r="J32" i="16"/>
  <c r="K21" i="16"/>
  <c r="I20" i="16"/>
  <c r="K20" i="16" s="1"/>
  <c r="K23" i="16"/>
  <c r="I14" i="16"/>
  <c r="K14" i="16" s="1"/>
  <c r="I25" i="16"/>
  <c r="K25" i="16" s="1"/>
  <c r="K28" i="16"/>
  <c r="H22" i="16"/>
  <c r="I19" i="16"/>
  <c r="K19" i="16" s="1"/>
  <c r="H21" i="16"/>
  <c r="I15" i="16"/>
  <c r="K15" i="16" s="1"/>
  <c r="I30" i="16"/>
  <c r="K30" i="16" s="1"/>
  <c r="H12" i="16"/>
  <c r="G32" i="16"/>
  <c r="K12" i="16"/>
  <c r="K32" i="16" l="1"/>
  <c r="I32" i="16"/>
  <c r="H32" i="16"/>
</calcChain>
</file>

<file path=xl/sharedStrings.xml><?xml version="1.0" encoding="utf-8"?>
<sst xmlns="http://schemas.openxmlformats.org/spreadsheetml/2006/main" count="83" uniqueCount="62">
  <si>
    <t>PROVEEDOR:</t>
  </si>
  <si>
    <t>NIT:</t>
  </si>
  <si>
    <t>CONTACTO:</t>
  </si>
  <si>
    <t>%IVA</t>
  </si>
  <si>
    <t>TOTALES</t>
  </si>
  <si>
    <t>Plazo de Entrega:</t>
  </si>
  <si>
    <t>Forma de Pago:</t>
  </si>
  <si>
    <t>_________________________________________________________</t>
  </si>
  <si>
    <t>VALOR IVA</t>
  </si>
  <si>
    <t xml:space="preserve">VALOR TOTAL ANTES DE IVA </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</si>
  <si>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</si>
  <si>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</si>
  <si>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</si>
  <si>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</si>
  <si>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</si>
  <si>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</si>
  <si>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</si>
  <si>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</si>
  <si>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</si>
  <si>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</si>
  <si>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</si>
  <si>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</si>
  <si>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</si>
  <si>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</si>
  <si>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</si>
  <si>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</si>
  <si>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</si>
  <si>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</si>
  <si>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</si>
  <si>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</si>
  <si>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</si>
  <si>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</si>
  <si>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</si>
  <si>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</si>
  <si>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</si>
  <si>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 del Representante Legal</t>
  </si>
  <si>
    <t>Servicio de elaboración de diseños de
piezas publicitarias para difusión del
proyecto</t>
  </si>
  <si>
    <t xml:space="preserve">Refrigerios </t>
  </si>
  <si>
    <t>Refrigerios</t>
  </si>
  <si>
    <t>Meses</t>
  </si>
  <si>
    <t>Unidad</t>
  </si>
  <si>
    <t>Coordinador del proyecto profesional (NBC Administración) con mas de un año de experiencia como coordinador y/o evaluador de proyectos</t>
  </si>
  <si>
    <t>2 Auxiliares  Administrativos con más de un año de experiencia laboral. Para realizar la convocatoria e inscripción por un mes</t>
  </si>
  <si>
    <t>Contratación de 4 guías locales o conductores de grupo informales o cuidadores del territorio o guardabosque (Auxiliares Administrativos con mas de un año de experiencia en conducción de grupos y/o guianza) por 6 meses</t>
  </si>
  <si>
    <t xml:space="preserve">Suministro de camibusos, pantalones y pavas o sombreros. </t>
  </si>
  <si>
    <t xml:space="preserve">Suministro de botas de caucho de color negro. </t>
  </si>
  <si>
    <t>Cinco (5) talleres teórico prácticos contrucción
de guion con enfoque turístico, dictados por un profesional en historia y/o afines. Cada taller tendrá una duración de 3 horas académicas</t>
  </si>
  <si>
    <t>Cinco (5) talleres prácticos en guianza turística
con enfoque en la Zona 11, Envigado. Dictados por un profesional en biología, ingeniería ambiental y/o afines. Cada taller con una duración de 3 horas.</t>
  </si>
  <si>
    <t>Diseño e impresión de cartillas argolladas para entregar a cada emprendedor para desarrollar el Plan de Negocios de acuerdo al modelo canvas.</t>
  </si>
  <si>
    <t>Veinte (20) talleres de capacitación en Formulación de Plan de Negocios bajo la metodología canvas, dictados por un profesional en administración de empresas y/o afines. Cada taller con una duración de 3 horas</t>
  </si>
  <si>
    <t>Insumos para el apalancamiento para cada unidad productiva participante</t>
  </si>
  <si>
    <t>Honorarios por  insumos de apalancamiento</t>
  </si>
  <si>
    <t>Seis (6) talleres de capacitación en mercadeo de servicios turísticos, dictados por un profesional en mercadeo y/o administración de empresas y/o comunicación social y/o afines. Cada taller con una duración de 3 horas académicas.</t>
  </si>
  <si>
    <t>Logística para feria de comercilización: carpas, mesas, sillas, tarima, iluminación y sonido</t>
  </si>
  <si>
    <t>Servicio de animador y dos (2) agrupaciones culturales y/o musicales.</t>
  </si>
  <si>
    <t>Servicio</t>
  </si>
  <si>
    <t>Observaciones: Tener en cuenta que el vlaor del item 14 (INSUMOS PARA EL APALANCAMIENTO) no podrá ser modificado por el oferente so pena de causal de rechazo de la propuesta</t>
  </si>
  <si>
    <t xml:space="preserve">Tener en cuenta los Valores Asociados al Contrato según el Acuerdo Municipal 046del 18 de diciembre de 2024 (Estatuto Tributario Municipal)  </t>
  </si>
  <si>
    <t>ENV-17-30-0200-25</t>
  </si>
  <si>
    <t>Prestación de servicios de asesoría y orientación para la implementación de acciones que promuevan el desarrollo del turismo sostenible y de calidad en la zona 11 del municipio de envigado, incluyendo la promoción, formación en competencias para el turismo, evento de comercialización y servicio de orientadores turísticos.</t>
  </si>
  <si>
    <r>
      <t xml:space="preserve">FORMATO ANEXO
PROPUESTA ECONÓMICA
</t>
    </r>
    <r>
      <rPr>
        <b/>
        <sz val="14"/>
        <rFont val="Arial Narrow"/>
        <family val="2"/>
      </rPr>
      <t xml:space="preserve"> MENOR CUANTÍA</t>
    </r>
    <r>
      <rPr>
        <b/>
        <sz val="14"/>
        <color rgb="FFC00000"/>
        <rFont val="Arial Narrow"/>
        <family val="2"/>
      </rPr>
      <t xml:space="preserve">
</t>
    </r>
  </si>
  <si>
    <t>PRESUPUESTO OFICIAL
$ 200.172.774
IVA INCLUIDO</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</si>
</sst>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quot;\ #,##0_);\(&quot;$&quot;\ #,##0\)"/>
    <numFmt numFmtId="165" formatCode="&quot;$&quot;\ #,##0_);[Red]\(&quot;$&quot;\ #,##0\)"/>
    <numFmt numFmtId="166" formatCode="&quot;$&quot;\ #,##0.00"/>
    <numFmt numFmtId="167" formatCode="&quot;$&quot;\ #,##0"/>
  </numFmts>
  <fonts count="22"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
      <b/>
      <sz val="14"/>
      <color rgb="FFC00000"/>
      <name val="Arial Narrow"/>
      <family val="2"/>
    </font>
    <font>
      <u/>
      <sz val="10"/>
      <color theme="10"/>
      <name val="Arial"/>
      <family val="2"/>
    </font>
    <font>
      <b/>
      <u/>
      <sz val="10"/>
      <color theme="10"/>
      <name val="Arial"/>
      <family val="2"/>
    </font>
    <font>
      <b/>
      <sz val="14"/>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9" fillId="0" borderId="0" applyNumberFormat="0" applyFill="0" applyBorder="0" applyAlignment="0" applyProtection="0"/>
  </cellStyleXfs>
  <cellXfs count="93">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0" fontId="8" fillId="3" borderId="2" xfId="7" applyFont="1" applyFill="1" applyBorder="1" applyAlignment="1">
      <alignment horizontal="left" vertical="center"/>
    </xf>
    <xf numFmtId="0" fontId="8" fillId="2" borderId="2" xfId="7" applyFont="1" applyFill="1" applyBorder="1" applyAlignment="1">
      <alignment horizontal="justify" vertical="center" wrapText="1"/>
    </xf>
    <xf numFmtId="0" fontId="8" fillId="2" borderId="2" xfId="7" applyFont="1" applyFill="1" applyBorder="1" applyAlignment="1">
      <alignment horizontal="center" vertical="center" wrapText="1"/>
    </xf>
    <xf numFmtId="0" fontId="8" fillId="2" borderId="2" xfId="7" applyNumberFormat="1" applyFont="1" applyFill="1" applyBorder="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5" fillId="8" borderId="1" xfId="6" applyFont="1" applyFill="1" applyBorder="1" applyAlignment="1">
      <alignment horizontal="center" vertical="center" wrapText="1"/>
    </xf>
    <xf numFmtId="1" fontId="15" fillId="8" borderId="1" xfId="6" applyNumberFormat="1" applyFont="1" applyFill="1" applyBorder="1" applyAlignment="1">
      <alignment horizontal="center" vertical="center"/>
    </xf>
    <xf numFmtId="0" fontId="15"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6" fontId="6" fillId="7" borderId="1" xfId="6" applyNumberFormat="1" applyFont="1" applyFill="1" applyBorder="1" applyAlignment="1">
      <alignment horizontal="center" vertical="center"/>
    </xf>
    <xf numFmtId="0" fontId="8" fillId="2" borderId="2" xfId="7" applyFont="1" applyFill="1" applyBorder="1" applyAlignment="1">
      <alignment horizontal="left" vertical="center" wrapText="1"/>
    </xf>
    <xf numFmtId="167" fontId="8" fillId="3" borderId="2" xfId="7" applyNumberFormat="1" applyFont="1" applyFill="1" applyBorder="1" applyAlignment="1" applyProtection="1">
      <alignment horizontal="center" vertical="center" wrapText="1"/>
    </xf>
    <xf numFmtId="167" fontId="8" fillId="0" borderId="2" xfId="7" applyNumberFormat="1" applyFont="1" applyBorder="1" applyAlignment="1">
      <alignment horizontal="center" vertical="center" wrapText="1"/>
    </xf>
    <xf numFmtId="167" fontId="8" fillId="0" borderId="2" xfId="7" applyNumberFormat="1" applyFont="1" applyBorder="1" applyAlignment="1" applyProtection="1">
      <alignment horizontal="center" vertical="center" wrapText="1"/>
    </xf>
    <xf numFmtId="167" fontId="8" fillId="5" borderId="14" xfId="7" applyNumberFormat="1" applyFont="1" applyFill="1" applyBorder="1" applyAlignment="1">
      <alignment horizontal="center" vertical="center" wrapText="1"/>
    </xf>
    <xf numFmtId="9" fontId="8" fillId="3" borderId="5" xfId="2" applyFont="1" applyFill="1" applyBorder="1" applyAlignment="1">
      <alignment horizontal="center"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5" xfId="7" applyFont="1" applyFill="1" applyBorder="1" applyAlignment="1">
      <alignment horizontal="left" vertical="center"/>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Border="1" applyAlignment="1">
      <alignment horizontal="center" vertical="center"/>
    </xf>
    <xf numFmtId="0" fontId="8" fillId="4" borderId="13" xfId="7" applyFont="1" applyFill="1" applyBorder="1" applyAlignment="1">
      <alignment horizontal="left" vertical="center"/>
    </xf>
    <xf numFmtId="0" fontId="8" fillId="4" borderId="2" xfId="7" applyFont="1" applyFill="1" applyBorder="1" applyAlignment="1">
      <alignment horizontal="left" vertical="center"/>
    </xf>
    <xf numFmtId="0" fontId="13" fillId="0" borderId="10" xfId="7" applyFont="1" applyBorder="1" applyAlignment="1">
      <alignment horizontal="center" vertical="center" wrapText="1"/>
    </xf>
    <xf numFmtId="0" fontId="13" fillId="0" borderId="2" xfId="7" applyFont="1" applyBorder="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1" fillId="0" borderId="13" xfId="7" applyFont="1" applyBorder="1" applyAlignment="1">
      <alignment horizontal="left" vertical="center"/>
    </xf>
    <xf numFmtId="0" fontId="11" fillId="0" borderId="2" xfId="7" applyFont="1" applyBorder="1" applyAlignment="1">
      <alignment horizontal="left" vertical="center"/>
    </xf>
    <xf numFmtId="0" fontId="8" fillId="3" borderId="13" xfId="7" applyFont="1" applyFill="1" applyBorder="1" applyAlignment="1">
      <alignment horizontal="left" vertical="center"/>
    </xf>
    <xf numFmtId="0" fontId="8" fillId="3" borderId="2" xfId="7" applyFont="1" applyFill="1" applyBorder="1" applyAlignment="1">
      <alignment horizontal="left" vertical="center"/>
    </xf>
    <xf numFmtId="0" fontId="11" fillId="3" borderId="13"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4" xfId="7" applyFont="1" applyFill="1" applyBorder="1" applyAlignment="1">
      <alignment horizontal="left" vertical="center" wrapText="1"/>
    </xf>
    <xf numFmtId="0" fontId="8" fillId="3" borderId="17" xfId="7" applyFont="1" applyFill="1" applyBorder="1" applyAlignment="1">
      <alignment horizontal="left" vertical="center"/>
    </xf>
    <xf numFmtId="0" fontId="15" fillId="8" borderId="1" xfId="6" applyFont="1" applyFill="1" applyBorder="1" applyAlignment="1">
      <alignment horizontal="center" vertical="center" wrapText="1"/>
    </xf>
    <xf numFmtId="0" fontId="11" fillId="4" borderId="13"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4" xfId="7" applyFont="1" applyFill="1" applyBorder="1" applyAlignment="1">
      <alignment horizontal="justify" vertical="center" wrapText="1"/>
    </xf>
    <xf numFmtId="0" fontId="11" fillId="0" borderId="14" xfId="7" applyFont="1" applyBorder="1" applyAlignment="1">
      <alignment horizontal="left" vertical="center"/>
    </xf>
    <xf numFmtId="0" fontId="20" fillId="2" borderId="13" xfId="8" applyFont="1" applyFill="1" applyBorder="1" applyAlignment="1">
      <alignment vertical="center"/>
    </xf>
    <xf numFmtId="0" fontId="20" fillId="2" borderId="2" xfId="8" applyFont="1" applyFill="1" applyBorder="1" applyAlignment="1">
      <alignment vertical="center"/>
    </xf>
    <xf numFmtId="0" fontId="20" fillId="2" borderId="14" xfId="8" applyFont="1" applyFill="1" applyBorder="1" applyAlignment="1">
      <alignment vertical="center"/>
    </xf>
    <xf numFmtId="0" fontId="15" fillId="8" borderId="1" xfId="6" applyFont="1" applyFill="1" applyBorder="1" applyAlignment="1">
      <alignment horizontal="center" vertical="center"/>
    </xf>
    <xf numFmtId="0" fontId="15" fillId="8" borderId="19" xfId="6" applyFont="1" applyFill="1" applyBorder="1" applyAlignment="1">
      <alignment horizontal="center" vertical="center"/>
    </xf>
    <xf numFmtId="0" fontId="15"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4" xfId="7" applyFont="1" applyFill="1" applyBorder="1" applyAlignment="1">
      <alignment horizontal="left" vertical="center"/>
    </xf>
    <xf numFmtId="0" fontId="5" fillId="0" borderId="2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Border="1" applyAlignment="1">
      <alignment horizontal="center" vertical="center"/>
    </xf>
    <xf numFmtId="0" fontId="6" fillId="0" borderId="21" xfId="0" applyFont="1" applyBorder="1" applyAlignment="1">
      <alignment horizontal="center"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Border="1" applyAlignment="1">
      <alignment horizontal="left"/>
    </xf>
    <xf numFmtId="0" fontId="7" fillId="0" borderId="21" xfId="0" applyFont="1" applyBorder="1" applyAlignment="1">
      <alignment horizontal="left"/>
    </xf>
  </cellXfs>
  <cellStyles count="9">
    <cellStyle name="Hipervínculo" xfId="8" builtinId="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alcaldia-municipal-de-envigado-en-antioquia.micolombiadigital.gov.co/sites/alcaldia-municipal-de-envigado-en-antioquia/content/files/002602/130056_acuerdo046estatuto-tributari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5"/>
  <sheetViews>
    <sheetView showGridLines="0" tabSelected="1" defaultGridColor="0" view="pageBreakPreview" colorId="44" zoomScale="90" zoomScaleNormal="90" zoomScaleSheetLayoutView="90" workbookViewId="0">
      <selection activeCell="E15" sqref="E15"/>
    </sheetView>
  </sheetViews>
  <sheetFormatPr baseColWidth="10" defaultColWidth="11.42578125" defaultRowHeight="15.75" x14ac:dyDescent="0.2"/>
  <cols>
    <col min="1" max="1" width="5.5703125" style="2" customWidth="1"/>
    <col min="2" max="2" width="47.140625" style="2" customWidth="1"/>
    <col min="3" max="3" width="11.28515625" style="2" customWidth="1"/>
    <col min="4" max="4" width="11.85546875" style="2" customWidth="1"/>
    <col min="5" max="5" width="19" style="2" customWidth="1"/>
    <col min="6" max="6" width="7" style="5" customWidth="1"/>
    <col min="7" max="7" width="13.28515625" style="5" customWidth="1"/>
    <col min="8" max="10" width="17.140625" style="5" customWidth="1"/>
    <col min="11" max="11" width="17.140625" style="2" customWidth="1"/>
    <col min="12" max="12" width="17" style="2" customWidth="1"/>
    <col min="13" max="24" width="11.42578125" style="1"/>
    <col min="25" max="16384" width="11.42578125" style="2"/>
  </cols>
  <sheetData>
    <row r="1" spans="1:25" ht="35.1" customHeight="1" thickBot="1" x14ac:dyDescent="0.25">
      <c r="A1" s="38"/>
      <c r="B1" s="39"/>
      <c r="C1" s="44" t="s">
        <v>60</v>
      </c>
      <c r="D1" s="44"/>
      <c r="E1" s="44"/>
      <c r="F1" s="44"/>
      <c r="G1" s="44"/>
      <c r="H1" s="44"/>
      <c r="I1" s="44"/>
      <c r="J1" s="44"/>
      <c r="K1" s="28" t="s">
        <v>27</v>
      </c>
      <c r="L1" s="29"/>
    </row>
    <row r="2" spans="1:25" ht="45.75" customHeight="1" thickTop="1" thickBot="1" x14ac:dyDescent="0.25">
      <c r="A2" s="40"/>
      <c r="B2" s="41"/>
      <c r="C2" s="45"/>
      <c r="D2" s="45"/>
      <c r="E2" s="45"/>
      <c r="F2" s="45"/>
      <c r="G2" s="45"/>
      <c r="H2" s="45"/>
      <c r="I2" s="45"/>
      <c r="J2" s="45"/>
      <c r="K2" s="30" t="s">
        <v>25</v>
      </c>
      <c r="L2" s="31"/>
    </row>
    <row r="3" spans="1:25" ht="62.25" customHeight="1" thickTop="1" thickBot="1" x14ac:dyDescent="0.25">
      <c r="A3" s="42" t="s">
        <v>10</v>
      </c>
      <c r="B3" s="43"/>
      <c r="C3" s="46" t="s">
        <v>59</v>
      </c>
      <c r="D3" s="47"/>
      <c r="E3" s="47"/>
      <c r="F3" s="47"/>
      <c r="G3" s="47"/>
      <c r="H3" s="47"/>
      <c r="I3" s="47"/>
      <c r="J3" s="47"/>
      <c r="K3" s="32" t="s">
        <v>61</v>
      </c>
      <c r="L3" s="33"/>
    </row>
    <row r="4" spans="1:25" ht="21.2" customHeight="1" thickTop="1" thickBot="1" x14ac:dyDescent="0.25">
      <c r="A4" s="42" t="s">
        <v>11</v>
      </c>
      <c r="B4" s="43"/>
      <c r="C4" s="48" t="s">
        <v>58</v>
      </c>
      <c r="D4" s="49"/>
      <c r="E4" s="49"/>
      <c r="F4" s="49"/>
      <c r="G4" s="49"/>
      <c r="H4" s="49"/>
      <c r="I4" s="49"/>
      <c r="J4" s="49"/>
      <c r="K4" s="34"/>
      <c r="L4" s="35"/>
    </row>
    <row r="5" spans="1:25" ht="21.2" customHeight="1" thickTop="1" thickBot="1" x14ac:dyDescent="0.25">
      <c r="A5" s="52" t="s">
        <v>0</v>
      </c>
      <c r="B5" s="53"/>
      <c r="C5" s="36"/>
      <c r="D5" s="37"/>
      <c r="E5" s="37"/>
      <c r="F5" s="37"/>
      <c r="G5" s="37"/>
      <c r="H5" s="37"/>
      <c r="I5" s="37"/>
      <c r="J5" s="37"/>
      <c r="K5" s="9" t="s">
        <v>1</v>
      </c>
      <c r="L5" s="20"/>
    </row>
    <row r="6" spans="1:25" ht="21.2" customHeight="1" thickTop="1" thickBot="1" x14ac:dyDescent="0.25">
      <c r="A6" s="52" t="s">
        <v>13</v>
      </c>
      <c r="B6" s="53"/>
      <c r="C6" s="59"/>
      <c r="D6" s="53"/>
      <c r="E6" s="53"/>
      <c r="F6" s="53"/>
      <c r="G6" s="53"/>
      <c r="H6" s="53"/>
      <c r="I6" s="53"/>
      <c r="J6" s="53"/>
      <c r="K6" s="9" t="s">
        <v>12</v>
      </c>
      <c r="L6" s="20"/>
    </row>
    <row r="7" spans="1:25" ht="21.2" customHeight="1" thickTop="1" thickBot="1" x14ac:dyDescent="0.25">
      <c r="A7" s="52" t="s">
        <v>2</v>
      </c>
      <c r="B7" s="53"/>
      <c r="C7" s="59"/>
      <c r="D7" s="53"/>
      <c r="E7" s="53"/>
      <c r="F7" s="53"/>
      <c r="G7" s="53"/>
      <c r="H7" s="53"/>
      <c r="I7" s="53"/>
      <c r="J7" s="53"/>
      <c r="K7" s="9" t="s">
        <v>14</v>
      </c>
      <c r="L7" s="13"/>
    </row>
    <row r="8" spans="1:25" ht="21.2" customHeight="1" thickTop="1" thickBot="1" x14ac:dyDescent="0.25">
      <c r="A8" s="52" t="s">
        <v>26</v>
      </c>
      <c r="B8" s="53"/>
      <c r="C8" s="59"/>
      <c r="D8" s="53"/>
      <c r="E8" s="53"/>
      <c r="F8" s="53"/>
      <c r="G8" s="53"/>
      <c r="H8" s="53"/>
      <c r="I8" s="53"/>
      <c r="J8" s="53"/>
      <c r="K8" s="36"/>
      <c r="L8" s="63"/>
    </row>
    <row r="9" spans="1:25" ht="21.2" customHeight="1" thickTop="1" thickBot="1" x14ac:dyDescent="0.25">
      <c r="A9" s="52" t="s">
        <v>22</v>
      </c>
      <c r="B9" s="53"/>
      <c r="C9" s="53" t="s">
        <v>23</v>
      </c>
      <c r="D9" s="53"/>
      <c r="E9" s="53"/>
      <c r="F9" s="53"/>
      <c r="G9" s="53"/>
      <c r="H9" s="53"/>
      <c r="I9" s="53"/>
      <c r="J9" s="53"/>
      <c r="K9" s="53"/>
      <c r="L9" s="75"/>
      <c r="M9" s="2"/>
      <c r="Y9" s="1"/>
    </row>
    <row r="10" spans="1:25" ht="21.2" customHeight="1" thickTop="1" thickBot="1" x14ac:dyDescent="0.25">
      <c r="A10" s="74" t="s">
        <v>18</v>
      </c>
      <c r="B10" s="64" t="s">
        <v>30</v>
      </c>
      <c r="C10" s="64" t="s">
        <v>15</v>
      </c>
      <c r="D10" s="64" t="s">
        <v>17</v>
      </c>
      <c r="E10" s="72" t="s">
        <v>16</v>
      </c>
      <c r="F10" s="72"/>
      <c r="G10" s="72"/>
      <c r="H10" s="72"/>
      <c r="I10" s="72"/>
      <c r="J10" s="72"/>
      <c r="K10" s="72"/>
      <c r="L10" s="73"/>
    </row>
    <row r="11" spans="1:25" ht="64.5" customHeight="1" thickBot="1" x14ac:dyDescent="0.25">
      <c r="A11" s="74"/>
      <c r="B11" s="64"/>
      <c r="C11" s="64"/>
      <c r="D11" s="64"/>
      <c r="E11" s="17" t="s">
        <v>31</v>
      </c>
      <c r="F11" s="18" t="s">
        <v>3</v>
      </c>
      <c r="G11" s="17" t="s">
        <v>8</v>
      </c>
      <c r="H11" s="17" t="s">
        <v>28</v>
      </c>
      <c r="I11" s="17" t="s">
        <v>29</v>
      </c>
      <c r="J11" s="17" t="s">
        <v>9</v>
      </c>
      <c r="K11" s="17" t="s">
        <v>20</v>
      </c>
      <c r="L11" s="19" t="s">
        <v>21</v>
      </c>
    </row>
    <row r="12" spans="1:25" s="8" customFormat="1" ht="70.5" thickTop="1" thickBot="1" x14ac:dyDescent="0.25">
      <c r="A12" s="14">
        <v>1</v>
      </c>
      <c r="B12" s="10" t="s">
        <v>41</v>
      </c>
      <c r="C12" s="11" t="s">
        <v>39</v>
      </c>
      <c r="D12" s="12">
        <v>7</v>
      </c>
      <c r="E12" s="23"/>
      <c r="F12" s="27"/>
      <c r="G12" s="24">
        <f>SUM(E12*F12)</f>
        <v>0</v>
      </c>
      <c r="H12" s="25">
        <f>SUM(E12+G12)</f>
        <v>0</v>
      </c>
      <c r="I12" s="25">
        <f>G12*D12</f>
        <v>0</v>
      </c>
      <c r="J12" s="25">
        <f>E12*D12</f>
        <v>0</v>
      </c>
      <c r="K12" s="25">
        <f>J12+I12</f>
        <v>0</v>
      </c>
      <c r="L12" s="26">
        <v>5770975</v>
      </c>
      <c r="M12" s="7"/>
      <c r="N12" s="7"/>
      <c r="O12" s="7"/>
      <c r="P12" s="7"/>
      <c r="Q12" s="7"/>
      <c r="R12" s="7"/>
      <c r="S12" s="7"/>
      <c r="T12" s="7"/>
      <c r="U12" s="7"/>
      <c r="V12" s="7"/>
      <c r="W12" s="7"/>
      <c r="X12" s="7"/>
    </row>
    <row r="13" spans="1:25" s="8" customFormat="1" ht="53.25" thickTop="1" thickBot="1" x14ac:dyDescent="0.25">
      <c r="A13" s="14">
        <v>2</v>
      </c>
      <c r="B13" s="22" t="s">
        <v>42</v>
      </c>
      <c r="C13" s="11" t="s">
        <v>40</v>
      </c>
      <c r="D13" s="12">
        <v>2</v>
      </c>
      <c r="E13" s="23"/>
      <c r="F13" s="27"/>
      <c r="G13" s="24">
        <f t="shared" ref="G13:G19" si="0">SUM(E13*F13)</f>
        <v>0</v>
      </c>
      <c r="H13" s="25">
        <f t="shared" ref="H13:H19" si="1">SUM(E13+G13)</f>
        <v>0</v>
      </c>
      <c r="I13" s="25">
        <f t="shared" ref="I13:I19" si="2">G13*D13</f>
        <v>0</v>
      </c>
      <c r="J13" s="25">
        <f t="shared" ref="J13:J19" si="3">E13*D13</f>
        <v>0</v>
      </c>
      <c r="K13" s="25">
        <f t="shared" ref="K13:K19" si="4">J13+I13</f>
        <v>0</v>
      </c>
      <c r="L13" s="26">
        <v>2691357</v>
      </c>
      <c r="M13" s="7"/>
      <c r="N13" s="7"/>
      <c r="O13" s="7"/>
      <c r="P13" s="7"/>
      <c r="Q13" s="7"/>
      <c r="R13" s="7"/>
      <c r="S13" s="7"/>
      <c r="T13" s="7"/>
      <c r="U13" s="7"/>
      <c r="V13" s="7"/>
      <c r="W13" s="7"/>
      <c r="X13" s="7"/>
    </row>
    <row r="14" spans="1:25" s="8" customFormat="1" ht="53.25" thickTop="1" thickBot="1" x14ac:dyDescent="0.25">
      <c r="A14" s="14">
        <v>3</v>
      </c>
      <c r="B14" s="10" t="s">
        <v>36</v>
      </c>
      <c r="C14" s="11" t="s">
        <v>55</v>
      </c>
      <c r="D14" s="12">
        <v>1</v>
      </c>
      <c r="E14" s="23"/>
      <c r="F14" s="27"/>
      <c r="G14" s="24">
        <f t="shared" si="0"/>
        <v>0</v>
      </c>
      <c r="H14" s="25">
        <f t="shared" si="1"/>
        <v>0</v>
      </c>
      <c r="I14" s="25">
        <f t="shared" si="2"/>
        <v>0</v>
      </c>
      <c r="J14" s="25">
        <f t="shared" si="3"/>
        <v>0</v>
      </c>
      <c r="K14" s="25">
        <f t="shared" si="4"/>
        <v>0</v>
      </c>
      <c r="L14" s="26">
        <v>631582</v>
      </c>
      <c r="M14" s="7"/>
      <c r="N14" s="7"/>
      <c r="O14" s="7"/>
      <c r="P14" s="7"/>
      <c r="Q14" s="7"/>
      <c r="R14" s="7"/>
      <c r="S14" s="7"/>
      <c r="T14" s="7"/>
      <c r="U14" s="7"/>
      <c r="V14" s="7"/>
      <c r="W14" s="7"/>
      <c r="X14" s="7"/>
    </row>
    <row r="15" spans="1:25" s="8" customFormat="1" ht="105" thickTop="1" thickBot="1" x14ac:dyDescent="0.25">
      <c r="A15" s="14">
        <v>4</v>
      </c>
      <c r="B15" s="10" t="s">
        <v>43</v>
      </c>
      <c r="C15" s="11" t="s">
        <v>39</v>
      </c>
      <c r="D15" s="12">
        <v>6</v>
      </c>
      <c r="E15" s="23"/>
      <c r="F15" s="27"/>
      <c r="G15" s="24">
        <f t="shared" si="0"/>
        <v>0</v>
      </c>
      <c r="H15" s="25">
        <f t="shared" si="1"/>
        <v>0</v>
      </c>
      <c r="I15" s="25">
        <f t="shared" si="2"/>
        <v>0</v>
      </c>
      <c r="J15" s="25">
        <f t="shared" si="3"/>
        <v>0</v>
      </c>
      <c r="K15" s="25">
        <f t="shared" si="4"/>
        <v>0</v>
      </c>
      <c r="L15" s="26">
        <v>10219282</v>
      </c>
      <c r="M15" s="7"/>
      <c r="N15" s="7"/>
      <c r="O15" s="7"/>
      <c r="P15" s="7"/>
      <c r="Q15" s="7"/>
      <c r="R15" s="7"/>
      <c r="S15" s="7"/>
      <c r="T15" s="7"/>
      <c r="U15" s="7"/>
      <c r="V15" s="7"/>
      <c r="W15" s="7"/>
      <c r="X15" s="7"/>
    </row>
    <row r="16" spans="1:25" s="8" customFormat="1" ht="36" thickTop="1" thickBot="1" x14ac:dyDescent="0.25">
      <c r="A16" s="14">
        <v>5</v>
      </c>
      <c r="B16" s="10" t="s">
        <v>44</v>
      </c>
      <c r="C16" s="11" t="s">
        <v>40</v>
      </c>
      <c r="D16" s="12">
        <v>8</v>
      </c>
      <c r="E16" s="23"/>
      <c r="F16" s="27"/>
      <c r="G16" s="24">
        <f t="shared" si="0"/>
        <v>0</v>
      </c>
      <c r="H16" s="25">
        <f t="shared" si="1"/>
        <v>0</v>
      </c>
      <c r="I16" s="25">
        <f t="shared" si="2"/>
        <v>0</v>
      </c>
      <c r="J16" s="25">
        <f t="shared" si="3"/>
        <v>0</v>
      </c>
      <c r="K16" s="25">
        <f t="shared" si="4"/>
        <v>0</v>
      </c>
      <c r="L16" s="26">
        <v>198928</v>
      </c>
      <c r="M16" s="7"/>
      <c r="N16" s="7"/>
      <c r="O16" s="7"/>
      <c r="P16" s="7"/>
      <c r="Q16" s="7"/>
      <c r="R16" s="7"/>
      <c r="S16" s="7"/>
      <c r="T16" s="7"/>
      <c r="U16" s="7"/>
      <c r="V16" s="7"/>
      <c r="W16" s="7"/>
      <c r="X16" s="7"/>
    </row>
    <row r="17" spans="1:24" s="8" customFormat="1" ht="36" thickTop="1" thickBot="1" x14ac:dyDescent="0.25">
      <c r="A17" s="14">
        <v>6</v>
      </c>
      <c r="B17" s="10" t="s">
        <v>45</v>
      </c>
      <c r="C17" s="11" t="s">
        <v>40</v>
      </c>
      <c r="D17" s="12">
        <v>4</v>
      </c>
      <c r="E17" s="23"/>
      <c r="F17" s="27"/>
      <c r="G17" s="24">
        <f t="shared" si="0"/>
        <v>0</v>
      </c>
      <c r="H17" s="25">
        <f t="shared" si="1"/>
        <v>0</v>
      </c>
      <c r="I17" s="25">
        <f t="shared" si="2"/>
        <v>0</v>
      </c>
      <c r="J17" s="25">
        <f t="shared" si="3"/>
        <v>0</v>
      </c>
      <c r="K17" s="25">
        <f t="shared" si="4"/>
        <v>0</v>
      </c>
      <c r="L17" s="26">
        <v>41167</v>
      </c>
      <c r="M17" s="7"/>
      <c r="N17" s="7"/>
      <c r="O17" s="7"/>
      <c r="P17" s="7"/>
      <c r="Q17" s="7"/>
      <c r="R17" s="7"/>
      <c r="S17" s="7"/>
      <c r="T17" s="7"/>
      <c r="U17" s="7"/>
      <c r="V17" s="7"/>
      <c r="W17" s="7"/>
      <c r="X17" s="7"/>
    </row>
    <row r="18" spans="1:24" s="8" customFormat="1" ht="105" thickTop="1" thickBot="1" x14ac:dyDescent="0.25">
      <c r="A18" s="14">
        <v>7</v>
      </c>
      <c r="B18" s="10" t="s">
        <v>46</v>
      </c>
      <c r="C18" s="11" t="s">
        <v>40</v>
      </c>
      <c r="D18" s="12">
        <v>5</v>
      </c>
      <c r="E18" s="23"/>
      <c r="F18" s="27"/>
      <c r="G18" s="24">
        <f t="shared" si="0"/>
        <v>0</v>
      </c>
      <c r="H18" s="25">
        <f t="shared" si="1"/>
        <v>0</v>
      </c>
      <c r="I18" s="25">
        <f t="shared" si="2"/>
        <v>0</v>
      </c>
      <c r="J18" s="25">
        <f t="shared" si="3"/>
        <v>0</v>
      </c>
      <c r="K18" s="25">
        <f t="shared" si="4"/>
        <v>0</v>
      </c>
      <c r="L18" s="26">
        <v>2119232</v>
      </c>
      <c r="M18" s="7"/>
      <c r="N18" s="7"/>
      <c r="O18" s="7"/>
      <c r="P18" s="7"/>
      <c r="Q18" s="7"/>
      <c r="R18" s="7"/>
      <c r="S18" s="7"/>
      <c r="T18" s="7"/>
      <c r="U18" s="7"/>
      <c r="V18" s="7"/>
      <c r="W18" s="7"/>
      <c r="X18" s="7"/>
    </row>
    <row r="19" spans="1:24" s="8" customFormat="1" ht="18.75" thickTop="1" thickBot="1" x14ac:dyDescent="0.25">
      <c r="A19" s="14">
        <v>8</v>
      </c>
      <c r="B19" s="10" t="s">
        <v>37</v>
      </c>
      <c r="C19" s="11" t="s">
        <v>40</v>
      </c>
      <c r="D19" s="12">
        <v>125</v>
      </c>
      <c r="E19" s="23"/>
      <c r="F19" s="27"/>
      <c r="G19" s="24">
        <f t="shared" si="0"/>
        <v>0</v>
      </c>
      <c r="H19" s="25">
        <f t="shared" si="1"/>
        <v>0</v>
      </c>
      <c r="I19" s="25">
        <f t="shared" si="2"/>
        <v>0</v>
      </c>
      <c r="J19" s="25">
        <f t="shared" si="3"/>
        <v>0</v>
      </c>
      <c r="K19" s="25">
        <f t="shared" si="4"/>
        <v>0</v>
      </c>
      <c r="L19" s="26">
        <v>21971</v>
      </c>
      <c r="M19" s="7"/>
      <c r="N19" s="7"/>
      <c r="O19" s="7"/>
      <c r="P19" s="7"/>
      <c r="Q19" s="7"/>
      <c r="R19" s="7"/>
      <c r="S19" s="7"/>
      <c r="T19" s="7"/>
      <c r="U19" s="7"/>
      <c r="V19" s="7"/>
      <c r="W19" s="7"/>
      <c r="X19" s="7"/>
    </row>
    <row r="20" spans="1:24" s="8" customFormat="1" ht="105" thickTop="1" thickBot="1" x14ac:dyDescent="0.25">
      <c r="A20" s="14">
        <v>9</v>
      </c>
      <c r="B20" s="10" t="s">
        <v>47</v>
      </c>
      <c r="C20" s="11" t="s">
        <v>40</v>
      </c>
      <c r="D20" s="12">
        <v>5</v>
      </c>
      <c r="E20" s="23"/>
      <c r="F20" s="27"/>
      <c r="G20" s="24">
        <f t="shared" ref="G20:G31" si="5">SUM(E20*F20)</f>
        <v>0</v>
      </c>
      <c r="H20" s="25">
        <f t="shared" ref="H20:H31" si="6">SUM(E20+G20)</f>
        <v>0</v>
      </c>
      <c r="I20" s="25">
        <f t="shared" ref="I20:I31" si="7">G20*D20</f>
        <v>0</v>
      </c>
      <c r="J20" s="25">
        <f t="shared" ref="J20:J31" si="8">E20*D20</f>
        <v>0</v>
      </c>
      <c r="K20" s="25">
        <f t="shared" ref="K20:K31" si="9">J20+I20</f>
        <v>0</v>
      </c>
      <c r="L20" s="26">
        <v>780827</v>
      </c>
      <c r="M20" s="7"/>
      <c r="N20" s="7"/>
      <c r="O20" s="7"/>
      <c r="P20" s="7"/>
      <c r="Q20" s="7"/>
      <c r="R20" s="7"/>
      <c r="S20" s="7"/>
      <c r="T20" s="7"/>
      <c r="U20" s="7"/>
      <c r="V20" s="7"/>
      <c r="W20" s="7"/>
      <c r="X20" s="7"/>
    </row>
    <row r="21" spans="1:24" s="8" customFormat="1" ht="22.7" customHeight="1" thickTop="1" thickBot="1" x14ac:dyDescent="0.25">
      <c r="A21" s="14">
        <v>10</v>
      </c>
      <c r="B21" s="10" t="s">
        <v>38</v>
      </c>
      <c r="C21" s="11" t="s">
        <v>40</v>
      </c>
      <c r="D21" s="12">
        <v>125</v>
      </c>
      <c r="E21" s="23"/>
      <c r="F21" s="27"/>
      <c r="G21" s="24">
        <f t="shared" si="5"/>
        <v>0</v>
      </c>
      <c r="H21" s="25">
        <f t="shared" si="6"/>
        <v>0</v>
      </c>
      <c r="I21" s="25">
        <f t="shared" si="7"/>
        <v>0</v>
      </c>
      <c r="J21" s="25">
        <f t="shared" si="8"/>
        <v>0</v>
      </c>
      <c r="K21" s="25">
        <f t="shared" si="9"/>
        <v>0</v>
      </c>
      <c r="L21" s="26">
        <v>21971</v>
      </c>
      <c r="M21" s="7"/>
      <c r="N21" s="7"/>
      <c r="O21" s="7"/>
      <c r="P21" s="7"/>
      <c r="Q21" s="7"/>
      <c r="R21" s="7"/>
      <c r="S21" s="7"/>
      <c r="T21" s="7"/>
      <c r="U21" s="7"/>
      <c r="V21" s="7"/>
      <c r="W21" s="7"/>
      <c r="X21" s="7"/>
    </row>
    <row r="22" spans="1:24" s="8" customFormat="1" ht="70.5" thickTop="1" thickBot="1" x14ac:dyDescent="0.25">
      <c r="A22" s="14">
        <v>11</v>
      </c>
      <c r="B22" s="10" t="s">
        <v>48</v>
      </c>
      <c r="C22" s="11" t="s">
        <v>40</v>
      </c>
      <c r="D22" s="12">
        <v>20</v>
      </c>
      <c r="E22" s="23"/>
      <c r="F22" s="27"/>
      <c r="G22" s="24">
        <f t="shared" si="5"/>
        <v>0</v>
      </c>
      <c r="H22" s="25">
        <f t="shared" si="6"/>
        <v>0</v>
      </c>
      <c r="I22" s="25">
        <f t="shared" si="7"/>
        <v>0</v>
      </c>
      <c r="J22" s="25">
        <f t="shared" si="8"/>
        <v>0</v>
      </c>
      <c r="K22" s="25">
        <f t="shared" si="9"/>
        <v>0</v>
      </c>
      <c r="L22" s="26">
        <v>62458</v>
      </c>
      <c r="M22" s="7"/>
      <c r="N22" s="7"/>
      <c r="O22" s="7"/>
      <c r="P22" s="7"/>
      <c r="Q22" s="7"/>
      <c r="R22" s="7"/>
      <c r="S22" s="7"/>
      <c r="T22" s="7"/>
      <c r="U22" s="7"/>
      <c r="V22" s="7"/>
      <c r="W22" s="7"/>
      <c r="X22" s="7"/>
    </row>
    <row r="23" spans="1:24" s="8" customFormat="1" ht="105" thickTop="1" thickBot="1" x14ac:dyDescent="0.25">
      <c r="A23" s="14">
        <v>12</v>
      </c>
      <c r="B23" s="10" t="s">
        <v>49</v>
      </c>
      <c r="C23" s="11" t="s">
        <v>40</v>
      </c>
      <c r="D23" s="12">
        <v>20</v>
      </c>
      <c r="E23" s="23"/>
      <c r="F23" s="27"/>
      <c r="G23" s="24">
        <f t="shared" si="5"/>
        <v>0</v>
      </c>
      <c r="H23" s="25">
        <f t="shared" si="6"/>
        <v>0</v>
      </c>
      <c r="I23" s="25">
        <f t="shared" si="7"/>
        <v>0</v>
      </c>
      <c r="J23" s="25">
        <f t="shared" si="8"/>
        <v>0</v>
      </c>
      <c r="K23" s="25">
        <f t="shared" si="9"/>
        <v>0</v>
      </c>
      <c r="L23" s="26">
        <v>718631</v>
      </c>
      <c r="M23" s="7"/>
      <c r="N23" s="7"/>
      <c r="O23" s="7"/>
      <c r="P23" s="7"/>
      <c r="Q23" s="7"/>
      <c r="R23" s="7"/>
      <c r="S23" s="7"/>
      <c r="T23" s="7"/>
      <c r="U23" s="7"/>
      <c r="V23" s="7"/>
      <c r="W23" s="7"/>
      <c r="X23" s="7"/>
    </row>
    <row r="24" spans="1:24" s="8" customFormat="1" ht="18.75" thickTop="1" thickBot="1" x14ac:dyDescent="0.25">
      <c r="A24" s="14">
        <v>13</v>
      </c>
      <c r="B24" s="10" t="s">
        <v>38</v>
      </c>
      <c r="C24" s="11" t="s">
        <v>40</v>
      </c>
      <c r="D24" s="12">
        <v>500</v>
      </c>
      <c r="E24" s="23"/>
      <c r="F24" s="27"/>
      <c r="G24" s="24">
        <f t="shared" si="5"/>
        <v>0</v>
      </c>
      <c r="H24" s="25">
        <f t="shared" si="6"/>
        <v>0</v>
      </c>
      <c r="I24" s="25">
        <f t="shared" si="7"/>
        <v>0</v>
      </c>
      <c r="J24" s="25">
        <f t="shared" si="8"/>
        <v>0</v>
      </c>
      <c r="K24" s="25">
        <f t="shared" si="9"/>
        <v>0</v>
      </c>
      <c r="L24" s="26">
        <v>21971</v>
      </c>
      <c r="M24" s="7"/>
      <c r="N24" s="7"/>
      <c r="O24" s="7"/>
      <c r="P24" s="7"/>
      <c r="Q24" s="7"/>
      <c r="R24" s="7"/>
      <c r="S24" s="7"/>
      <c r="T24" s="7"/>
      <c r="U24" s="7"/>
      <c r="V24" s="7"/>
      <c r="W24" s="7"/>
      <c r="X24" s="7"/>
    </row>
    <row r="25" spans="1:24" s="8" customFormat="1" ht="36" thickTop="1" thickBot="1" x14ac:dyDescent="0.25">
      <c r="A25" s="14">
        <v>14</v>
      </c>
      <c r="B25" s="10" t="s">
        <v>50</v>
      </c>
      <c r="C25" s="11" t="s">
        <v>40</v>
      </c>
      <c r="D25" s="12">
        <v>12</v>
      </c>
      <c r="E25" s="26">
        <v>1217059</v>
      </c>
      <c r="F25" s="27">
        <v>0</v>
      </c>
      <c r="G25" s="24">
        <f t="shared" si="5"/>
        <v>0</v>
      </c>
      <c r="H25" s="25">
        <f t="shared" si="6"/>
        <v>1217059</v>
      </c>
      <c r="I25" s="25">
        <f t="shared" si="7"/>
        <v>0</v>
      </c>
      <c r="J25" s="25">
        <f t="shared" si="8"/>
        <v>14604708</v>
      </c>
      <c r="K25" s="25">
        <f t="shared" si="9"/>
        <v>14604708</v>
      </c>
      <c r="L25" s="26">
        <v>1217059</v>
      </c>
      <c r="M25" s="7"/>
      <c r="N25" s="7"/>
      <c r="O25" s="7"/>
      <c r="P25" s="7"/>
      <c r="Q25" s="7"/>
      <c r="R25" s="7"/>
      <c r="S25" s="7"/>
      <c r="T25" s="7"/>
      <c r="U25" s="7"/>
      <c r="V25" s="7"/>
      <c r="W25" s="7"/>
      <c r="X25" s="7"/>
    </row>
    <row r="26" spans="1:24" s="8" customFormat="1" ht="18.75" thickTop="1" thickBot="1" x14ac:dyDescent="0.25">
      <c r="A26" s="14">
        <v>15</v>
      </c>
      <c r="B26" s="10" t="s">
        <v>51</v>
      </c>
      <c r="C26" s="11" t="s">
        <v>40</v>
      </c>
      <c r="D26" s="12">
        <v>1</v>
      </c>
      <c r="E26" s="23"/>
      <c r="F26" s="27"/>
      <c r="G26" s="24">
        <f t="shared" si="5"/>
        <v>0</v>
      </c>
      <c r="H26" s="25">
        <f t="shared" si="6"/>
        <v>0</v>
      </c>
      <c r="I26" s="25">
        <f t="shared" si="7"/>
        <v>0</v>
      </c>
      <c r="J26" s="25">
        <f t="shared" si="8"/>
        <v>0</v>
      </c>
      <c r="K26" s="25">
        <f t="shared" si="9"/>
        <v>0</v>
      </c>
      <c r="L26" s="26">
        <v>730235</v>
      </c>
      <c r="M26" s="7"/>
      <c r="N26" s="7"/>
      <c r="O26" s="7"/>
      <c r="P26" s="7"/>
      <c r="Q26" s="7"/>
      <c r="R26" s="7"/>
      <c r="S26" s="7"/>
      <c r="T26" s="7"/>
      <c r="U26" s="7"/>
      <c r="V26" s="7"/>
      <c r="W26" s="7"/>
      <c r="X26" s="7"/>
    </row>
    <row r="27" spans="1:24" s="8" customFormat="1" ht="105" thickTop="1" thickBot="1" x14ac:dyDescent="0.25">
      <c r="A27" s="14">
        <v>16</v>
      </c>
      <c r="B27" s="10" t="s">
        <v>52</v>
      </c>
      <c r="C27" s="11" t="s">
        <v>40</v>
      </c>
      <c r="D27" s="12">
        <v>6</v>
      </c>
      <c r="E27" s="23"/>
      <c r="F27" s="27"/>
      <c r="G27" s="24">
        <f t="shared" si="5"/>
        <v>0</v>
      </c>
      <c r="H27" s="25">
        <f t="shared" si="6"/>
        <v>0</v>
      </c>
      <c r="I27" s="25">
        <f t="shared" si="7"/>
        <v>0</v>
      </c>
      <c r="J27" s="25">
        <f t="shared" si="8"/>
        <v>0</v>
      </c>
      <c r="K27" s="25">
        <f t="shared" si="9"/>
        <v>0</v>
      </c>
      <c r="L27" s="26">
        <v>718631</v>
      </c>
      <c r="M27" s="7"/>
      <c r="N27" s="7"/>
      <c r="O27" s="7"/>
      <c r="P27" s="7"/>
      <c r="Q27" s="7"/>
      <c r="R27" s="7"/>
      <c r="S27" s="7"/>
      <c r="T27" s="7"/>
      <c r="U27" s="7"/>
      <c r="V27" s="7"/>
      <c r="W27" s="7"/>
      <c r="X27" s="7"/>
    </row>
    <row r="28" spans="1:24" s="8" customFormat="1" ht="22.7" customHeight="1" thickTop="1" thickBot="1" x14ac:dyDescent="0.25">
      <c r="A28" s="14">
        <v>17</v>
      </c>
      <c r="B28" s="10" t="s">
        <v>38</v>
      </c>
      <c r="C28" s="11" t="s">
        <v>40</v>
      </c>
      <c r="D28" s="12">
        <v>150</v>
      </c>
      <c r="E28" s="23"/>
      <c r="F28" s="27"/>
      <c r="G28" s="24">
        <f t="shared" si="5"/>
        <v>0</v>
      </c>
      <c r="H28" s="25">
        <f t="shared" si="6"/>
        <v>0</v>
      </c>
      <c r="I28" s="25">
        <f t="shared" si="7"/>
        <v>0</v>
      </c>
      <c r="J28" s="25">
        <f t="shared" si="8"/>
        <v>0</v>
      </c>
      <c r="K28" s="25">
        <f t="shared" si="9"/>
        <v>0</v>
      </c>
      <c r="L28" s="26">
        <v>21971</v>
      </c>
      <c r="M28" s="7"/>
      <c r="N28" s="7"/>
      <c r="O28" s="7"/>
      <c r="P28" s="7"/>
      <c r="Q28" s="7"/>
      <c r="R28" s="7"/>
      <c r="S28" s="7"/>
      <c r="T28" s="7"/>
      <c r="U28" s="7"/>
      <c r="V28" s="7"/>
      <c r="W28" s="7"/>
      <c r="X28" s="7"/>
    </row>
    <row r="29" spans="1:24" s="8" customFormat="1" ht="53.25" thickTop="1" thickBot="1" x14ac:dyDescent="0.25">
      <c r="A29" s="14">
        <v>18</v>
      </c>
      <c r="B29" s="10" t="s">
        <v>53</v>
      </c>
      <c r="C29" s="11" t="s">
        <v>40</v>
      </c>
      <c r="D29" s="12">
        <v>1</v>
      </c>
      <c r="E29" s="23"/>
      <c r="F29" s="27"/>
      <c r="G29" s="24">
        <f t="shared" si="5"/>
        <v>0</v>
      </c>
      <c r="H29" s="25">
        <f t="shared" si="6"/>
        <v>0</v>
      </c>
      <c r="I29" s="25">
        <f t="shared" si="7"/>
        <v>0</v>
      </c>
      <c r="J29" s="25">
        <f t="shared" si="8"/>
        <v>0</v>
      </c>
      <c r="K29" s="25">
        <f t="shared" si="9"/>
        <v>0</v>
      </c>
      <c r="L29" s="26">
        <v>15239615</v>
      </c>
      <c r="M29" s="7"/>
      <c r="N29" s="7"/>
      <c r="O29" s="7"/>
      <c r="P29" s="7"/>
      <c r="Q29" s="7"/>
      <c r="R29" s="7"/>
      <c r="S29" s="7"/>
      <c r="T29" s="7"/>
      <c r="U29" s="7"/>
      <c r="V29" s="7"/>
      <c r="W29" s="7"/>
      <c r="X29" s="7"/>
    </row>
    <row r="30" spans="1:24" s="8" customFormat="1" ht="36" thickTop="1" thickBot="1" x14ac:dyDescent="0.25">
      <c r="A30" s="14">
        <v>19</v>
      </c>
      <c r="B30" s="10" t="s">
        <v>54</v>
      </c>
      <c r="C30" s="11" t="s">
        <v>40</v>
      </c>
      <c r="D30" s="12">
        <v>1</v>
      </c>
      <c r="E30" s="23"/>
      <c r="F30" s="27"/>
      <c r="G30" s="24">
        <f t="shared" si="5"/>
        <v>0</v>
      </c>
      <c r="H30" s="25">
        <f t="shared" si="6"/>
        <v>0</v>
      </c>
      <c r="I30" s="25">
        <f t="shared" si="7"/>
        <v>0</v>
      </c>
      <c r="J30" s="25">
        <f t="shared" si="8"/>
        <v>0</v>
      </c>
      <c r="K30" s="25">
        <f t="shared" si="9"/>
        <v>0</v>
      </c>
      <c r="L30" s="26">
        <v>5248420</v>
      </c>
      <c r="M30" s="7"/>
      <c r="N30" s="7"/>
      <c r="O30" s="7"/>
      <c r="P30" s="7"/>
      <c r="Q30" s="7"/>
      <c r="R30" s="7"/>
      <c r="S30" s="7"/>
      <c r="T30" s="7"/>
      <c r="U30" s="7"/>
      <c r="V30" s="7"/>
      <c r="W30" s="7"/>
      <c r="X30" s="7"/>
    </row>
    <row r="31" spans="1:24" s="8" customFormat="1" ht="22.7" customHeight="1" thickTop="1" thickBot="1" x14ac:dyDescent="0.25">
      <c r="A31" s="14">
        <v>20</v>
      </c>
      <c r="B31" s="10" t="s">
        <v>38</v>
      </c>
      <c r="C31" s="11" t="s">
        <v>40</v>
      </c>
      <c r="D31" s="12">
        <v>30</v>
      </c>
      <c r="E31" s="23"/>
      <c r="F31" s="27"/>
      <c r="G31" s="24">
        <f t="shared" si="5"/>
        <v>0</v>
      </c>
      <c r="H31" s="25">
        <f t="shared" si="6"/>
        <v>0</v>
      </c>
      <c r="I31" s="25">
        <f t="shared" si="7"/>
        <v>0</v>
      </c>
      <c r="J31" s="25">
        <f t="shared" si="8"/>
        <v>0</v>
      </c>
      <c r="K31" s="25">
        <f t="shared" si="9"/>
        <v>0</v>
      </c>
      <c r="L31" s="26">
        <v>21971</v>
      </c>
      <c r="M31" s="7"/>
      <c r="N31" s="7"/>
      <c r="O31" s="7"/>
      <c r="P31" s="7"/>
      <c r="Q31" s="7"/>
      <c r="R31" s="7"/>
      <c r="S31" s="7"/>
      <c r="T31" s="7"/>
      <c r="U31" s="7"/>
      <c r="V31" s="7"/>
      <c r="W31" s="7"/>
      <c r="X31" s="7"/>
    </row>
    <row r="32" spans="1:24" s="8" customFormat="1" ht="29.25" customHeight="1" thickTop="1" thickBot="1" x14ac:dyDescent="0.25">
      <c r="A32" s="57" t="s">
        <v>4</v>
      </c>
      <c r="B32" s="58"/>
      <c r="C32" s="58"/>
      <c r="D32" s="58"/>
      <c r="E32" s="58"/>
      <c r="F32" s="58"/>
      <c r="G32" s="21">
        <f>SUM(G12:G31)</f>
        <v>0</v>
      </c>
      <c r="H32" s="21">
        <f>SUM(H12:H31)</f>
        <v>1217059</v>
      </c>
      <c r="I32" s="21">
        <f>SUM(I12:I31)</f>
        <v>0</v>
      </c>
      <c r="J32" s="21">
        <f>SUM(J12:J31)</f>
        <v>14604708</v>
      </c>
      <c r="K32" s="21">
        <f>SUM(K12:K31)</f>
        <v>14604708</v>
      </c>
      <c r="L32" s="15"/>
      <c r="M32" s="7"/>
      <c r="N32" s="7"/>
      <c r="O32" s="7"/>
      <c r="P32" s="7"/>
      <c r="Q32" s="7"/>
      <c r="R32" s="7"/>
      <c r="S32" s="7"/>
      <c r="T32" s="7"/>
      <c r="U32" s="7"/>
      <c r="V32" s="7"/>
      <c r="W32" s="7"/>
      <c r="X32" s="7"/>
    </row>
    <row r="33" spans="1:24" s="4" customFormat="1" ht="11.25" customHeight="1" x14ac:dyDescent="0.2">
      <c r="A33" s="79"/>
      <c r="B33" s="80"/>
      <c r="C33" s="80"/>
      <c r="D33" s="80"/>
      <c r="E33" s="80"/>
      <c r="F33" s="80"/>
      <c r="G33" s="80"/>
      <c r="H33" s="80"/>
      <c r="I33" s="80"/>
      <c r="J33" s="80"/>
      <c r="K33" s="80"/>
      <c r="L33" s="81"/>
      <c r="M33" s="3"/>
      <c r="N33" s="3"/>
      <c r="O33" s="3"/>
      <c r="P33" s="3"/>
      <c r="Q33" s="3"/>
      <c r="R33" s="3"/>
      <c r="S33" s="3"/>
      <c r="T33" s="3"/>
      <c r="U33" s="3"/>
      <c r="V33" s="3"/>
      <c r="W33" s="3"/>
      <c r="X33" s="3"/>
    </row>
    <row r="34" spans="1:24" s="4" customFormat="1" ht="24.4" customHeight="1" thickBot="1" x14ac:dyDescent="0.25">
      <c r="A34" s="76" t="s">
        <v>56</v>
      </c>
      <c r="B34" s="77"/>
      <c r="C34" s="77"/>
      <c r="D34" s="77"/>
      <c r="E34" s="77"/>
      <c r="F34" s="77"/>
      <c r="G34" s="77"/>
      <c r="H34" s="77"/>
      <c r="I34" s="77"/>
      <c r="J34" s="77"/>
      <c r="K34" s="77"/>
      <c r="L34" s="78"/>
      <c r="M34" s="3"/>
      <c r="N34" s="3"/>
      <c r="O34" s="3"/>
      <c r="P34" s="3"/>
      <c r="Q34" s="3"/>
      <c r="R34" s="3"/>
      <c r="S34" s="3"/>
      <c r="T34" s="3"/>
      <c r="U34" s="3"/>
      <c r="V34" s="3"/>
      <c r="W34" s="3"/>
      <c r="X34" s="3"/>
    </row>
    <row r="35" spans="1:24" s="4" customFormat="1" ht="35.450000000000003" customHeight="1" thickTop="1" thickBot="1" x14ac:dyDescent="0.25">
      <c r="A35" s="60" t="s">
        <v>32</v>
      </c>
      <c r="B35" s="61"/>
      <c r="C35" s="61"/>
      <c r="D35" s="61"/>
      <c r="E35" s="61"/>
      <c r="F35" s="61"/>
      <c r="G35" s="61"/>
      <c r="H35" s="61"/>
      <c r="I35" s="61"/>
      <c r="J35" s="61"/>
      <c r="K35" s="61"/>
      <c r="L35" s="62"/>
      <c r="M35" s="3"/>
      <c r="N35" s="3"/>
      <c r="O35" s="3"/>
      <c r="P35" s="3"/>
      <c r="Q35" s="3"/>
      <c r="R35" s="3"/>
      <c r="S35" s="3"/>
      <c r="T35" s="3"/>
      <c r="U35" s="3"/>
      <c r="V35" s="3"/>
      <c r="W35" s="3"/>
      <c r="X35" s="3"/>
    </row>
    <row r="36" spans="1:24" ht="27.75" customHeight="1" thickTop="1" thickBot="1" x14ac:dyDescent="0.25">
      <c r="A36" s="54" t="s">
        <v>19</v>
      </c>
      <c r="B36" s="55"/>
      <c r="C36" s="55"/>
      <c r="D36" s="55"/>
      <c r="E36" s="55"/>
      <c r="F36" s="55"/>
      <c r="G36" s="55"/>
      <c r="H36" s="55"/>
      <c r="I36" s="55"/>
      <c r="J36" s="55"/>
      <c r="K36" s="55"/>
      <c r="L36" s="56"/>
    </row>
    <row r="37" spans="1:24" ht="35.450000000000003" customHeight="1" thickTop="1" thickBot="1" x14ac:dyDescent="0.25">
      <c r="A37" s="65" t="s">
        <v>33</v>
      </c>
      <c r="B37" s="66"/>
      <c r="C37" s="66"/>
      <c r="D37" s="66"/>
      <c r="E37" s="66"/>
      <c r="F37" s="66"/>
      <c r="G37" s="66"/>
      <c r="H37" s="66"/>
      <c r="I37" s="66"/>
      <c r="J37" s="66"/>
      <c r="K37" s="66"/>
      <c r="L37" s="67"/>
    </row>
    <row r="38" spans="1:24" ht="33.950000000000003" customHeight="1" thickTop="1" thickBot="1" x14ac:dyDescent="0.25">
      <c r="A38" s="65" t="s">
        <v>24</v>
      </c>
      <c r="B38" s="66"/>
      <c r="C38" s="66"/>
      <c r="D38" s="66"/>
      <c r="E38" s="66"/>
      <c r="F38" s="66"/>
      <c r="G38" s="66"/>
      <c r="H38" s="66"/>
      <c r="I38" s="66"/>
      <c r="J38" s="66"/>
      <c r="K38" s="66"/>
      <c r="L38" s="67"/>
    </row>
    <row r="39" spans="1:24" ht="26.45" customHeight="1" thickTop="1" thickBot="1" x14ac:dyDescent="0.25">
      <c r="A39" s="69" t="s">
        <v>57</v>
      </c>
      <c r="B39" s="70"/>
      <c r="C39" s="70"/>
      <c r="D39" s="70"/>
      <c r="E39" s="70"/>
      <c r="F39" s="70"/>
      <c r="G39" s="70"/>
      <c r="H39" s="70"/>
      <c r="I39" s="70"/>
      <c r="J39" s="70"/>
      <c r="K39" s="70"/>
      <c r="L39" s="71"/>
    </row>
    <row r="40" spans="1:24" ht="21.2" customHeight="1" thickTop="1" thickBot="1" x14ac:dyDescent="0.25">
      <c r="A40" s="50" t="s">
        <v>5</v>
      </c>
      <c r="B40" s="51"/>
      <c r="C40" s="51" t="s">
        <v>34</v>
      </c>
      <c r="D40" s="51"/>
      <c r="E40" s="51"/>
      <c r="F40" s="51"/>
      <c r="G40" s="51"/>
      <c r="H40" s="51"/>
      <c r="I40" s="51"/>
      <c r="J40" s="51"/>
      <c r="K40" s="51"/>
      <c r="L40" s="68"/>
    </row>
    <row r="41" spans="1:24" ht="21.2" customHeight="1" thickTop="1" thickBot="1" x14ac:dyDescent="0.25">
      <c r="A41" s="50" t="s">
        <v>6</v>
      </c>
      <c r="B41" s="51"/>
      <c r="C41" s="51" t="s">
        <v>34</v>
      </c>
      <c r="D41" s="51"/>
      <c r="E41" s="51"/>
      <c r="F41" s="51"/>
      <c r="G41" s="51"/>
      <c r="H41" s="51"/>
      <c r="I41" s="51"/>
      <c r="J41" s="51"/>
      <c r="K41" s="51"/>
      <c r="L41" s="68"/>
    </row>
    <row r="42" spans="1:24" ht="18" thickTop="1" x14ac:dyDescent="0.2">
      <c r="A42" s="16"/>
      <c r="B42" s="6"/>
      <c r="C42" s="85"/>
      <c r="D42" s="85"/>
      <c r="E42" s="85"/>
      <c r="F42" s="85"/>
      <c r="G42" s="85"/>
      <c r="H42" s="85"/>
      <c r="I42" s="85"/>
      <c r="J42" s="85"/>
      <c r="K42" s="85"/>
      <c r="L42" s="86"/>
    </row>
    <row r="43" spans="1:24" ht="28.5" customHeight="1" x14ac:dyDescent="0.3">
      <c r="A43" s="90" t="s">
        <v>7</v>
      </c>
      <c r="B43" s="91"/>
      <c r="C43" s="91"/>
      <c r="D43" s="91"/>
      <c r="E43" s="91"/>
      <c r="F43" s="91"/>
      <c r="G43" s="91"/>
      <c r="H43" s="91"/>
      <c r="I43" s="91"/>
      <c r="J43" s="91"/>
      <c r="K43" s="91"/>
      <c r="L43" s="92"/>
    </row>
    <row r="44" spans="1:24" ht="17.25" x14ac:dyDescent="0.2">
      <c r="A44" s="87" t="s">
        <v>35</v>
      </c>
      <c r="B44" s="88"/>
      <c r="C44" s="88"/>
      <c r="D44" s="88"/>
      <c r="E44" s="88"/>
      <c r="F44" s="88"/>
      <c r="G44" s="88"/>
      <c r="H44" s="88"/>
      <c r="I44" s="88"/>
      <c r="J44" s="88"/>
      <c r="K44" s="88"/>
      <c r="L44" s="89"/>
    </row>
    <row r="45" spans="1:24" ht="16.5" thickBot="1" x14ac:dyDescent="0.25">
      <c r="A45" s="82"/>
      <c r="B45" s="83"/>
      <c r="C45" s="83"/>
      <c r="D45" s="83"/>
      <c r="E45" s="83"/>
      <c r="F45" s="83"/>
      <c r="G45" s="83"/>
      <c r="H45" s="83"/>
      <c r="I45" s="83"/>
      <c r="J45" s="83"/>
      <c r="K45" s="83"/>
      <c r="L45" s="84"/>
    </row>
  </sheetData>
  <sheetProtection algorithmName="SHA-512" hashValue="jeuv7XATtLAWRQrNdEE/D1/rjodm1+G0Ev+40avh2Fw9zTcJvwHgkXZ1VE0yCZPC0fiYC4yzdSX4SpoCHJMU+A==" saltValue="diOmz1ba7+80D17aC43WRQ==" spinCount="100000" sheet="1" objects="1" scenarios="1"/>
  <protectedRanges>
    <protectedRange sqref="C5:J8 K8 C9 E12:F24 L5:L7 E26:F31 F25" name="DATOS"/>
  </protectedRanges>
  <mergeCells count="42">
    <mergeCell ref="A45:L45"/>
    <mergeCell ref="C41:L41"/>
    <mergeCell ref="C42:L42"/>
    <mergeCell ref="A41:B41"/>
    <mergeCell ref="A44:L44"/>
    <mergeCell ref="A43:L43"/>
    <mergeCell ref="A39:L39"/>
    <mergeCell ref="A9:B9"/>
    <mergeCell ref="E10:L10"/>
    <mergeCell ref="C10:C11"/>
    <mergeCell ref="A10:A11"/>
    <mergeCell ref="C9:L9"/>
    <mergeCell ref="A34:L34"/>
    <mergeCell ref="A37:L37"/>
    <mergeCell ref="A33:L33"/>
    <mergeCell ref="D10:D11"/>
    <mergeCell ref="A40:B40"/>
    <mergeCell ref="A5:B5"/>
    <mergeCell ref="A6:B6"/>
    <mergeCell ref="A7:B7"/>
    <mergeCell ref="A8:B8"/>
    <mergeCell ref="A36:L36"/>
    <mergeCell ref="A32:F32"/>
    <mergeCell ref="C6:J6"/>
    <mergeCell ref="C7:J7"/>
    <mergeCell ref="C8:F8"/>
    <mergeCell ref="A35:L35"/>
    <mergeCell ref="K8:L8"/>
    <mergeCell ref="B10:B11"/>
    <mergeCell ref="A38:L38"/>
    <mergeCell ref="G8:J8"/>
    <mergeCell ref="C40:L40"/>
    <mergeCell ref="K1:L1"/>
    <mergeCell ref="K2:L2"/>
    <mergeCell ref="K3:L4"/>
    <mergeCell ref="C5:J5"/>
    <mergeCell ref="A1:B2"/>
    <mergeCell ref="A3:B3"/>
    <mergeCell ref="A4:B4"/>
    <mergeCell ref="C1:J2"/>
    <mergeCell ref="C3:J3"/>
    <mergeCell ref="C4:J4"/>
  </mergeCells>
  <conditionalFormatting sqref="H12:H31">
    <cfRule type="cellIs" dxfId="2" priority="1" operator="equal">
      <formula>L12</formula>
    </cfRule>
    <cfRule type="cellIs" dxfId="1" priority="2" operator="lessThan">
      <formula>L12</formula>
    </cfRule>
    <cfRule type="cellIs" dxfId="0" priority="3" operator="greaterThan">
      <formula>L12</formula>
    </cfRule>
  </conditionalFormatting>
  <hyperlinks>
    <hyperlink ref="A39:L39" r:id="rId1" display="Tener en cuenta los Valores Asociados al Contrato según el Acuerdo Municipal 046del 18 de diciembre de 2024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schemas.openxmlformats.org/package/2006/metadata/core-properties"/>
    <ds:schemaRef ds:uri="http://purl.org/dc/terms/"/>
    <ds:schemaRef ds:uri="http://www.w3.org/XML/1998/namespace"/>
    <ds:schemaRef ds:uri="http://purl.org/dc/elements/1.1/"/>
    <ds:schemaRef ds:uri="http://schemas.microsoft.com/office/2006/metadata/properties"/>
    <ds:schemaRef ds:uri="http://schemas.microsoft.com/office/2006/documentManagement/types"/>
    <ds:schemaRef ds:uri="http://purl.org/dc/dcmitype/"/>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Andres Felipe Goez Pareja - Compras</cp:lastModifiedBy>
  <cp:lastPrinted>2020-05-29T18:46:41Z</cp:lastPrinted>
  <dcterms:created xsi:type="dcterms:W3CDTF">2006-11-20T19:37:40Z</dcterms:created>
  <dcterms:modified xsi:type="dcterms:W3CDTF">2025-02-17T19:31:58Z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