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G:\Mi unidad\FINANCIERA 2025\Cenac 2025\ESTRUCTURACIÓN\MC TECNOMECANICA\ENVIAR MAJO\"/>
    </mc:Choice>
  </mc:AlternateContent>
  <xr:revisionPtr revIDLastSave="0" documentId="13_ncr:1_{2A2BA3DF-15E7-4B5D-B5DD-970697F595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 TARIFA MÍNIMAS" sheetId="2" r:id="rId1"/>
    <sheet name=" TARIFA MÁXIMA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2" l="1"/>
  <c r="C21" i="4"/>
  <c r="C13" i="4"/>
  <c r="B13" i="4"/>
  <c r="C12" i="4"/>
  <c r="C20" i="4" s="1"/>
  <c r="B12" i="4"/>
  <c r="C11" i="4"/>
  <c r="C19" i="4" s="1"/>
  <c r="B11" i="4"/>
  <c r="D20" i="4" l="1"/>
  <c r="H20" i="4" s="1"/>
  <c r="D19" i="4"/>
  <c r="H19" i="4" s="1"/>
  <c r="D21" i="4"/>
  <c r="H21" i="4" s="1"/>
  <c r="F38" i="4" l="1"/>
  <c r="E35" i="4"/>
  <c r="F36" i="4"/>
  <c r="F35" i="4"/>
  <c r="E38" i="4"/>
  <c r="F37" i="4"/>
  <c r="E37" i="4"/>
  <c r="E36" i="4"/>
  <c r="B38" i="4"/>
  <c r="B37" i="4"/>
  <c r="B36" i="4"/>
  <c r="B35" i="4"/>
  <c r="C37" i="4"/>
  <c r="D36" i="4"/>
  <c r="D38" i="4"/>
  <c r="C35" i="4"/>
  <c r="D37" i="4"/>
  <c r="C36" i="4"/>
  <c r="D35" i="4"/>
  <c r="C38" i="4"/>
  <c r="B12" i="2" l="1"/>
  <c r="C20" i="2" s="1"/>
  <c r="B11" i="2"/>
  <c r="C19" i="2" s="1"/>
  <c r="B13" i="2"/>
  <c r="C21" i="2" s="1"/>
  <c r="D21" i="2" s="1"/>
  <c r="H21" i="2" s="1"/>
  <c r="E35" i="2" s="1"/>
  <c r="C13" i="2"/>
  <c r="C12" i="2"/>
  <c r="C11" i="2"/>
  <c r="D19" i="2" l="1"/>
  <c r="H19" i="2"/>
  <c r="D20" i="2"/>
  <c r="H20" i="2"/>
  <c r="C35" i="2" s="1"/>
  <c r="D37" i="2"/>
  <c r="D35" i="2"/>
  <c r="B37" i="2" l="1"/>
  <c r="B36" i="2"/>
  <c r="D38" i="2"/>
  <c r="D36" i="2"/>
  <c r="C37" i="2"/>
  <c r="C38" i="2"/>
  <c r="C36" i="2"/>
  <c r="E37" i="2"/>
  <c r="E38" i="2"/>
  <c r="E36" i="2"/>
  <c r="F35" i="2"/>
  <c r="F37" i="2"/>
  <c r="F36" i="2"/>
  <c r="F38" i="2"/>
  <c r="B38" i="2"/>
</calcChain>
</file>

<file path=xl/sharedStrings.xml><?xml version="1.0" encoding="utf-8"?>
<sst xmlns="http://schemas.openxmlformats.org/spreadsheetml/2006/main" count="108" uniqueCount="38">
  <si>
    <t>IVA (Impuesto Valor Agregado 19%)</t>
  </si>
  <si>
    <t>GRAN TOTAL</t>
  </si>
  <si>
    <t>RTM y Ec Motocicletas</t>
  </si>
  <si>
    <t>Vehiculos automotores de dos ruedas</t>
  </si>
  <si>
    <t>RTM y Ec Livianos</t>
  </si>
  <si>
    <t>Vehiculos automotores con peso vehicular en vacio inferior a 3500 kg,que tengan llanta sencilla en el eje trasero</t>
  </si>
  <si>
    <t>RTM y Ec Pesados</t>
  </si>
  <si>
    <t>Vehiculos automotores con peso vehicular en vacio igual o superior a 3.500 Kg o que teniendo pesos vehicular inferior a 3.500 Kg tienen doble llanta en el eje trasero</t>
  </si>
  <si>
    <t>LIVIANO PARTICULAR</t>
  </si>
  <si>
    <t>LIVIANO PUBLICO</t>
  </si>
  <si>
    <t>PESADO PARTICULAR</t>
  </si>
  <si>
    <t>PESADO PUBLICO</t>
  </si>
  <si>
    <t>MOTOCICLETAS</t>
  </si>
  <si>
    <t>AÑOS ANTIGÜEDAD</t>
  </si>
  <si>
    <t>"Por la cual se determinan los valores que por cada servicio que prestan los organismos de apoyo deben transferirse al Fondo Nacional de Seguridad Vial y se dictan otras disposiciones" ANSV</t>
  </si>
  <si>
    <t>Valor Fupas</t>
  </si>
  <si>
    <t>Valor Servicio</t>
  </si>
  <si>
    <t>Descripcion Del Tipo De Vehículo</t>
  </si>
  <si>
    <t>Tipo De Vehículo</t>
  </si>
  <si>
    <t>REGULACION MINISTERIO DE TRANSPORTE RESOLUCION N°20243040003125 " del  31 - 01 - 2024; Por el cual establecen las condiciones, caracteristicas de seguridad y rangos de precios al usuario para servicios prestados por Centros de Diagnostico Automotor y se modifica la resolucion 3318 de 2015". Rango de Precios al Usuario de los CDAS</t>
  </si>
  <si>
    <t>TIPO DE VEHICULO</t>
  </si>
  <si>
    <t>TARIFA INFERIOR</t>
  </si>
  <si>
    <t>TARIFA SUPERIOR</t>
  </si>
  <si>
    <t>MOTOS</t>
  </si>
  <si>
    <t>LIVIANOS</t>
  </si>
  <si>
    <t>PESADOS</t>
  </si>
  <si>
    <t>VALOR UVB  2025</t>
  </si>
  <si>
    <t>Resolución 3914 de 2024 el Ministerio de Hacienda y Crédito Público</t>
  </si>
  <si>
    <t>TARIFAS SERVICIO REVISION TECNICOMECANICA Y DE EMISIONES CONTAMINANTES 2025</t>
  </si>
  <si>
    <t xml:space="preserve">TARIFAS SERVICIO REVISION TECNICOMECANICA Y DE EMISIONES CONTAMINANTES 2025 </t>
  </si>
  <si>
    <t xml:space="preserve">REGULACION MINISTERIO DE TRANSPORTE Resolución 20213040064285 de 2021 </t>
  </si>
  <si>
    <t>0 - 2 AÑOS</t>
  </si>
  <si>
    <t>3 - 7 AÑOS</t>
  </si>
  <si>
    <t>8 A 17 AÑOS</t>
  </si>
  <si>
    <t>17 A MAS AÑOS</t>
  </si>
  <si>
    <t>Indra + Iva</t>
  </si>
  <si>
    <t>Recaudo Paynet + Iva</t>
  </si>
  <si>
    <t>RESOLUCION  20243040003125 Articulo 3.3.2.1  del  31 - 01 - 2024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</si>
</sst>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thick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44" fontId="2" fillId="4" borderId="12" xfId="2" applyFont="1" applyFill="1" applyBorder="1" applyAlignment="1">
      <alignment horizontal="center" vertical="center" wrapText="1"/>
    </xf>
    <xf numFmtId="44" fontId="3" fillId="0" borderId="0" xfId="2" applyFont="1"/>
    <xf numFmtId="0" fontId="2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44" fontId="2" fillId="4" borderId="12" xfId="2" applyFont="1" applyFill="1" applyBorder="1" applyAlignment="1">
      <alignment horizontal="center" vertical="center"/>
    </xf>
    <xf numFmtId="0" fontId="3" fillId="0" borderId="0" xfId="0" applyFont="1"/>
    <xf numFmtId="0" fontId="3" fillId="3" borderId="15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164" fontId="3" fillId="0" borderId="7" xfId="1" applyNumberFormat="1" applyFont="1" applyBorder="1" applyAlignment="1">
      <alignment horizontal="center" vertical="center" wrapText="1"/>
    </xf>
    <xf numFmtId="164" fontId="3" fillId="0" borderId="24" xfId="1" applyNumberFormat="1" applyFont="1" applyBorder="1" applyAlignment="1">
      <alignment horizontal="center" vertical="center" wrapText="1"/>
    </xf>
    <xf numFmtId="164" fontId="3" fillId="0" borderId="29" xfId="1" applyNumberFormat="1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3" borderId="16" xfId="1" applyNumberFormat="1" applyFont="1" applyFill="1" applyBorder="1" applyAlignment="1">
      <alignment horizontal="center" vertical="center" wrapText="1"/>
    </xf>
    <xf numFmtId="164" fontId="4" fillId="3" borderId="12" xfId="1" applyNumberFormat="1" applyFont="1" applyFill="1" applyBorder="1" applyAlignment="1">
      <alignment horizontal="center" vertical="center" wrapText="1"/>
    </xf>
    <xf numFmtId="164" fontId="3" fillId="3" borderId="12" xfId="1" applyNumberFormat="1" applyFont="1" applyFill="1" applyBorder="1" applyAlignment="1">
      <alignment horizontal="center" vertical="center" wrapText="1"/>
    </xf>
    <xf numFmtId="164" fontId="3" fillId="0" borderId="12" xfId="1" applyNumberFormat="1" applyFont="1" applyBorder="1"/>
    <xf numFmtId="164" fontId="3" fillId="0" borderId="16" xfId="1" applyNumberFormat="1" applyFont="1" applyBorder="1" applyAlignment="1">
      <alignment vertical="center" wrapText="1"/>
    </xf>
    <xf numFmtId="164" fontId="3" fillId="3" borderId="16" xfId="1" applyNumberFormat="1" applyFont="1" applyFill="1" applyBorder="1" applyAlignment="1">
      <alignment vertical="center" wrapText="1"/>
    </xf>
    <xf numFmtId="164" fontId="3" fillId="0" borderId="12" xfId="1" applyNumberFormat="1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vertical="center" wrapText="1"/>
    </xf>
    <xf numFmtId="164" fontId="3" fillId="0" borderId="16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44" fontId="2" fillId="4" borderId="25" xfId="2" applyFont="1" applyFill="1" applyBorder="1" applyAlignment="1">
      <alignment horizontal="center" vertical="center" wrapText="1"/>
    </xf>
    <xf numFmtId="44" fontId="2" fillId="4" borderId="26" xfId="2" applyFont="1" applyFill="1" applyBorder="1" applyAlignment="1">
      <alignment horizontal="center" vertical="center" wrapText="1"/>
    </xf>
    <xf numFmtId="164" fontId="2" fillId="0" borderId="27" xfId="1" applyNumberFormat="1" applyFont="1" applyBorder="1" applyAlignment="1">
      <alignment horizontal="center" vertical="center"/>
    </xf>
    <xf numFmtId="164" fontId="2" fillId="0" borderId="28" xfId="1" applyNumberFormat="1" applyFont="1" applyBorder="1" applyAlignment="1">
      <alignment horizontal="center" vertical="center"/>
    </xf>
    <xf numFmtId="44" fontId="2" fillId="4" borderId="27" xfId="2" applyFont="1" applyFill="1" applyBorder="1" applyAlignment="1">
      <alignment horizontal="center" vertical="center" wrapText="1"/>
    </xf>
    <xf numFmtId="44" fontId="2" fillId="4" borderId="30" xfId="2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3" fillId="0" borderId="0" xfId="0" applyNumberFormat="1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Normal="100" workbookViewId="0">
      <selection activeCell="I18" sqref="I18:I21"/>
    </sheetView>
  </sheetViews>
  <sheetFormatPr baseColWidth="10" defaultColWidth="23.140625" defaultRowHeight="16.5" x14ac:dyDescent="0.3"/>
  <cols>
    <col min="1" max="1" width="23.140625" style="7"/>
    <col min="2" max="2" width="34.42578125" style="7" customWidth="1"/>
    <col min="3" max="16384" width="23.140625" style="7"/>
  </cols>
  <sheetData>
    <row r="1" spans="1:12" x14ac:dyDescent="0.3">
      <c r="A1" s="40" t="s">
        <v>27</v>
      </c>
      <c r="B1" s="41"/>
      <c r="C1" s="41"/>
    </row>
    <row r="2" spans="1:12" x14ac:dyDescent="0.3">
      <c r="A2" s="1" t="s">
        <v>26</v>
      </c>
      <c r="B2" s="42">
        <v>11552</v>
      </c>
      <c r="C2" s="43"/>
    </row>
    <row r="3" spans="1:12" x14ac:dyDescent="0.3">
      <c r="A3" s="2"/>
      <c r="B3" s="2"/>
      <c r="C3" s="2"/>
    </row>
    <row r="4" spans="1:12" ht="16.5" customHeight="1" x14ac:dyDescent="0.3">
      <c r="A4" s="44" t="s">
        <v>37</v>
      </c>
      <c r="B4" s="45"/>
      <c r="C4" s="45"/>
    </row>
    <row r="5" spans="1:12" ht="20.25" customHeight="1" x14ac:dyDescent="0.3">
      <c r="A5" s="1" t="s">
        <v>20</v>
      </c>
      <c r="B5" s="3" t="s">
        <v>21</v>
      </c>
      <c r="C5" s="3" t="s">
        <v>22</v>
      </c>
    </row>
    <row r="6" spans="1:12" x14ac:dyDescent="0.3">
      <c r="A6" s="4" t="s">
        <v>23</v>
      </c>
      <c r="B6" s="5">
        <v>10.96</v>
      </c>
      <c r="C6" s="5">
        <v>12.98</v>
      </c>
    </row>
    <row r="7" spans="1:12" x14ac:dyDescent="0.3">
      <c r="A7" s="4" t="s">
        <v>24</v>
      </c>
      <c r="B7" s="5">
        <v>17.84</v>
      </c>
      <c r="C7" s="5">
        <v>21.36</v>
      </c>
    </row>
    <row r="8" spans="1:12" x14ac:dyDescent="0.3">
      <c r="A8" s="6" t="s">
        <v>25</v>
      </c>
      <c r="B8" s="5">
        <v>28.92</v>
      </c>
      <c r="C8" s="5">
        <v>34.86</v>
      </c>
    </row>
    <row r="10" spans="1:12" ht="18.75" customHeight="1" x14ac:dyDescent="0.3">
      <c r="A10" s="1" t="s">
        <v>20</v>
      </c>
      <c r="B10" s="3" t="s">
        <v>21</v>
      </c>
      <c r="C10" s="3" t="s">
        <v>22</v>
      </c>
    </row>
    <row r="11" spans="1:12" x14ac:dyDescent="0.3">
      <c r="A11" s="4" t="s">
        <v>23</v>
      </c>
      <c r="B11" s="33">
        <f>+B6*B2</f>
        <v>126609.92000000001</v>
      </c>
      <c r="C11" s="33">
        <f>+C6*B2</f>
        <v>149944.95999999999</v>
      </c>
    </row>
    <row r="12" spans="1:12" x14ac:dyDescent="0.3">
      <c r="A12" s="4" t="s">
        <v>24</v>
      </c>
      <c r="B12" s="33">
        <f>+B7*B2</f>
        <v>206087.67999999999</v>
      </c>
      <c r="C12" s="33">
        <f>+C7*B2</f>
        <v>246750.72</v>
      </c>
    </row>
    <row r="13" spans="1:12" x14ac:dyDescent="0.3">
      <c r="A13" s="6" t="s">
        <v>25</v>
      </c>
      <c r="B13" s="33">
        <f>+B8*B2</f>
        <v>334083.84000000003</v>
      </c>
      <c r="C13" s="33">
        <f>+C8*B2</f>
        <v>402702.72</v>
      </c>
    </row>
    <row r="15" spans="1:12" ht="17.25" thickBot="1" x14ac:dyDescent="0.35"/>
    <row r="16" spans="1:12" ht="35.25" customHeight="1" thickTop="1" thickBot="1" x14ac:dyDescent="0.35">
      <c r="A16" s="54" t="s">
        <v>29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6"/>
    </row>
    <row r="17" spans="1:12" ht="38.25" customHeight="1" thickTop="1" thickBot="1" x14ac:dyDescent="0.35">
      <c r="A17" s="57" t="s">
        <v>19</v>
      </c>
      <c r="B17" s="58"/>
      <c r="C17" s="58"/>
      <c r="D17" s="58"/>
      <c r="E17" s="58"/>
      <c r="F17" s="58"/>
      <c r="G17" s="58"/>
      <c r="H17" s="59"/>
      <c r="I17" s="58"/>
      <c r="J17" s="58"/>
      <c r="K17" s="58"/>
      <c r="L17" s="60"/>
    </row>
    <row r="18" spans="1:12" ht="34.5" thickTop="1" thickBot="1" x14ac:dyDescent="0.35">
      <c r="A18" s="16" t="s">
        <v>18</v>
      </c>
      <c r="B18" s="17" t="s">
        <v>17</v>
      </c>
      <c r="C18" s="17" t="s">
        <v>16</v>
      </c>
      <c r="D18" s="17" t="s">
        <v>0</v>
      </c>
      <c r="E18" s="17" t="s">
        <v>35</v>
      </c>
      <c r="F18" s="18" t="s">
        <v>36</v>
      </c>
      <c r="G18" s="19" t="s">
        <v>15</v>
      </c>
      <c r="H18" s="19" t="s">
        <v>1</v>
      </c>
    </row>
    <row r="19" spans="1:12" ht="21.75" customHeight="1" thickTop="1" thickBot="1" x14ac:dyDescent="0.35">
      <c r="A19" s="20" t="s">
        <v>2</v>
      </c>
      <c r="B19" s="21" t="s">
        <v>3</v>
      </c>
      <c r="C19" s="26">
        <f>+B11</f>
        <v>126609.92000000001</v>
      </c>
      <c r="D19" s="26">
        <f>C19*0.19</f>
        <v>24055.884800000003</v>
      </c>
      <c r="E19" s="26">
        <v>31746</v>
      </c>
      <c r="F19" s="26">
        <v>9640</v>
      </c>
      <c r="G19" s="27">
        <v>4900</v>
      </c>
      <c r="H19" s="28">
        <f>SUM(C19:G19)</f>
        <v>196951.80480000001</v>
      </c>
      <c r="I19" s="61"/>
    </row>
    <row r="20" spans="1:12" ht="60" customHeight="1" thickBot="1" x14ac:dyDescent="0.35">
      <c r="A20" s="20" t="s">
        <v>4</v>
      </c>
      <c r="B20" s="21" t="s">
        <v>5</v>
      </c>
      <c r="C20" s="26">
        <f>+B12</f>
        <v>206087.67999999999</v>
      </c>
      <c r="D20" s="26">
        <f>C20*0.19</f>
        <v>39156.659200000002</v>
      </c>
      <c r="E20" s="26">
        <v>31746</v>
      </c>
      <c r="F20" s="26">
        <v>9640</v>
      </c>
      <c r="G20" s="26">
        <v>4900</v>
      </c>
      <c r="H20" s="29">
        <f>C20+D20+E20+F20+G20</f>
        <v>291530.33919999999</v>
      </c>
      <c r="I20" s="61"/>
    </row>
    <row r="21" spans="1:12" ht="79.5" customHeight="1" thickBot="1" x14ac:dyDescent="0.35">
      <c r="A21" s="20" t="s">
        <v>6</v>
      </c>
      <c r="B21" s="22" t="s">
        <v>7</v>
      </c>
      <c r="C21" s="26">
        <f>+B13</f>
        <v>334083.84000000003</v>
      </c>
      <c r="D21" s="26">
        <f>C21*0.19</f>
        <v>63475.929600000003</v>
      </c>
      <c r="E21" s="26">
        <v>31746</v>
      </c>
      <c r="F21" s="26">
        <v>9640</v>
      </c>
      <c r="G21" s="26">
        <v>4900</v>
      </c>
      <c r="H21" s="29">
        <f>C21+D21+E21+F21+G21</f>
        <v>443845.7696</v>
      </c>
    </row>
    <row r="22" spans="1:12" ht="17.25" thickBot="1" x14ac:dyDescent="0.35">
      <c r="A22" s="8"/>
      <c r="B22" s="8"/>
      <c r="C22" s="8"/>
      <c r="D22" s="8"/>
      <c r="E22" s="8"/>
      <c r="F22" s="8"/>
      <c r="G22" s="9"/>
      <c r="H22" s="9"/>
      <c r="I22" s="9"/>
      <c r="J22" s="9"/>
      <c r="K22" s="9"/>
      <c r="L22" s="9"/>
    </row>
    <row r="23" spans="1:12" ht="24" customHeight="1" thickBot="1" x14ac:dyDescent="0.35">
      <c r="A23" s="49" t="s">
        <v>30</v>
      </c>
      <c r="B23" s="50"/>
      <c r="C23" s="50"/>
      <c r="D23" s="50"/>
      <c r="E23" s="50"/>
      <c r="F23" s="51"/>
      <c r="G23" s="10"/>
      <c r="H23" s="10"/>
      <c r="I23" s="9"/>
      <c r="J23" s="9"/>
      <c r="K23" s="9"/>
      <c r="L23" s="9"/>
    </row>
    <row r="24" spans="1:12" ht="12.75" customHeight="1" thickBot="1" x14ac:dyDescent="0.35">
      <c r="A24" s="52" t="s">
        <v>14</v>
      </c>
      <c r="B24" s="52"/>
      <c r="C24" s="52"/>
      <c r="D24" s="52"/>
      <c r="E24" s="52"/>
      <c r="F24" s="52"/>
      <c r="G24" s="10"/>
      <c r="H24" s="10"/>
      <c r="I24" s="9"/>
      <c r="J24" s="9"/>
      <c r="K24" s="9"/>
      <c r="L24" s="9"/>
    </row>
    <row r="25" spans="1:12" ht="16.5" customHeight="1" thickBot="1" x14ac:dyDescent="0.35">
      <c r="A25" s="53"/>
      <c r="B25" s="53"/>
      <c r="C25" s="53"/>
      <c r="D25" s="53"/>
      <c r="E25" s="53"/>
      <c r="F25" s="53"/>
      <c r="G25" s="10"/>
      <c r="H25" s="10"/>
      <c r="I25" s="9"/>
      <c r="J25" s="9"/>
      <c r="K25" s="9"/>
      <c r="L25" s="9"/>
    </row>
    <row r="26" spans="1:12" ht="30.75" customHeight="1" thickBot="1" x14ac:dyDescent="0.35">
      <c r="A26" s="23" t="s">
        <v>13</v>
      </c>
      <c r="B26" s="24" t="s">
        <v>12</v>
      </c>
      <c r="C26" s="24" t="s">
        <v>8</v>
      </c>
      <c r="D26" s="24" t="s">
        <v>9</v>
      </c>
      <c r="E26" s="24" t="s">
        <v>10</v>
      </c>
      <c r="F26" s="25" t="s">
        <v>11</v>
      </c>
      <c r="G26" s="10"/>
      <c r="H26" s="10"/>
      <c r="I26" s="9"/>
      <c r="J26" s="9"/>
      <c r="K26" s="9"/>
      <c r="L26" s="9"/>
    </row>
    <row r="27" spans="1:12" ht="18" customHeight="1" thickBot="1" x14ac:dyDescent="0.35">
      <c r="A27" s="11" t="s">
        <v>31</v>
      </c>
      <c r="B27" s="34">
        <v>8100</v>
      </c>
      <c r="C27" s="34">
        <v>8500</v>
      </c>
      <c r="D27" s="35">
        <v>8000</v>
      </c>
      <c r="E27" s="35">
        <v>8100</v>
      </c>
      <c r="F27" s="35">
        <v>7700</v>
      </c>
      <c r="G27" s="10"/>
      <c r="H27" s="10"/>
      <c r="I27" s="9"/>
      <c r="J27" s="9"/>
      <c r="K27" s="9"/>
      <c r="L27" s="9"/>
    </row>
    <row r="28" spans="1:12" ht="18" customHeight="1" thickBot="1" x14ac:dyDescent="0.35">
      <c r="A28" s="12" t="s">
        <v>32</v>
      </c>
      <c r="B28" s="36">
        <v>8400</v>
      </c>
      <c r="C28" s="36">
        <v>8900</v>
      </c>
      <c r="D28" s="37">
        <v>8300</v>
      </c>
      <c r="E28" s="37">
        <v>8400</v>
      </c>
      <c r="F28" s="37">
        <v>7900</v>
      </c>
      <c r="G28" s="10"/>
      <c r="H28" s="10"/>
      <c r="I28" s="9"/>
      <c r="J28" s="9"/>
      <c r="K28" s="9"/>
      <c r="L28" s="9"/>
    </row>
    <row r="29" spans="1:12" ht="18" customHeight="1" thickBot="1" x14ac:dyDescent="0.35">
      <c r="A29" s="12" t="s">
        <v>33</v>
      </c>
      <c r="B29" s="36">
        <v>8700</v>
      </c>
      <c r="C29" s="36">
        <v>9200</v>
      </c>
      <c r="D29" s="37">
        <v>8600</v>
      </c>
      <c r="E29" s="37">
        <v>8600</v>
      </c>
      <c r="F29" s="37">
        <v>8100</v>
      </c>
      <c r="G29" s="10"/>
      <c r="H29" s="10"/>
      <c r="I29" s="9"/>
      <c r="J29" s="9"/>
      <c r="K29" s="9"/>
      <c r="L29" s="9"/>
    </row>
    <row r="30" spans="1:12" ht="18" customHeight="1" thickBot="1" x14ac:dyDescent="0.35">
      <c r="A30" s="12" t="s">
        <v>34</v>
      </c>
      <c r="B30" s="36">
        <v>8400</v>
      </c>
      <c r="C30" s="36">
        <v>8900</v>
      </c>
      <c r="D30" s="37">
        <v>8300</v>
      </c>
      <c r="E30" s="37">
        <v>8400</v>
      </c>
      <c r="F30" s="37">
        <v>7900</v>
      </c>
      <c r="G30" s="10"/>
      <c r="H30" s="10"/>
      <c r="I30" s="9"/>
      <c r="J30" s="9"/>
      <c r="K30" s="9"/>
      <c r="L30" s="9"/>
    </row>
    <row r="31" spans="1:12" ht="17.25" thickBot="1" x14ac:dyDescent="0.35">
      <c r="A31" s="13"/>
      <c r="B31" s="13"/>
      <c r="C31" s="13"/>
      <c r="D31" s="14"/>
      <c r="E31" s="14"/>
      <c r="F31" s="14"/>
      <c r="G31" s="10"/>
      <c r="H31" s="10"/>
      <c r="I31" s="9"/>
      <c r="J31" s="9"/>
      <c r="K31" s="9"/>
      <c r="L31" s="9"/>
    </row>
    <row r="32" spans="1:12" ht="24" customHeight="1" thickBot="1" x14ac:dyDescent="0.35">
      <c r="A32" s="49" t="s">
        <v>28</v>
      </c>
      <c r="B32" s="50"/>
      <c r="C32" s="50"/>
      <c r="D32" s="50"/>
      <c r="E32" s="50"/>
      <c r="F32" s="51"/>
      <c r="G32" s="9"/>
      <c r="H32" s="9"/>
      <c r="I32" s="9"/>
      <c r="J32" s="9"/>
      <c r="K32" s="9"/>
      <c r="L32" s="9"/>
    </row>
    <row r="33" spans="1:12" ht="11.25" customHeight="1" thickBot="1" x14ac:dyDescent="0.35">
      <c r="A33" s="46"/>
      <c r="B33" s="47"/>
      <c r="C33" s="47"/>
      <c r="D33" s="47"/>
      <c r="E33" s="47"/>
      <c r="F33" s="48"/>
      <c r="G33" s="9"/>
      <c r="H33" s="9"/>
      <c r="I33" s="9"/>
      <c r="J33" s="9"/>
      <c r="K33" s="9"/>
      <c r="L33" s="9"/>
    </row>
    <row r="34" spans="1:12" ht="17.25" thickBot="1" x14ac:dyDescent="0.35">
      <c r="A34" s="23" t="s">
        <v>13</v>
      </c>
      <c r="B34" s="24" t="s">
        <v>12</v>
      </c>
      <c r="C34" s="24" t="s">
        <v>8</v>
      </c>
      <c r="D34" s="24" t="s">
        <v>9</v>
      </c>
      <c r="E34" s="24" t="s">
        <v>10</v>
      </c>
      <c r="F34" s="25" t="s">
        <v>11</v>
      </c>
      <c r="G34" s="10"/>
      <c r="H34" s="10"/>
      <c r="I34" s="9"/>
      <c r="J34" s="9"/>
      <c r="K34" s="9"/>
      <c r="L34" s="9"/>
    </row>
    <row r="35" spans="1:12" ht="18" customHeight="1" thickBot="1" x14ac:dyDescent="0.35">
      <c r="A35" s="11" t="s">
        <v>31</v>
      </c>
      <c r="B35" s="34">
        <f>H19+B27</f>
        <v>205051.80480000001</v>
      </c>
      <c r="C35" s="34">
        <f>H20+C27</f>
        <v>300030.33919999999</v>
      </c>
      <c r="D35" s="35">
        <f>H20+D27</f>
        <v>299530.33919999999</v>
      </c>
      <c r="E35" s="35">
        <f>H21+E27</f>
        <v>451945.7696</v>
      </c>
      <c r="F35" s="35">
        <f>H21+F27</f>
        <v>451545.7696</v>
      </c>
      <c r="G35" s="10"/>
      <c r="H35" s="10"/>
      <c r="I35" s="9"/>
      <c r="J35" s="9"/>
      <c r="K35" s="9"/>
      <c r="L35" s="9"/>
    </row>
    <row r="36" spans="1:12" ht="18" customHeight="1" thickBot="1" x14ac:dyDescent="0.35">
      <c r="A36" s="12" t="s">
        <v>32</v>
      </c>
      <c r="B36" s="34">
        <f>H19+B28</f>
        <v>205351.80480000001</v>
      </c>
      <c r="C36" s="34">
        <f>H20+C28</f>
        <v>300430.33919999999</v>
      </c>
      <c r="D36" s="35">
        <f>H20+D28</f>
        <v>299830.33919999999</v>
      </c>
      <c r="E36" s="35">
        <f>H21+E28</f>
        <v>452245.7696</v>
      </c>
      <c r="F36" s="35">
        <f>H21+F28</f>
        <v>451745.7696</v>
      </c>
      <c r="G36" s="10"/>
      <c r="H36" s="10"/>
      <c r="I36" s="9"/>
      <c r="J36" s="9"/>
      <c r="K36" s="9"/>
      <c r="L36" s="9"/>
    </row>
    <row r="37" spans="1:12" ht="18" customHeight="1" thickBot="1" x14ac:dyDescent="0.35">
      <c r="A37" s="12" t="s">
        <v>33</v>
      </c>
      <c r="B37" s="34">
        <f>H19+B29</f>
        <v>205651.80480000001</v>
      </c>
      <c r="C37" s="34">
        <f>H20+C29</f>
        <v>300730.33919999999</v>
      </c>
      <c r="D37" s="35">
        <f>H20+D29</f>
        <v>300130.33919999999</v>
      </c>
      <c r="E37" s="35">
        <f>H21+E29</f>
        <v>452445.7696</v>
      </c>
      <c r="F37" s="35">
        <f>H21+F29</f>
        <v>451945.7696</v>
      </c>
      <c r="G37" s="10"/>
      <c r="H37" s="10"/>
      <c r="I37" s="9"/>
      <c r="J37" s="9"/>
      <c r="K37" s="9"/>
      <c r="L37" s="9"/>
    </row>
    <row r="38" spans="1:12" ht="18" customHeight="1" thickBot="1" x14ac:dyDescent="0.35">
      <c r="A38" s="12" t="s">
        <v>34</v>
      </c>
      <c r="B38" s="34">
        <f>H19+B30</f>
        <v>205351.80480000001</v>
      </c>
      <c r="C38" s="34">
        <f>H20+C30</f>
        <v>300430.33919999999</v>
      </c>
      <c r="D38" s="35">
        <f>H20+D30</f>
        <v>299830.33919999999</v>
      </c>
      <c r="E38" s="35">
        <f>H21+E30</f>
        <v>452245.7696</v>
      </c>
      <c r="F38" s="35">
        <f>H21+F30</f>
        <v>451745.7696</v>
      </c>
      <c r="G38" s="10"/>
      <c r="H38" s="10"/>
      <c r="I38" s="9"/>
      <c r="J38" s="9"/>
      <c r="K38" s="9"/>
      <c r="L38" s="9"/>
    </row>
    <row r="39" spans="1:12" ht="17.25" thickBot="1" x14ac:dyDescent="0.35">
      <c r="A39" s="15"/>
      <c r="B39" s="15"/>
      <c r="C39" s="15"/>
      <c r="D39" s="15"/>
      <c r="E39" s="15"/>
      <c r="F39" s="15"/>
      <c r="G39" s="9"/>
      <c r="H39" s="9"/>
      <c r="I39" s="9"/>
      <c r="J39" s="9"/>
      <c r="K39" s="9"/>
      <c r="L39" s="9"/>
    </row>
  </sheetData>
  <mergeCells count="9">
    <mergeCell ref="A1:C1"/>
    <mergeCell ref="B2:C2"/>
    <mergeCell ref="A4:C4"/>
    <mergeCell ref="A33:F33"/>
    <mergeCell ref="A23:F23"/>
    <mergeCell ref="A24:F25"/>
    <mergeCell ref="A16:L16"/>
    <mergeCell ref="A17:L17"/>
    <mergeCell ref="A32:F32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9"/>
  <sheetViews>
    <sheetView topLeftCell="A21" zoomScaleNormal="100" workbookViewId="0">
      <selection activeCell="A49" sqref="A49"/>
    </sheetView>
  </sheetViews>
  <sheetFormatPr baseColWidth="10" defaultColWidth="23.140625" defaultRowHeight="16.5" x14ac:dyDescent="0.3"/>
  <cols>
    <col min="1" max="1" width="23.140625" style="7"/>
    <col min="2" max="2" width="34.42578125" style="7" customWidth="1"/>
    <col min="3" max="16384" width="23.140625" style="7"/>
  </cols>
  <sheetData>
    <row r="1" spans="1:12" x14ac:dyDescent="0.3">
      <c r="A1" s="40" t="s">
        <v>27</v>
      </c>
      <c r="B1" s="41"/>
      <c r="C1" s="41"/>
    </row>
    <row r="2" spans="1:12" x14ac:dyDescent="0.3">
      <c r="A2" s="1" t="s">
        <v>26</v>
      </c>
      <c r="B2" s="42">
        <v>11552</v>
      </c>
      <c r="C2" s="43"/>
    </row>
    <row r="3" spans="1:12" x14ac:dyDescent="0.3">
      <c r="A3" s="2"/>
      <c r="B3" s="2"/>
      <c r="C3" s="2"/>
    </row>
    <row r="4" spans="1:12" ht="16.5" customHeight="1" x14ac:dyDescent="0.3">
      <c r="A4" s="44" t="s">
        <v>37</v>
      </c>
      <c r="B4" s="45"/>
      <c r="C4" s="45"/>
    </row>
    <row r="5" spans="1:12" ht="20.25" customHeight="1" x14ac:dyDescent="0.3">
      <c r="A5" s="1" t="s">
        <v>20</v>
      </c>
      <c r="B5" s="3" t="s">
        <v>21</v>
      </c>
      <c r="C5" s="3" t="s">
        <v>22</v>
      </c>
    </row>
    <row r="6" spans="1:12" x14ac:dyDescent="0.3">
      <c r="A6" s="4" t="s">
        <v>23</v>
      </c>
      <c r="B6" s="5">
        <v>10.96</v>
      </c>
      <c r="C6" s="5">
        <v>12.98</v>
      </c>
    </row>
    <row r="7" spans="1:12" x14ac:dyDescent="0.3">
      <c r="A7" s="4" t="s">
        <v>24</v>
      </c>
      <c r="B7" s="5">
        <v>17.84</v>
      </c>
      <c r="C7" s="5">
        <v>21.36</v>
      </c>
    </row>
    <row r="8" spans="1:12" x14ac:dyDescent="0.3">
      <c r="A8" s="6" t="s">
        <v>25</v>
      </c>
      <c r="B8" s="5">
        <v>28.92</v>
      </c>
      <c r="C8" s="5">
        <v>34.86</v>
      </c>
    </row>
    <row r="10" spans="1:12" ht="18.75" customHeight="1" x14ac:dyDescent="0.3">
      <c r="A10" s="1" t="s">
        <v>20</v>
      </c>
      <c r="B10" s="3" t="s">
        <v>21</v>
      </c>
      <c r="C10" s="3" t="s">
        <v>22</v>
      </c>
    </row>
    <row r="11" spans="1:12" x14ac:dyDescent="0.3">
      <c r="A11" s="4" t="s">
        <v>23</v>
      </c>
      <c r="B11" s="33">
        <f>+B6*B2</f>
        <v>126609.92000000001</v>
      </c>
      <c r="C11" s="33">
        <f>+C6*B2</f>
        <v>149944.95999999999</v>
      </c>
    </row>
    <row r="12" spans="1:12" x14ac:dyDescent="0.3">
      <c r="A12" s="4" t="s">
        <v>24</v>
      </c>
      <c r="B12" s="33">
        <f>+B7*B2</f>
        <v>206087.67999999999</v>
      </c>
      <c r="C12" s="33">
        <f>+C7*B2</f>
        <v>246750.72</v>
      </c>
    </row>
    <row r="13" spans="1:12" x14ac:dyDescent="0.3">
      <c r="A13" s="6" t="s">
        <v>25</v>
      </c>
      <c r="B13" s="33">
        <f>+B8*B2</f>
        <v>334083.84000000003</v>
      </c>
      <c r="C13" s="33">
        <f>+C8*B2</f>
        <v>402702.72</v>
      </c>
    </row>
    <row r="15" spans="1:12" ht="17.25" thickBot="1" x14ac:dyDescent="0.35"/>
    <row r="16" spans="1:12" ht="35.25" customHeight="1" thickTop="1" thickBot="1" x14ac:dyDescent="0.35">
      <c r="A16" s="54" t="s">
        <v>29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6"/>
    </row>
    <row r="17" spans="1:12" ht="38.25" customHeight="1" thickTop="1" thickBot="1" x14ac:dyDescent="0.35">
      <c r="A17" s="57" t="s">
        <v>19</v>
      </c>
      <c r="B17" s="58"/>
      <c r="C17" s="58"/>
      <c r="D17" s="58"/>
      <c r="E17" s="58"/>
      <c r="F17" s="58"/>
      <c r="G17" s="58"/>
      <c r="H17" s="59"/>
      <c r="I17" s="58"/>
      <c r="J17" s="58"/>
      <c r="K17" s="58"/>
      <c r="L17" s="60"/>
    </row>
    <row r="18" spans="1:12" ht="34.5" thickTop="1" thickBot="1" x14ac:dyDescent="0.35">
      <c r="A18" s="16" t="s">
        <v>18</v>
      </c>
      <c r="B18" s="17" t="s">
        <v>17</v>
      </c>
      <c r="C18" s="17" t="s">
        <v>16</v>
      </c>
      <c r="D18" s="17" t="s">
        <v>0</v>
      </c>
      <c r="E18" s="17" t="s">
        <v>35</v>
      </c>
      <c r="F18" s="18" t="s">
        <v>36</v>
      </c>
      <c r="G18" s="19" t="s">
        <v>15</v>
      </c>
      <c r="H18" s="19" t="s">
        <v>1</v>
      </c>
    </row>
    <row r="19" spans="1:12" ht="21.75" customHeight="1" thickTop="1" thickBot="1" x14ac:dyDescent="0.35">
      <c r="A19" s="20" t="s">
        <v>2</v>
      </c>
      <c r="B19" s="21" t="s">
        <v>3</v>
      </c>
      <c r="C19" s="26">
        <f>+C11</f>
        <v>149944.95999999999</v>
      </c>
      <c r="D19" s="26">
        <f>C19*0.19</f>
        <v>28489.542399999998</v>
      </c>
      <c r="E19" s="26">
        <v>31746</v>
      </c>
      <c r="F19" s="26">
        <v>9640</v>
      </c>
      <c r="G19" s="27">
        <v>4900</v>
      </c>
      <c r="H19" s="28">
        <f>C19+D19+E19+F19+G19</f>
        <v>224720.5024</v>
      </c>
    </row>
    <row r="20" spans="1:12" ht="60" customHeight="1" thickBot="1" x14ac:dyDescent="0.35">
      <c r="A20" s="20" t="s">
        <v>4</v>
      </c>
      <c r="B20" s="21" t="s">
        <v>5</v>
      </c>
      <c r="C20" s="26">
        <f>+C12</f>
        <v>246750.72</v>
      </c>
      <c r="D20" s="26">
        <f>C20*0.19</f>
        <v>46882.6368</v>
      </c>
      <c r="E20" s="26">
        <v>31746</v>
      </c>
      <c r="F20" s="26">
        <v>9640</v>
      </c>
      <c r="G20" s="26">
        <v>4900</v>
      </c>
      <c r="H20" s="29">
        <f>C20+D20+E20+F20+G20</f>
        <v>339919.35680000001</v>
      </c>
    </row>
    <row r="21" spans="1:12" ht="79.5" customHeight="1" thickBot="1" x14ac:dyDescent="0.35">
      <c r="A21" s="20" t="s">
        <v>6</v>
      </c>
      <c r="B21" s="22" t="s">
        <v>7</v>
      </c>
      <c r="C21" s="26">
        <f>+C13</f>
        <v>402702.72</v>
      </c>
      <c r="D21" s="26">
        <f>C21*0.19</f>
        <v>76513.516799999998</v>
      </c>
      <c r="E21" s="26">
        <v>31746</v>
      </c>
      <c r="F21" s="26">
        <v>9640</v>
      </c>
      <c r="G21" s="26">
        <v>4900</v>
      </c>
      <c r="H21" s="29">
        <f>C21+D21+E21+F21+G21</f>
        <v>525502.23679999996</v>
      </c>
    </row>
    <row r="22" spans="1:12" ht="17.25" thickBot="1" x14ac:dyDescent="0.35">
      <c r="A22" s="8"/>
      <c r="B22" s="8"/>
      <c r="C22" s="8"/>
      <c r="D22" s="8"/>
      <c r="E22" s="8"/>
      <c r="F22" s="8"/>
      <c r="G22" s="9"/>
      <c r="H22" s="9"/>
      <c r="I22" s="9"/>
      <c r="J22" s="9"/>
      <c r="K22" s="9"/>
      <c r="L22" s="9"/>
    </row>
    <row r="23" spans="1:12" ht="24" customHeight="1" thickBot="1" x14ac:dyDescent="0.35">
      <c r="A23" s="49" t="s">
        <v>30</v>
      </c>
      <c r="B23" s="50"/>
      <c r="C23" s="50"/>
      <c r="D23" s="50"/>
      <c r="E23" s="50"/>
      <c r="F23" s="51"/>
      <c r="G23" s="10"/>
      <c r="H23" s="10"/>
      <c r="I23" s="9"/>
      <c r="J23" s="9"/>
      <c r="K23" s="9"/>
      <c r="L23" s="9"/>
    </row>
    <row r="24" spans="1:12" ht="12.75" customHeight="1" thickBot="1" x14ac:dyDescent="0.35">
      <c r="A24" s="52" t="s">
        <v>14</v>
      </c>
      <c r="B24" s="52"/>
      <c r="C24" s="52"/>
      <c r="D24" s="52"/>
      <c r="E24" s="52"/>
      <c r="F24" s="52"/>
      <c r="G24" s="10"/>
      <c r="H24" s="10"/>
      <c r="I24" s="9"/>
      <c r="J24" s="9"/>
      <c r="K24" s="9"/>
      <c r="L24" s="9"/>
    </row>
    <row r="25" spans="1:12" ht="16.5" customHeight="1" thickBot="1" x14ac:dyDescent="0.35">
      <c r="A25" s="53"/>
      <c r="B25" s="53"/>
      <c r="C25" s="53"/>
      <c r="D25" s="53"/>
      <c r="E25" s="53"/>
      <c r="F25" s="53"/>
      <c r="G25" s="10"/>
      <c r="H25" s="10"/>
      <c r="I25" s="9"/>
      <c r="J25" s="9"/>
      <c r="K25" s="9"/>
      <c r="L25" s="9"/>
    </row>
    <row r="26" spans="1:12" ht="30.75" customHeight="1" thickBot="1" x14ac:dyDescent="0.35">
      <c r="A26" s="23" t="s">
        <v>13</v>
      </c>
      <c r="B26" s="24" t="s">
        <v>12</v>
      </c>
      <c r="C26" s="24" t="s">
        <v>8</v>
      </c>
      <c r="D26" s="24" t="s">
        <v>9</v>
      </c>
      <c r="E26" s="24" t="s">
        <v>10</v>
      </c>
      <c r="F26" s="25" t="s">
        <v>11</v>
      </c>
      <c r="G26" s="10"/>
      <c r="H26" s="10"/>
      <c r="I26" s="9"/>
      <c r="J26" s="9"/>
      <c r="K26" s="9"/>
      <c r="L26" s="9"/>
    </row>
    <row r="27" spans="1:12" ht="18" customHeight="1" thickBot="1" x14ac:dyDescent="0.35">
      <c r="A27" s="11" t="s">
        <v>31</v>
      </c>
      <c r="B27" s="38">
        <v>8100</v>
      </c>
      <c r="C27" s="38">
        <v>8500</v>
      </c>
      <c r="D27" s="30">
        <v>8000</v>
      </c>
      <c r="E27" s="30">
        <v>8100</v>
      </c>
      <c r="F27" s="30">
        <v>7700</v>
      </c>
      <c r="G27" s="10"/>
      <c r="H27" s="10"/>
      <c r="I27" s="9"/>
      <c r="J27" s="9"/>
      <c r="K27" s="9"/>
      <c r="L27" s="9"/>
    </row>
    <row r="28" spans="1:12" ht="18" customHeight="1" thickBot="1" x14ac:dyDescent="0.35">
      <c r="A28" s="12" t="s">
        <v>32</v>
      </c>
      <c r="B28" s="39">
        <v>8400</v>
      </c>
      <c r="C28" s="39">
        <v>8900</v>
      </c>
      <c r="D28" s="32">
        <v>8300</v>
      </c>
      <c r="E28" s="32">
        <v>8400</v>
      </c>
      <c r="F28" s="32">
        <v>7900</v>
      </c>
      <c r="G28" s="10"/>
      <c r="H28" s="10"/>
      <c r="I28" s="9"/>
      <c r="J28" s="9"/>
      <c r="K28" s="9"/>
      <c r="L28" s="9"/>
    </row>
    <row r="29" spans="1:12" ht="18" customHeight="1" thickBot="1" x14ac:dyDescent="0.35">
      <c r="A29" s="12" t="s">
        <v>33</v>
      </c>
      <c r="B29" s="39">
        <v>8700</v>
      </c>
      <c r="C29" s="39">
        <v>9200</v>
      </c>
      <c r="D29" s="32">
        <v>8600</v>
      </c>
      <c r="E29" s="32">
        <v>8600</v>
      </c>
      <c r="F29" s="32">
        <v>8100</v>
      </c>
      <c r="G29" s="10"/>
      <c r="H29" s="10"/>
      <c r="I29" s="9"/>
      <c r="J29" s="9"/>
      <c r="K29" s="9"/>
      <c r="L29" s="9"/>
    </row>
    <row r="30" spans="1:12" ht="18" customHeight="1" thickBot="1" x14ac:dyDescent="0.35">
      <c r="A30" s="12" t="s">
        <v>34</v>
      </c>
      <c r="B30" s="39">
        <v>8400</v>
      </c>
      <c r="C30" s="39">
        <v>8900</v>
      </c>
      <c r="D30" s="32">
        <v>8300</v>
      </c>
      <c r="E30" s="32">
        <v>8400</v>
      </c>
      <c r="F30" s="32">
        <v>7900</v>
      </c>
      <c r="G30" s="10"/>
      <c r="H30" s="10"/>
      <c r="I30" s="9"/>
      <c r="J30" s="9"/>
      <c r="K30" s="9"/>
      <c r="L30" s="9"/>
    </row>
    <row r="31" spans="1:12" ht="17.25" thickBot="1" x14ac:dyDescent="0.35">
      <c r="A31" s="13"/>
      <c r="B31" s="13"/>
      <c r="C31" s="13"/>
      <c r="D31" s="14"/>
      <c r="E31" s="14"/>
      <c r="F31" s="14"/>
      <c r="G31" s="10"/>
      <c r="H31" s="10"/>
      <c r="I31" s="9"/>
      <c r="J31" s="9"/>
      <c r="K31" s="9"/>
      <c r="L31" s="9"/>
    </row>
    <row r="32" spans="1:12" ht="24" customHeight="1" thickBot="1" x14ac:dyDescent="0.35">
      <c r="A32" s="49" t="s">
        <v>28</v>
      </c>
      <c r="B32" s="50"/>
      <c r="C32" s="50"/>
      <c r="D32" s="50"/>
      <c r="E32" s="50"/>
      <c r="F32" s="51"/>
      <c r="G32" s="9"/>
      <c r="H32" s="9"/>
      <c r="I32" s="9"/>
      <c r="J32" s="9"/>
      <c r="K32" s="9"/>
      <c r="L32" s="9"/>
    </row>
    <row r="33" spans="1:12" ht="11.25" customHeight="1" thickBot="1" x14ac:dyDescent="0.35">
      <c r="A33" s="46"/>
      <c r="B33" s="47"/>
      <c r="C33" s="47"/>
      <c r="D33" s="47"/>
      <c r="E33" s="47"/>
      <c r="F33" s="48"/>
      <c r="G33" s="9"/>
      <c r="H33" s="9"/>
      <c r="I33" s="9"/>
      <c r="J33" s="9"/>
      <c r="K33" s="9"/>
      <c r="L33" s="9"/>
    </row>
    <row r="34" spans="1:12" ht="17.25" thickBot="1" x14ac:dyDescent="0.35">
      <c r="A34" s="23" t="s">
        <v>13</v>
      </c>
      <c r="B34" s="24" t="s">
        <v>12</v>
      </c>
      <c r="C34" s="24" t="s">
        <v>8</v>
      </c>
      <c r="D34" s="24" t="s">
        <v>9</v>
      </c>
      <c r="E34" s="24" t="s">
        <v>10</v>
      </c>
      <c r="F34" s="25" t="s">
        <v>11</v>
      </c>
      <c r="G34" s="10"/>
      <c r="H34" s="10"/>
      <c r="I34" s="9"/>
      <c r="J34" s="9"/>
      <c r="K34" s="9"/>
      <c r="L34" s="9"/>
    </row>
    <row r="35" spans="1:12" ht="18" customHeight="1" thickBot="1" x14ac:dyDescent="0.35">
      <c r="A35" s="11" t="s">
        <v>31</v>
      </c>
      <c r="B35" s="30">
        <f>H19+B27</f>
        <v>232820.5024</v>
      </c>
      <c r="C35" s="30">
        <f>H20+C27</f>
        <v>348419.35680000001</v>
      </c>
      <c r="D35" s="30">
        <f>H20+D27</f>
        <v>347919.35680000001</v>
      </c>
      <c r="E35" s="30">
        <f>H21+E27</f>
        <v>533602.23679999996</v>
      </c>
      <c r="F35" s="30">
        <f>H21+F27</f>
        <v>533202.23679999996</v>
      </c>
      <c r="G35" s="10"/>
      <c r="H35" s="10"/>
      <c r="I35" s="9"/>
      <c r="J35" s="9"/>
      <c r="K35" s="9"/>
      <c r="L35" s="9"/>
    </row>
    <row r="36" spans="1:12" ht="18" customHeight="1" thickBot="1" x14ac:dyDescent="0.35">
      <c r="A36" s="12" t="s">
        <v>32</v>
      </c>
      <c r="B36" s="32">
        <f>H19+B28</f>
        <v>233120.5024</v>
      </c>
      <c r="C36" s="31">
        <f>H20+C28</f>
        <v>348819.35680000001</v>
      </c>
      <c r="D36" s="31">
        <f>H20+D28</f>
        <v>348219.35680000001</v>
      </c>
      <c r="E36" s="32">
        <f>H21+E28</f>
        <v>533902.23679999996</v>
      </c>
      <c r="F36" s="32">
        <f>H21+F28</f>
        <v>533402.23679999996</v>
      </c>
      <c r="G36" s="10"/>
      <c r="H36" s="10"/>
      <c r="I36" s="9"/>
      <c r="J36" s="9"/>
      <c r="K36" s="9"/>
      <c r="L36" s="9"/>
    </row>
    <row r="37" spans="1:12" ht="18" customHeight="1" thickBot="1" x14ac:dyDescent="0.35">
      <c r="A37" s="12" t="s">
        <v>33</v>
      </c>
      <c r="B37" s="32">
        <f>H19+B29</f>
        <v>233420.5024</v>
      </c>
      <c r="C37" s="31">
        <f>H20+C29</f>
        <v>349119.35680000001</v>
      </c>
      <c r="D37" s="31">
        <f>H20+D29</f>
        <v>348519.35680000001</v>
      </c>
      <c r="E37" s="32">
        <f>H21+E29</f>
        <v>534102.23679999996</v>
      </c>
      <c r="F37" s="32">
        <f>H21+F29</f>
        <v>533602.23679999996</v>
      </c>
      <c r="G37" s="10"/>
      <c r="H37" s="10"/>
      <c r="I37" s="9"/>
      <c r="J37" s="9"/>
      <c r="K37" s="9"/>
      <c r="L37" s="9"/>
    </row>
    <row r="38" spans="1:12" ht="18" customHeight="1" thickBot="1" x14ac:dyDescent="0.35">
      <c r="A38" s="12" t="s">
        <v>34</v>
      </c>
      <c r="B38" s="32">
        <f>H19+B30</f>
        <v>233120.5024</v>
      </c>
      <c r="C38" s="31">
        <f>H20+C30</f>
        <v>348819.35680000001</v>
      </c>
      <c r="D38" s="31">
        <f>H20+D30</f>
        <v>348219.35680000001</v>
      </c>
      <c r="E38" s="32">
        <f>H21+E30</f>
        <v>533902.23679999996</v>
      </c>
      <c r="F38" s="32">
        <f>H21+F30</f>
        <v>533402.23679999996</v>
      </c>
      <c r="G38" s="10"/>
      <c r="H38" s="10"/>
      <c r="I38" s="9"/>
      <c r="J38" s="9"/>
      <c r="K38" s="9"/>
      <c r="L38" s="9"/>
    </row>
    <row r="39" spans="1:12" ht="17.25" thickBot="1" x14ac:dyDescent="0.35">
      <c r="A39" s="15"/>
      <c r="B39" s="15"/>
      <c r="C39" s="15"/>
      <c r="D39" s="15"/>
      <c r="E39" s="15"/>
      <c r="F39" s="15"/>
      <c r="G39" s="9"/>
      <c r="H39" s="9"/>
      <c r="I39" s="9"/>
      <c r="J39" s="9"/>
      <c r="K39" s="9"/>
      <c r="L39" s="9"/>
    </row>
  </sheetData>
  <mergeCells count="9">
    <mergeCell ref="A24:F25"/>
    <mergeCell ref="A32:F32"/>
    <mergeCell ref="A33:F33"/>
    <mergeCell ref="A1:C1"/>
    <mergeCell ref="B2:C2"/>
    <mergeCell ref="A4:C4"/>
    <mergeCell ref="A16:L16"/>
    <mergeCell ref="A17:L17"/>
    <mergeCell ref="A23:F2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TARIFA MÍNIMAS</vt:lpstr>
      <vt:lpstr> TARIFA MÁXIMAS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</dc:creator>
  <cp:lastModifiedBy>FRANCY.BARRETO</cp:lastModifiedBy>
  <dcterms:created xsi:type="dcterms:W3CDTF">2023-12-27T23:39:57Z</dcterms:created>
  <dcterms:modified xsi:type="dcterms:W3CDTF">2025-03-06T15:18:48Z</dcterms:modified>
</cp:coreProperties>
</file>