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C:\Users\Usuario\Desktop\GRUTA\CONTRATO SERVICIOS EN TIERRA - GRUTA 2025\"/>
    </mc:Choice>
  </mc:AlternateContent>
  <xr:revisionPtr revIDLastSave="0" documentId="13_ncr:1_{72DE275B-CBD4-444B-AE2E-018EA525037B}" xr6:coauthVersionLast="47" xr6:coauthVersionMax="47" xr10:uidLastSave="{00000000-0000-0000-0000-000000000000}"/>
  <bookViews>
    <workbookView xWindow="-108" yWindow="-108" windowWidth="23256" windowHeight="12576" tabRatio="822" xr2:uid="{00000000-000D-0000-FFFF-FFFF00000000}"/>
  </bookViews>
  <sheets>
    <sheet name="CONSOLIDADO OFERTA" sheetId="21" r:id="rId1"/>
    <sheet name="CLO" sheetId="2" r:id="rId2"/>
    <sheet name="BAQ" sheetId="3" r:id="rId3"/>
    <sheet name="MDE" sheetId="4" r:id="rId4"/>
    <sheet name="MTR" sheetId="5" r:id="rId5"/>
    <sheet name="LET" sheetId="6" r:id="rId6"/>
    <sheet name="SMR" sheetId="7" r:id="rId7"/>
    <sheet name="CTG" sheetId="8" r:id="rId8"/>
    <sheet name="CUC" sheetId="9" r:id="rId9"/>
    <sheet name="BGA" sheetId="10" r:id="rId10"/>
    <sheet name="ADZ" sheetId="11" r:id="rId11"/>
    <sheet name="AXM" sheetId="12" r:id="rId12"/>
    <sheet name="BOG" sheetId="13" r:id="rId13"/>
    <sheet name="PEI" sheetId="14" r:id="rId14"/>
    <sheet name="RCH" sheetId="15" r:id="rId15"/>
    <sheet name="PSO" sheetId="16" r:id="rId16"/>
    <sheet name="IBE" sheetId="17" r:id="rId17"/>
    <sheet name="NVA" sheetId="18" r:id="rId18"/>
    <sheet name="EYP" sheetId="19" r:id="rId19"/>
    <sheet name="IPI" sheetId="20" r:id="rId2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17" i="21" l="1"/>
  <c r="V16" i="21"/>
  <c r="V15" i="21"/>
  <c r="V14" i="21"/>
  <c r="V13" i="21"/>
  <c r="V12" i="21"/>
  <c r="V11" i="21"/>
  <c r="V9" i="21"/>
  <c r="V7" i="21"/>
  <c r="V6" i="21"/>
  <c r="V5" i="21"/>
  <c r="V2" i="21"/>
  <c r="V3" i="21"/>
  <c r="V4" i="21"/>
  <c r="V8" i="21"/>
  <c r="V10" i="21"/>
  <c r="G2" i="9"/>
  <c r="G2" i="2"/>
  <c r="G6" i="2"/>
  <c r="H7" i="15"/>
  <c r="I7" i="15" s="1"/>
  <c r="G2" i="4"/>
  <c r="H2" i="4" s="1"/>
  <c r="I2" i="4" s="1"/>
  <c r="H6" i="2" l="1"/>
  <c r="I6" i="2" s="1"/>
  <c r="H2" i="2"/>
  <c r="I2" i="2" s="1"/>
  <c r="H2" i="9"/>
  <c r="I2" i="9" s="1"/>
  <c r="G3" i="15"/>
  <c r="G4" i="15"/>
  <c r="G6" i="15"/>
  <c r="G8" i="15"/>
  <c r="G9" i="15"/>
  <c r="G10" i="15"/>
  <c r="G13" i="15"/>
  <c r="G15" i="15"/>
  <c r="G16" i="15"/>
  <c r="G2" i="15"/>
  <c r="G3" i="14"/>
  <c r="G4" i="14"/>
  <c r="G5" i="14"/>
  <c r="G6" i="14"/>
  <c r="G8" i="14"/>
  <c r="G9" i="14"/>
  <c r="G10" i="14"/>
  <c r="G13" i="14"/>
  <c r="G14" i="14"/>
  <c r="G15" i="14"/>
  <c r="G16" i="14"/>
  <c r="G2" i="14"/>
  <c r="G4" i="10"/>
  <c r="G6" i="10"/>
  <c r="G8" i="10"/>
  <c r="G9" i="10"/>
  <c r="G10" i="10"/>
  <c r="G13" i="10"/>
  <c r="G14" i="10"/>
  <c r="G15" i="10"/>
  <c r="G16" i="10"/>
  <c r="G3" i="10"/>
  <c r="G3" i="9"/>
  <c r="H3" i="9" s="1"/>
  <c r="I3" i="9" s="1"/>
  <c r="G4" i="9"/>
  <c r="H4" i="9" s="1"/>
  <c r="I4" i="9" s="1"/>
  <c r="G5" i="9"/>
  <c r="G6" i="9"/>
  <c r="H6" i="9" s="1"/>
  <c r="I6" i="9" s="1"/>
  <c r="G8" i="9"/>
  <c r="H8" i="9" s="1"/>
  <c r="I8" i="9" s="1"/>
  <c r="G9" i="9"/>
  <c r="H9" i="9" s="1"/>
  <c r="I9" i="9" s="1"/>
  <c r="G10" i="9"/>
  <c r="H10" i="9" s="1"/>
  <c r="I10" i="9" s="1"/>
  <c r="G13" i="9"/>
  <c r="G15" i="9"/>
  <c r="G16" i="9"/>
  <c r="H16" i="9" s="1"/>
  <c r="I16" i="9" s="1"/>
  <c r="E3" i="9"/>
  <c r="F3" i="9" s="1"/>
  <c r="E15" i="9"/>
  <c r="F15" i="9" s="1"/>
  <c r="G3" i="8"/>
  <c r="G4" i="8"/>
  <c r="G6" i="8"/>
  <c r="G8" i="8"/>
  <c r="G9" i="8"/>
  <c r="G10" i="8"/>
  <c r="G13" i="8"/>
  <c r="G14" i="8"/>
  <c r="G15" i="8"/>
  <c r="G16" i="8"/>
  <c r="G2" i="8"/>
  <c r="G3" i="7"/>
  <c r="H3" i="7" s="1"/>
  <c r="I3" i="7" s="1"/>
  <c r="G4" i="7"/>
  <c r="H4" i="7" s="1"/>
  <c r="I4" i="7" s="1"/>
  <c r="G5" i="7"/>
  <c r="G6" i="7"/>
  <c r="G8" i="7"/>
  <c r="G9" i="7"/>
  <c r="H9" i="7" s="1"/>
  <c r="I9" i="7" s="1"/>
  <c r="G10" i="7"/>
  <c r="H10" i="7" s="1"/>
  <c r="I10" i="7" s="1"/>
  <c r="G13" i="7"/>
  <c r="G14" i="7"/>
  <c r="G15" i="7"/>
  <c r="H15" i="7" s="1"/>
  <c r="I15" i="7" s="1"/>
  <c r="G16" i="7"/>
  <c r="G2" i="7"/>
  <c r="E4" i="7"/>
  <c r="F4" i="7" s="1"/>
  <c r="E6" i="7"/>
  <c r="F6" i="7" s="1"/>
  <c r="E8" i="7"/>
  <c r="F8" i="7" s="1"/>
  <c r="E10" i="7"/>
  <c r="F10" i="7" s="1"/>
  <c r="E14" i="7"/>
  <c r="F14" i="7" s="1"/>
  <c r="E16" i="7"/>
  <c r="F16" i="7" s="1"/>
  <c r="G3" i="5"/>
  <c r="G4" i="5"/>
  <c r="G6" i="5"/>
  <c r="G8" i="5"/>
  <c r="G9" i="5"/>
  <c r="G10" i="5"/>
  <c r="G13" i="5"/>
  <c r="G16" i="5"/>
  <c r="G2" i="5"/>
  <c r="G3" i="4"/>
  <c r="G4" i="4"/>
  <c r="G5" i="4"/>
  <c r="G6" i="4"/>
  <c r="G7" i="4"/>
  <c r="G8" i="4"/>
  <c r="G9" i="4"/>
  <c r="G10" i="4"/>
  <c r="G11" i="4"/>
  <c r="G13" i="4"/>
  <c r="G14" i="4"/>
  <c r="G15" i="4"/>
  <c r="G16" i="4"/>
  <c r="F11" i="3"/>
  <c r="J11" i="3" s="1"/>
  <c r="F12" i="3"/>
  <c r="J12" i="3" s="1"/>
  <c r="G3" i="2"/>
  <c r="G4" i="2"/>
  <c r="G8" i="2"/>
  <c r="G9" i="2"/>
  <c r="G10" i="2"/>
  <c r="G11" i="2"/>
  <c r="G13" i="2"/>
  <c r="G14" i="2"/>
  <c r="G15" i="2"/>
  <c r="G16" i="2"/>
  <c r="J4" i="7" l="1"/>
  <c r="H8" i="4"/>
  <c r="I8" i="4"/>
  <c r="H6" i="4"/>
  <c r="I6" i="4" s="1"/>
  <c r="H5" i="4"/>
  <c r="I5" i="4"/>
  <c r="H4" i="4"/>
  <c r="I4" i="4" s="1"/>
  <c r="H9" i="4"/>
  <c r="I9" i="4"/>
  <c r="H16" i="4"/>
  <c r="I16" i="4" s="1"/>
  <c r="H15" i="4"/>
  <c r="I15" i="4" s="1"/>
  <c r="H14" i="4"/>
  <c r="I14" i="4"/>
  <c r="H13" i="4"/>
  <c r="I13" i="4"/>
  <c r="H11" i="4"/>
  <c r="I11" i="4"/>
  <c r="H3" i="4"/>
  <c r="I3" i="4" s="1"/>
  <c r="H7" i="4"/>
  <c r="I7" i="4"/>
  <c r="H10" i="4"/>
  <c r="I10" i="4" s="1"/>
  <c r="H14" i="2"/>
  <c r="I14" i="2" s="1"/>
  <c r="H13" i="2"/>
  <c r="I13" i="2" s="1"/>
  <c r="H11" i="2"/>
  <c r="I11" i="2" s="1"/>
  <c r="H8" i="2"/>
  <c r="I8" i="2" s="1"/>
  <c r="H10" i="2"/>
  <c r="I10" i="2" s="1"/>
  <c r="H9" i="2"/>
  <c r="I9" i="2" s="1"/>
  <c r="H16" i="2"/>
  <c r="I16" i="2" s="1"/>
  <c r="H4" i="2"/>
  <c r="I4" i="2" s="1"/>
  <c r="H15" i="2"/>
  <c r="I15" i="2" s="1"/>
  <c r="H3" i="2"/>
  <c r="I3" i="2" s="1"/>
  <c r="H8" i="15"/>
  <c r="I8" i="15" s="1"/>
  <c r="H6" i="15"/>
  <c r="I6" i="15" s="1"/>
  <c r="H2" i="15"/>
  <c r="I2" i="15"/>
  <c r="H4" i="15"/>
  <c r="I4" i="15" s="1"/>
  <c r="H15" i="15"/>
  <c r="I15" i="15" s="1"/>
  <c r="H16" i="15"/>
  <c r="I16" i="15" s="1"/>
  <c r="H3" i="15"/>
  <c r="I3" i="15" s="1"/>
  <c r="H13" i="15"/>
  <c r="I13" i="15" s="1"/>
  <c r="H10" i="15"/>
  <c r="I10" i="15" s="1"/>
  <c r="H9" i="15"/>
  <c r="I9" i="15" s="1"/>
  <c r="H16" i="14"/>
  <c r="I16" i="14" s="1"/>
  <c r="H5" i="14"/>
  <c r="I5" i="14" s="1"/>
  <c r="H8" i="14"/>
  <c r="I8" i="14" s="1"/>
  <c r="H2" i="14"/>
  <c r="I2" i="14"/>
  <c r="H15" i="14"/>
  <c r="I15" i="14" s="1"/>
  <c r="H4" i="14"/>
  <c r="I4" i="14" s="1"/>
  <c r="H9" i="14"/>
  <c r="I9" i="14" s="1"/>
  <c r="H14" i="14"/>
  <c r="I14" i="14"/>
  <c r="H3" i="14"/>
  <c r="I3" i="14" s="1"/>
  <c r="H6" i="14"/>
  <c r="I6" i="14"/>
  <c r="H13" i="14"/>
  <c r="I13" i="14" s="1"/>
  <c r="H10" i="14"/>
  <c r="I10" i="14" s="1"/>
  <c r="J3" i="9"/>
  <c r="H8" i="10"/>
  <c r="I8" i="10"/>
  <c r="H3" i="10"/>
  <c r="I3" i="10" s="1"/>
  <c r="H6" i="10"/>
  <c r="I6" i="10" s="1"/>
  <c r="H10" i="10"/>
  <c r="I10" i="10" s="1"/>
  <c r="H14" i="10"/>
  <c r="I14" i="10" s="1"/>
  <c r="H13" i="10"/>
  <c r="I13" i="10"/>
  <c r="H9" i="10"/>
  <c r="I9" i="10" s="1"/>
  <c r="H16" i="10"/>
  <c r="I16" i="10" s="1"/>
  <c r="H4" i="10"/>
  <c r="I4" i="10" s="1"/>
  <c r="H15" i="10"/>
  <c r="I15" i="10" s="1"/>
  <c r="H5" i="9"/>
  <c r="I5" i="9" s="1"/>
  <c r="H15" i="9"/>
  <c r="I15" i="9" s="1"/>
  <c r="J15" i="9" s="1"/>
  <c r="H13" i="9"/>
  <c r="I13" i="9"/>
  <c r="H8" i="8"/>
  <c r="I8" i="8" s="1"/>
  <c r="H16" i="8"/>
  <c r="I16" i="8" s="1"/>
  <c r="H4" i="8"/>
  <c r="I4" i="8" s="1"/>
  <c r="H2" i="8"/>
  <c r="I2" i="8" s="1"/>
  <c r="H15" i="8"/>
  <c r="I15" i="8" s="1"/>
  <c r="H3" i="8"/>
  <c r="I3" i="8" s="1"/>
  <c r="H14" i="8"/>
  <c r="I14" i="8" s="1"/>
  <c r="H10" i="8"/>
  <c r="I10" i="8" s="1"/>
  <c r="H9" i="8"/>
  <c r="I9" i="8" s="1"/>
  <c r="H6" i="8"/>
  <c r="I6" i="8" s="1"/>
  <c r="H13" i="8"/>
  <c r="I13" i="8" s="1"/>
  <c r="H2" i="7"/>
  <c r="I2" i="7" s="1"/>
  <c r="H6" i="7"/>
  <c r="I6" i="7"/>
  <c r="J6" i="7" s="1"/>
  <c r="H13" i="7"/>
  <c r="I13" i="7"/>
  <c r="J10" i="7"/>
  <c r="H16" i="7"/>
  <c r="I16" i="7" s="1"/>
  <c r="J16" i="7" s="1"/>
  <c r="H5" i="7"/>
  <c r="I5" i="7" s="1"/>
  <c r="H8" i="7"/>
  <c r="I8" i="7" s="1"/>
  <c r="J8" i="7" s="1"/>
  <c r="H14" i="7"/>
  <c r="I14" i="7"/>
  <c r="J14" i="7" s="1"/>
  <c r="H8" i="5"/>
  <c r="I8" i="5" s="1"/>
  <c r="H10" i="5"/>
  <c r="I10" i="5" s="1"/>
  <c r="H9" i="5"/>
  <c r="I9" i="5" s="1"/>
  <c r="H6" i="5"/>
  <c r="I6" i="5" s="1"/>
  <c r="H4" i="5"/>
  <c r="I4" i="5" s="1"/>
  <c r="H2" i="5"/>
  <c r="I2" i="5" s="1"/>
  <c r="H3" i="5"/>
  <c r="I3" i="5" s="1"/>
  <c r="H16" i="5"/>
  <c r="I16" i="5" s="1"/>
  <c r="H13" i="5"/>
  <c r="I13" i="5" s="1"/>
  <c r="E4" i="2"/>
  <c r="F4" i="2" s="1"/>
  <c r="E15" i="2"/>
  <c r="F15" i="2" s="1"/>
  <c r="E8" i="20"/>
  <c r="F8" i="20" s="1"/>
  <c r="J8" i="20" s="1"/>
  <c r="E16" i="14"/>
  <c r="F16" i="14" s="1"/>
  <c r="E5" i="14"/>
  <c r="F5" i="14" s="1"/>
  <c r="E4" i="15"/>
  <c r="F4" i="15" s="1"/>
  <c r="E15" i="19"/>
  <c r="F15" i="19" s="1"/>
  <c r="J15" i="19" s="1"/>
  <c r="E14" i="2"/>
  <c r="F14" i="2" s="1"/>
  <c r="E3" i="2"/>
  <c r="F3" i="2" s="1"/>
  <c r="E3" i="8"/>
  <c r="F3" i="8" s="1"/>
  <c r="E5" i="12"/>
  <c r="F5" i="12" s="1"/>
  <c r="J5" i="12" s="1"/>
  <c r="E4" i="14"/>
  <c r="F4" i="14" s="1"/>
  <c r="E15" i="15"/>
  <c r="F15" i="15" s="1"/>
  <c r="E3" i="15"/>
  <c r="F3" i="15" s="1"/>
  <c r="E9" i="18"/>
  <c r="F9" i="18" s="1"/>
  <c r="J9" i="18" s="1"/>
  <c r="E13" i="2"/>
  <c r="F13" i="2" s="1"/>
  <c r="E4" i="5"/>
  <c r="F4" i="5" s="1"/>
  <c r="E6" i="10"/>
  <c r="F6" i="10" s="1"/>
  <c r="E15" i="12"/>
  <c r="F15" i="12" s="1"/>
  <c r="J15" i="12" s="1"/>
  <c r="E4" i="12"/>
  <c r="F4" i="12" s="1"/>
  <c r="J4" i="12" s="1"/>
  <c r="E5" i="17"/>
  <c r="F5" i="17" s="1"/>
  <c r="J5" i="17" s="1"/>
  <c r="E8" i="18"/>
  <c r="F8" i="18" s="1"/>
  <c r="J8" i="18" s="1"/>
  <c r="E11" i="2"/>
  <c r="F11" i="2" s="1"/>
  <c r="E3" i="5"/>
  <c r="F3" i="5" s="1"/>
  <c r="E9" i="11"/>
  <c r="F9" i="11" s="1"/>
  <c r="J9" i="11" s="1"/>
  <c r="E4" i="17"/>
  <c r="F4" i="17" s="1"/>
  <c r="J4" i="17" s="1"/>
  <c r="E8" i="19"/>
  <c r="F8" i="19" s="1"/>
  <c r="J8" i="19" s="1"/>
  <c r="E6" i="6"/>
  <c r="F6" i="6" s="1"/>
  <c r="J6" i="6" s="1"/>
  <c r="E13" i="12"/>
  <c r="F13" i="12" s="1"/>
  <c r="J13" i="12" s="1"/>
  <c r="E3" i="16"/>
  <c r="F3" i="16" s="1"/>
  <c r="J3" i="16" s="1"/>
  <c r="E3" i="17"/>
  <c r="F3" i="17" s="1"/>
  <c r="J3" i="17" s="1"/>
  <c r="E6" i="19"/>
  <c r="F6" i="19" s="1"/>
  <c r="J6" i="19" s="1"/>
  <c r="E6" i="20"/>
  <c r="F6" i="20" s="1"/>
  <c r="J6" i="20" s="1"/>
  <c r="E4" i="20"/>
  <c r="F4" i="20" s="1"/>
  <c r="J4" i="20" s="1"/>
  <c r="E3" i="20"/>
  <c r="F3" i="20"/>
  <c r="J3" i="20" s="1"/>
  <c r="E8" i="5"/>
  <c r="F8" i="5" s="1"/>
  <c r="E4" i="8"/>
  <c r="F4" i="8" s="1"/>
  <c r="E3" i="12"/>
  <c r="F3" i="12" s="1"/>
  <c r="J3" i="12" s="1"/>
  <c r="E16" i="15"/>
  <c r="F16" i="15" s="1"/>
  <c r="E9" i="16"/>
  <c r="F9" i="16" s="1"/>
  <c r="J9" i="16" s="1"/>
  <c r="E10" i="6"/>
  <c r="F10" i="6" s="1"/>
  <c r="J10" i="6" s="1"/>
  <c r="E15" i="14"/>
  <c r="F15" i="14" s="1"/>
  <c r="E8" i="16"/>
  <c r="F8" i="16" s="1"/>
  <c r="J8" i="16" s="1"/>
  <c r="E10" i="11"/>
  <c r="F10" i="11" s="1"/>
  <c r="J10" i="11" s="1"/>
  <c r="E9" i="13"/>
  <c r="F9" i="13" s="1"/>
  <c r="E3" i="14"/>
  <c r="F3" i="14" s="1"/>
  <c r="E4" i="16"/>
  <c r="F4" i="16" s="1"/>
  <c r="J4" i="16" s="1"/>
  <c r="E8" i="6"/>
  <c r="F8" i="6" s="1"/>
  <c r="J8" i="6" s="1"/>
  <c r="E13" i="14"/>
  <c r="F13" i="14" s="1"/>
  <c r="E2" i="17"/>
  <c r="F2" i="17" s="1"/>
  <c r="J2" i="17" s="1"/>
  <c r="E10" i="2"/>
  <c r="F10" i="2" s="1"/>
  <c r="E16" i="5"/>
  <c r="F16" i="5" s="1"/>
  <c r="E9" i="2"/>
  <c r="F9" i="2" s="1"/>
  <c r="E13" i="5"/>
  <c r="F13" i="5" s="1"/>
  <c r="E2" i="6"/>
  <c r="F2" i="6" s="1"/>
  <c r="J2" i="6" s="1"/>
  <c r="E2" i="9"/>
  <c r="F2" i="9" s="1"/>
  <c r="J2" i="9" s="1"/>
  <c r="E9" i="14"/>
  <c r="F9" i="14" s="1"/>
  <c r="E8" i="15"/>
  <c r="F8" i="15" s="1"/>
  <c r="E16" i="16"/>
  <c r="F16" i="16" s="1"/>
  <c r="J16" i="16" s="1"/>
  <c r="E16" i="6"/>
  <c r="F16" i="6" s="1"/>
  <c r="J16" i="6" s="1"/>
  <c r="E3" i="6"/>
  <c r="F3" i="6" s="1"/>
  <c r="J3" i="6" s="1"/>
  <c r="E4" i="11"/>
  <c r="F4" i="11" s="1"/>
  <c r="J4" i="11" s="1"/>
  <c r="E9" i="12"/>
  <c r="F9" i="12" s="1"/>
  <c r="J9" i="12" s="1"/>
  <c r="E8" i="14"/>
  <c r="F8" i="14" s="1"/>
  <c r="E7" i="15"/>
  <c r="F7" i="15" s="1"/>
  <c r="J7" i="15" s="1"/>
  <c r="E13" i="16"/>
  <c r="F13" i="16" s="1"/>
  <c r="J13" i="16" s="1"/>
  <c r="E15" i="18"/>
  <c r="F15" i="18" s="1"/>
  <c r="J15" i="18" s="1"/>
  <c r="E3" i="19"/>
  <c r="F3" i="19" s="1"/>
  <c r="J3" i="19" s="1"/>
  <c r="E6" i="2"/>
  <c r="F6" i="2" s="1"/>
  <c r="J6" i="2" s="1"/>
  <c r="E9" i="5"/>
  <c r="F9" i="5" s="1"/>
  <c r="E3" i="11"/>
  <c r="F3" i="11" s="1"/>
  <c r="J3" i="11" s="1"/>
  <c r="E13" i="13"/>
  <c r="F13" i="13" s="1"/>
  <c r="E2" i="15"/>
  <c r="F2" i="15" s="1"/>
  <c r="E10" i="16"/>
  <c r="F10" i="16" s="1"/>
  <c r="J10" i="16" s="1"/>
  <c r="E9" i="17"/>
  <c r="F9" i="17" s="1"/>
  <c r="J9" i="17" s="1"/>
  <c r="E2" i="19"/>
  <c r="F2" i="19" s="1"/>
  <c r="J2" i="19" s="1"/>
  <c r="E2" i="20"/>
  <c r="F2" i="20" s="1"/>
  <c r="J2" i="20" s="1"/>
  <c r="E10" i="20"/>
  <c r="F10" i="20" s="1"/>
  <c r="J10" i="20" s="1"/>
  <c r="E7" i="4"/>
  <c r="F7" i="4" s="1"/>
  <c r="E15" i="7"/>
  <c r="F15" i="7" s="1"/>
  <c r="J15" i="7" s="1"/>
  <c r="E14" i="11"/>
  <c r="F14" i="11" s="1"/>
  <c r="J14" i="11" s="1"/>
  <c r="E11" i="13"/>
  <c r="F11" i="13" s="1"/>
  <c r="E8" i="17"/>
  <c r="F8" i="17" s="1"/>
  <c r="J8" i="17" s="1"/>
  <c r="E8" i="3"/>
  <c r="F8" i="3" s="1"/>
  <c r="J8" i="3" s="1"/>
  <c r="E9" i="6"/>
  <c r="F9" i="6" s="1"/>
  <c r="J9" i="6" s="1"/>
  <c r="E9" i="9"/>
  <c r="F9" i="9" s="1"/>
  <c r="J9" i="9" s="1"/>
  <c r="E16" i="12"/>
  <c r="F16" i="12" s="1"/>
  <c r="J16" i="12" s="1"/>
  <c r="E6" i="17"/>
  <c r="F6" i="17" s="1"/>
  <c r="J6" i="17" s="1"/>
  <c r="E7" i="3"/>
  <c r="F7" i="3" s="1"/>
  <c r="J7" i="3" s="1"/>
  <c r="E2" i="5"/>
  <c r="F2" i="5" s="1"/>
  <c r="E13" i="8"/>
  <c r="F13" i="8" s="1"/>
  <c r="E14" i="14"/>
  <c r="F14" i="14" s="1"/>
  <c r="E16" i="4"/>
  <c r="F16" i="4" s="1"/>
  <c r="E6" i="5"/>
  <c r="F6" i="5" s="1"/>
  <c r="E10" i="9"/>
  <c r="F10" i="9" s="1"/>
  <c r="J10" i="9" s="1"/>
  <c r="E6" i="12"/>
  <c r="F6" i="12" s="1"/>
  <c r="J6" i="12" s="1"/>
  <c r="E15" i="4"/>
  <c r="F15" i="4" s="1"/>
  <c r="E14" i="8"/>
  <c r="F14" i="8" s="1"/>
  <c r="E13" i="11"/>
  <c r="F13" i="11" s="1"/>
  <c r="J13" i="11" s="1"/>
  <c r="E15" i="3"/>
  <c r="F15" i="3" s="1"/>
  <c r="J15" i="3" s="1"/>
  <c r="E5" i="4"/>
  <c r="F5" i="4" s="1"/>
  <c r="E8" i="9"/>
  <c r="F8" i="9" s="1"/>
  <c r="J8" i="9" s="1"/>
  <c r="E10" i="19"/>
  <c r="F10" i="19" s="1"/>
  <c r="J10" i="19" s="1"/>
  <c r="E14" i="3"/>
  <c r="F14" i="3" s="1"/>
  <c r="J14" i="3" s="1"/>
  <c r="E6" i="3"/>
  <c r="F6" i="3" s="1"/>
  <c r="J6" i="3" s="1"/>
  <c r="E4" i="4"/>
  <c r="F4" i="4" s="1"/>
  <c r="E6" i="9"/>
  <c r="F6" i="9" s="1"/>
  <c r="J6" i="9" s="1"/>
  <c r="E4" i="10"/>
  <c r="F4" i="10" s="1"/>
  <c r="E2" i="13"/>
  <c r="F2" i="13" s="1"/>
  <c r="G2" i="13"/>
  <c r="E10" i="15"/>
  <c r="F10" i="15" s="1"/>
  <c r="E11" i="4"/>
  <c r="F11" i="4" s="1"/>
  <c r="E3" i="4"/>
  <c r="F3" i="4" s="1"/>
  <c r="E9" i="7"/>
  <c r="F9" i="7" s="1"/>
  <c r="J9" i="7" s="1"/>
  <c r="E9" i="8"/>
  <c r="F9" i="8" s="1"/>
  <c r="E5" i="9"/>
  <c r="F5" i="9" s="1"/>
  <c r="E8" i="11"/>
  <c r="F8" i="11" s="1"/>
  <c r="J8" i="11" s="1"/>
  <c r="G16" i="13"/>
  <c r="E16" i="13"/>
  <c r="F16" i="13" s="1"/>
  <c r="E10" i="14"/>
  <c r="F10" i="14" s="1"/>
  <c r="E5" i="18"/>
  <c r="F5" i="18" s="1"/>
  <c r="J5" i="18" s="1"/>
  <c r="E4" i="3"/>
  <c r="F4" i="3" s="1"/>
  <c r="J4" i="3" s="1"/>
  <c r="E10" i="5"/>
  <c r="F10" i="5" s="1"/>
  <c r="E4" i="9"/>
  <c r="F4" i="9" s="1"/>
  <c r="J4" i="9" s="1"/>
  <c r="E6" i="11"/>
  <c r="F6" i="11" s="1"/>
  <c r="J6" i="11" s="1"/>
  <c r="E10" i="12"/>
  <c r="F10" i="12" s="1"/>
  <c r="J10" i="12" s="1"/>
  <c r="E4" i="13"/>
  <c r="F4" i="13" s="1"/>
  <c r="G4" i="13"/>
  <c r="E14" i="17"/>
  <c r="F14" i="17" s="1"/>
  <c r="J14" i="17" s="1"/>
  <c r="E2" i="18"/>
  <c r="F2" i="18" s="1"/>
  <c r="J2" i="18" s="1"/>
  <c r="E4" i="18"/>
  <c r="F4" i="18" s="1"/>
  <c r="J4" i="18" s="1"/>
  <c r="E4" i="19"/>
  <c r="F4" i="19" s="1"/>
  <c r="J4" i="19" s="1"/>
  <c r="E9" i="3"/>
  <c r="F9" i="3" s="1"/>
  <c r="J9" i="3" s="1"/>
  <c r="E15" i="8"/>
  <c r="F15" i="8" s="1"/>
  <c r="E9" i="10"/>
  <c r="F9" i="10" s="1"/>
  <c r="E10" i="18"/>
  <c r="F10" i="18" s="1"/>
  <c r="J10" i="18" s="1"/>
  <c r="E16" i="3"/>
  <c r="F16" i="3" s="1"/>
  <c r="J16" i="3" s="1"/>
  <c r="E6" i="4"/>
  <c r="F6" i="4" s="1"/>
  <c r="E3" i="7"/>
  <c r="F3" i="7" s="1"/>
  <c r="J3" i="7" s="1"/>
  <c r="E8" i="10"/>
  <c r="F8" i="10" s="1"/>
  <c r="E10" i="13"/>
  <c r="F10" i="13" s="1"/>
  <c r="E14" i="19"/>
  <c r="F14" i="19" s="1"/>
  <c r="J14" i="19" s="1"/>
  <c r="E14" i="4"/>
  <c r="F14" i="4" s="1"/>
  <c r="E13" i="7"/>
  <c r="F13" i="7" s="1"/>
  <c r="E3" i="10"/>
  <c r="F3" i="10" s="1"/>
  <c r="E13" i="15"/>
  <c r="F13" i="15" s="1"/>
  <c r="E13" i="4"/>
  <c r="F13" i="4" s="1"/>
  <c r="J13" i="4" s="1"/>
  <c r="E10" i="8"/>
  <c r="F10" i="8" s="1"/>
  <c r="E16" i="10"/>
  <c r="F16" i="10" s="1"/>
  <c r="E14" i="12"/>
  <c r="F14" i="12" s="1"/>
  <c r="J14" i="12" s="1"/>
  <c r="G8" i="13"/>
  <c r="E8" i="13"/>
  <c r="F8" i="13" s="1"/>
  <c r="E6" i="18"/>
  <c r="F6" i="18" s="1"/>
  <c r="J6" i="18" s="1"/>
  <c r="E5" i="3"/>
  <c r="F5" i="3" s="1"/>
  <c r="J5" i="3" s="1"/>
  <c r="E4" i="6"/>
  <c r="F4" i="6" s="1"/>
  <c r="J4" i="6" s="1"/>
  <c r="E15" i="10"/>
  <c r="F15" i="10" s="1"/>
  <c r="G6" i="13"/>
  <c r="E6" i="13"/>
  <c r="F6" i="13" s="1"/>
  <c r="E9" i="15"/>
  <c r="F9" i="15" s="1"/>
  <c r="E15" i="17"/>
  <c r="F15" i="17" s="1"/>
  <c r="J15" i="17" s="1"/>
  <c r="E2" i="2"/>
  <c r="F2" i="2" s="1"/>
  <c r="J2" i="2" s="1"/>
  <c r="E10" i="4"/>
  <c r="F10" i="4" s="1"/>
  <c r="E8" i="8"/>
  <c r="F8" i="8" s="1"/>
  <c r="E16" i="9"/>
  <c r="F16" i="9" s="1"/>
  <c r="J16" i="9" s="1"/>
  <c r="E14" i="10"/>
  <c r="F14" i="10" s="1"/>
  <c r="E15" i="13"/>
  <c r="F15" i="13" s="1"/>
  <c r="E3" i="3"/>
  <c r="F3" i="3" s="1"/>
  <c r="J3" i="3" s="1"/>
  <c r="E9" i="4"/>
  <c r="F9" i="4" s="1"/>
  <c r="J9" i="4" s="1"/>
  <c r="E15" i="6"/>
  <c r="F15" i="6" s="1"/>
  <c r="J15" i="6" s="1"/>
  <c r="E2" i="7"/>
  <c r="F2" i="7" s="1"/>
  <c r="E2" i="8"/>
  <c r="F2" i="8" s="1"/>
  <c r="E6" i="8"/>
  <c r="F6" i="8" s="1"/>
  <c r="E13" i="10"/>
  <c r="F13" i="10" s="1"/>
  <c r="E2" i="11"/>
  <c r="F2" i="11" s="1"/>
  <c r="J2" i="11" s="1"/>
  <c r="G14" i="13"/>
  <c r="E14" i="13"/>
  <c r="F14" i="13" s="1"/>
  <c r="E3" i="13"/>
  <c r="F3" i="13" s="1"/>
  <c r="G3" i="13"/>
  <c r="E10" i="17"/>
  <c r="F10" i="17" s="1"/>
  <c r="J10" i="17" s="1"/>
  <c r="E3" i="18"/>
  <c r="F3" i="18" s="1"/>
  <c r="J3" i="18" s="1"/>
  <c r="E10" i="3"/>
  <c r="F10" i="3" s="1"/>
  <c r="J10" i="3" s="1"/>
  <c r="E2" i="4"/>
  <c r="F2" i="4" s="1"/>
  <c r="J2" i="4" s="1"/>
  <c r="E8" i="4"/>
  <c r="F8" i="4" s="1"/>
  <c r="J8" i="4" s="1"/>
  <c r="E13" i="6"/>
  <c r="F13" i="6" s="1"/>
  <c r="J13" i="6" s="1"/>
  <c r="E5" i="7"/>
  <c r="F5" i="7" s="1"/>
  <c r="E16" i="8"/>
  <c r="F16" i="8" s="1"/>
  <c r="E13" i="9"/>
  <c r="F13" i="9" s="1"/>
  <c r="E10" i="10"/>
  <c r="F10" i="10" s="1"/>
  <c r="E16" i="11"/>
  <c r="F16" i="11" s="1"/>
  <c r="J16" i="11" s="1"/>
  <c r="E8" i="12"/>
  <c r="F8" i="12" s="1"/>
  <c r="J8" i="12" s="1"/>
  <c r="E2" i="14"/>
  <c r="F2" i="14" s="1"/>
  <c r="E6" i="14"/>
  <c r="F6" i="14" s="1"/>
  <c r="E6" i="15"/>
  <c r="F6" i="15" s="1"/>
  <c r="E14" i="18"/>
  <c r="F14" i="18" s="1"/>
  <c r="J14" i="18" s="1"/>
  <c r="E8" i="2"/>
  <c r="F8" i="2" s="1"/>
  <c r="E15" i="20"/>
  <c r="F15" i="20" s="1"/>
  <c r="J15" i="20" s="1"/>
  <c r="E14" i="20"/>
  <c r="F14" i="20" s="1"/>
  <c r="J14" i="20" s="1"/>
  <c r="E16" i="2"/>
  <c r="F16" i="2" s="1"/>
  <c r="E2" i="3"/>
  <c r="F2" i="3" s="1"/>
  <c r="J2" i="3" s="1"/>
  <c r="E13" i="3"/>
  <c r="F13" i="3" s="1"/>
  <c r="J13" i="3" s="1"/>
  <c r="G13" i="13"/>
  <c r="G9" i="13"/>
  <c r="G11" i="13"/>
  <c r="G10" i="13"/>
  <c r="G15" i="13"/>
  <c r="J9" i="10" l="1"/>
  <c r="J13" i="10"/>
  <c r="J11" i="4"/>
  <c r="J5" i="14"/>
  <c r="J15" i="10"/>
  <c r="J6" i="8"/>
  <c r="J14" i="4"/>
  <c r="J7" i="4"/>
  <c r="J5" i="4"/>
  <c r="J16" i="4"/>
  <c r="J10" i="4"/>
  <c r="J6" i="4"/>
  <c r="J4" i="4"/>
  <c r="J3" i="4"/>
  <c r="J15" i="4"/>
  <c r="J14" i="2"/>
  <c r="J9" i="2"/>
  <c r="J13" i="2"/>
  <c r="J15" i="2"/>
  <c r="J3" i="2"/>
  <c r="J11" i="2"/>
  <c r="J8" i="2"/>
  <c r="J10" i="2"/>
  <c r="J16" i="2"/>
  <c r="J4" i="2"/>
  <c r="J16" i="15"/>
  <c r="J9" i="15"/>
  <c r="J6" i="15"/>
  <c r="J4" i="14"/>
  <c r="J6" i="14"/>
  <c r="J13" i="15"/>
  <c r="J2" i="15"/>
  <c r="J8" i="15"/>
  <c r="J3" i="15"/>
  <c r="J15" i="15"/>
  <c r="J4" i="15"/>
  <c r="J10" i="15"/>
  <c r="J15" i="14"/>
  <c r="J13" i="14"/>
  <c r="J16" i="14"/>
  <c r="J14" i="14"/>
  <c r="J2" i="14"/>
  <c r="J8" i="14"/>
  <c r="J3" i="14"/>
  <c r="J10" i="14"/>
  <c r="J9" i="14"/>
  <c r="J8" i="10"/>
  <c r="J13" i="9"/>
  <c r="J9" i="8"/>
  <c r="J13" i="8"/>
  <c r="J3" i="8"/>
  <c r="J16" i="8"/>
  <c r="J14" i="8"/>
  <c r="J16" i="10"/>
  <c r="J6" i="10"/>
  <c r="J10" i="10"/>
  <c r="J3" i="10"/>
  <c r="J14" i="10"/>
  <c r="J4" i="10"/>
  <c r="J5" i="9"/>
  <c r="J10" i="8"/>
  <c r="J2" i="8"/>
  <c r="J4" i="8"/>
  <c r="J8" i="8"/>
  <c r="J15" i="8"/>
  <c r="J9" i="5"/>
  <c r="J5" i="7"/>
  <c r="J13" i="7"/>
  <c r="J2" i="7"/>
  <c r="J10" i="5"/>
  <c r="J13" i="5"/>
  <c r="J2" i="5"/>
  <c r="J8" i="5"/>
  <c r="J4" i="5"/>
  <c r="J3" i="5"/>
  <c r="J16" i="5"/>
  <c r="J6" i="5"/>
  <c r="H14" i="13"/>
  <c r="I14" i="13" s="1"/>
  <c r="J14" i="13" s="1"/>
  <c r="H6" i="13"/>
  <c r="I6" i="13" s="1"/>
  <c r="J6" i="13" s="1"/>
  <c r="H10" i="13"/>
  <c r="I10" i="13" s="1"/>
  <c r="J10" i="13" s="1"/>
  <c r="H9" i="13"/>
  <c r="I9" i="13" s="1"/>
  <c r="J9" i="13" s="1"/>
  <c r="H13" i="13"/>
  <c r="I13" i="13" s="1"/>
  <c r="J13" i="13" s="1"/>
  <c r="H11" i="13"/>
  <c r="I11" i="13" s="1"/>
  <c r="J11" i="13" s="1"/>
  <c r="H15" i="13"/>
  <c r="I15" i="13" s="1"/>
  <c r="J15" i="13" s="1"/>
  <c r="H3" i="13"/>
  <c r="I3" i="13" s="1"/>
  <c r="J3" i="13" s="1"/>
  <c r="H4" i="13"/>
  <c r="I4" i="13" s="1"/>
  <c r="J4" i="13" s="1"/>
  <c r="H8" i="13"/>
  <c r="I8" i="13" s="1"/>
  <c r="J8" i="13" s="1"/>
  <c r="H2" i="13"/>
  <c r="I2" i="13" s="1"/>
  <c r="J2" i="13" s="1"/>
  <c r="H16" i="13"/>
  <c r="I16" i="13" s="1"/>
  <c r="J16" i="13" s="1"/>
</calcChain>
</file>

<file path=xl/sharedStrings.xml><?xml version="1.0" encoding="utf-8"?>
<sst xmlns="http://schemas.openxmlformats.org/spreadsheetml/2006/main" count="797" uniqueCount="47">
  <si>
    <t>No.</t>
  </si>
  <si>
    <t>DESCRIPCIÓN</t>
  </si>
  <si>
    <t>IVA</t>
  </si>
  <si>
    <t>VALOR UNITARIO</t>
  </si>
  <si>
    <t>Tractor</t>
  </si>
  <si>
    <t>Dorthy</t>
  </si>
  <si>
    <t>Montacarga</t>
  </si>
  <si>
    <t>Adecuación de baños</t>
  </si>
  <si>
    <t>Conveyor</t>
  </si>
  <si>
    <t>Aseo en transito</t>
  </si>
  <si>
    <t>CONCESION VLO ATENDIDO</t>
  </si>
  <si>
    <t>VALOR UNITARIO CON IVA</t>
  </si>
  <si>
    <t xml:space="preserve"> VALOR 
TOTAL</t>
  </si>
  <si>
    <t>Servicio</t>
  </si>
  <si>
    <t>30 Min o fraccion</t>
  </si>
  <si>
    <t>UNIDAD DE MEDIDA</t>
  </si>
  <si>
    <t>Arrancador Neumatico</t>
  </si>
  <si>
    <t>Pay Mover</t>
  </si>
  <si>
    <t>Planta de 115 Voltios</t>
  </si>
  <si>
    <t>Planta de 28 Voltios</t>
  </si>
  <si>
    <t>Aire Acond.</t>
  </si>
  <si>
    <t>Carro Escalera</t>
  </si>
  <si>
    <t>Escalera Manual</t>
  </si>
  <si>
    <t>Barra de Arrastre</t>
  </si>
  <si>
    <t>Agua potable</t>
  </si>
  <si>
    <t>VR CONCESIÓN VLO ATENTIDO CON IVA</t>
  </si>
  <si>
    <t>CLO</t>
  </si>
  <si>
    <t>BAQ</t>
  </si>
  <si>
    <t>MDE</t>
  </si>
  <si>
    <t>MTR</t>
  </si>
  <si>
    <t>LET</t>
  </si>
  <si>
    <t>SMR</t>
  </si>
  <si>
    <t>CTG</t>
  </si>
  <si>
    <t>CUC</t>
  </si>
  <si>
    <t>BGA</t>
  </si>
  <si>
    <t>ADZ</t>
  </si>
  <si>
    <t>AXM</t>
  </si>
  <si>
    <t>BOG</t>
  </si>
  <si>
    <t>PEI</t>
  </si>
  <si>
    <t>RCH</t>
  </si>
  <si>
    <t>IBE</t>
  </si>
  <si>
    <t>NVA</t>
  </si>
  <si>
    <t>EYP</t>
  </si>
  <si>
    <t>IPI</t>
  </si>
  <si>
    <t>SERVICIO</t>
  </si>
  <si>
    <t>TOTAL</t>
  </si>
  <si>
    <t>PSO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</si>
</sst>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  <font>
      <sz val="9"/>
      <color rgb="FF000000"/>
      <name val="Arial"/>
      <family val="2"/>
    </font>
    <font>
      <sz val="14"/>
      <color theme="1"/>
      <name val="Calibri"/>
      <family val="2"/>
      <scheme val="minor"/>
    </font>
    <font>
      <sz val="11"/>
      <color rgb="FF000000"/>
      <name val="Arial"/>
      <family val="2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justify" vertical="center" wrapText="1"/>
    </xf>
    <xf numFmtId="0" fontId="5" fillId="0" borderId="0" xfId="0" applyFont="1"/>
    <xf numFmtId="0" fontId="2" fillId="0" borderId="0" xfId="0" applyFont="1" applyAlignment="1">
      <alignment horizontal="center" vertical="center" wrapText="1"/>
    </xf>
    <xf numFmtId="0" fontId="7" fillId="0" borderId="0" xfId="0" applyFont="1"/>
    <xf numFmtId="164" fontId="2" fillId="2" borderId="1" xfId="1" applyNumberFormat="1" applyFont="1" applyFill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2" fontId="9" fillId="3" borderId="1" xfId="2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top" wrapText="1"/>
    </xf>
    <xf numFmtId="164" fontId="2" fillId="2" borderId="1" xfId="1" applyNumberFormat="1" applyFont="1" applyFill="1" applyBorder="1" applyAlignment="1">
      <alignment horizontal="center" vertical="top" wrapText="1"/>
    </xf>
    <xf numFmtId="164" fontId="2" fillId="4" borderId="1" xfId="1" applyNumberFormat="1" applyFont="1" applyFill="1" applyBorder="1" applyAlignment="1">
      <alignment horizontal="center" vertical="top" wrapText="1"/>
    </xf>
    <xf numFmtId="0" fontId="0" fillId="0" borderId="0" xfId="0" applyAlignment="1">
      <alignment vertical="top"/>
    </xf>
    <xf numFmtId="164" fontId="2" fillId="0" borderId="0" xfId="0" applyNumberFormat="1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64" fontId="0" fillId="0" borderId="0" xfId="0" applyNumberFormat="1"/>
  </cellXfs>
  <cellStyles count="3">
    <cellStyle name="Moneda" xfId="1" builtinId="4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5BC48-3BCE-4E86-9307-FA1C210EB98D}">
  <dimension ref="A1:V17"/>
  <sheetViews>
    <sheetView tabSelected="1" zoomScale="120" zoomScaleNormal="120" workbookViewId="0">
      <selection activeCell="V18" sqref="V18"/>
    </sheetView>
  </sheetViews>
  <sheetFormatPr baseColWidth="10" defaultRowHeight="14.4" x14ac:dyDescent="0.3"/>
  <cols>
    <col min="1" max="1" width="4" bestFit="1" customWidth="1"/>
    <col min="2" max="2" width="20.88671875" bestFit="1" customWidth="1"/>
    <col min="3" max="3" width="11.21875" hidden="1" customWidth="1"/>
    <col min="4" max="4" width="12" hidden="1" customWidth="1"/>
    <col min="5" max="6" width="11.21875" hidden="1" customWidth="1"/>
    <col min="7" max="7" width="12.88671875" hidden="1" customWidth="1"/>
    <col min="8" max="20" width="11.21875" hidden="1" customWidth="1"/>
    <col min="21" max="21" width="11.5546875" hidden="1" customWidth="1"/>
    <col min="22" max="22" width="15.88671875" customWidth="1"/>
  </cols>
  <sheetData>
    <row r="1" spans="1:22" x14ac:dyDescent="0.3">
      <c r="A1" s="22" t="s">
        <v>0</v>
      </c>
      <c r="B1" s="22" t="s">
        <v>44</v>
      </c>
      <c r="C1" s="22" t="s">
        <v>26</v>
      </c>
      <c r="D1" s="22" t="s">
        <v>27</v>
      </c>
      <c r="E1" s="22" t="s">
        <v>28</v>
      </c>
      <c r="F1" s="22" t="s">
        <v>29</v>
      </c>
      <c r="G1" s="22" t="s">
        <v>30</v>
      </c>
      <c r="H1" s="22" t="s">
        <v>31</v>
      </c>
      <c r="I1" s="22" t="s">
        <v>32</v>
      </c>
      <c r="J1" s="22" t="s">
        <v>33</v>
      </c>
      <c r="K1" s="22" t="s">
        <v>34</v>
      </c>
      <c r="L1" s="22" t="s">
        <v>35</v>
      </c>
      <c r="M1" s="22" t="s">
        <v>36</v>
      </c>
      <c r="N1" s="22" t="s">
        <v>37</v>
      </c>
      <c r="O1" s="22" t="s">
        <v>38</v>
      </c>
      <c r="P1" s="22" t="s">
        <v>39</v>
      </c>
      <c r="Q1" s="22" t="s">
        <v>46</v>
      </c>
      <c r="R1" s="22" t="s">
        <v>40</v>
      </c>
      <c r="S1" s="22" t="s">
        <v>41</v>
      </c>
      <c r="T1" s="22" t="s">
        <v>42</v>
      </c>
      <c r="U1" s="22" t="s">
        <v>43</v>
      </c>
      <c r="V1" s="22" t="s">
        <v>45</v>
      </c>
    </row>
    <row r="2" spans="1:22" x14ac:dyDescent="0.3">
      <c r="A2" s="13">
        <v>1</v>
      </c>
      <c r="B2" s="14" t="s">
        <v>16</v>
      </c>
      <c r="C2" s="10">
        <v>525936.42783252569</v>
      </c>
      <c r="D2" s="10">
        <v>525936.42783252569</v>
      </c>
      <c r="E2" s="10">
        <v>525936.42783252569</v>
      </c>
      <c r="F2" s="10">
        <v>525936.42783252569</v>
      </c>
      <c r="G2" s="10">
        <v>525936.42783252569</v>
      </c>
      <c r="H2" s="10">
        <v>525936.42783252569</v>
      </c>
      <c r="I2" s="10">
        <v>525936.42783252569</v>
      </c>
      <c r="J2" s="10">
        <v>525936.42783252569</v>
      </c>
      <c r="K2" s="9">
        <v>525936.42783252569</v>
      </c>
      <c r="L2" s="10">
        <v>566691.64917748154</v>
      </c>
      <c r="M2" s="10"/>
      <c r="N2" s="10">
        <v>566691.64917748154</v>
      </c>
      <c r="O2" s="10">
        <v>525936.42783252569</v>
      </c>
      <c r="P2" s="10">
        <v>525936.42783252569</v>
      </c>
      <c r="Q2" s="10"/>
      <c r="R2" s="10">
        <v>525936.42783252569</v>
      </c>
      <c r="S2" s="10">
        <v>525936.42783252569</v>
      </c>
      <c r="T2" s="10">
        <v>525936.42783252569</v>
      </c>
      <c r="U2" s="10">
        <v>525936.42783252569</v>
      </c>
      <c r="V2" s="10">
        <f>SUM(C2:U2)/17</f>
        <v>530731.1597554615</v>
      </c>
    </row>
    <row r="3" spans="1:22" x14ac:dyDescent="0.3">
      <c r="A3" s="13">
        <v>2</v>
      </c>
      <c r="B3" s="14" t="s">
        <v>17</v>
      </c>
      <c r="C3" s="10">
        <v>285771.78796923498</v>
      </c>
      <c r="D3" s="10">
        <v>285771.78796923498</v>
      </c>
      <c r="E3" s="10">
        <v>285771.78796923498</v>
      </c>
      <c r="F3" s="10">
        <v>285771.78796923498</v>
      </c>
      <c r="G3" s="10">
        <v>285771.78796923498</v>
      </c>
      <c r="H3" s="10">
        <v>285771.78796923498</v>
      </c>
      <c r="I3" s="10">
        <v>285771.78796923498</v>
      </c>
      <c r="J3" s="10">
        <v>285771.78796923498</v>
      </c>
      <c r="K3" s="10">
        <v>285771.78796923498</v>
      </c>
      <c r="L3" s="10">
        <v>307916.4652657439</v>
      </c>
      <c r="M3" s="10">
        <v>285771.78796923498</v>
      </c>
      <c r="N3" s="10">
        <v>307916.4652657439</v>
      </c>
      <c r="O3" s="10">
        <v>285771.78796923498</v>
      </c>
      <c r="P3" s="10">
        <v>285771.78796923498</v>
      </c>
      <c r="Q3" s="10">
        <v>285771.78796923498</v>
      </c>
      <c r="R3" s="10">
        <v>285771.78796923498</v>
      </c>
      <c r="S3" s="10">
        <v>285771.78796923498</v>
      </c>
      <c r="T3" s="10">
        <v>285771.78796923498</v>
      </c>
      <c r="U3" s="10">
        <v>285771.78796923498</v>
      </c>
      <c r="V3" s="10">
        <f>SUM(C3:U3)/19</f>
        <v>288102.8066320254</v>
      </c>
    </row>
    <row r="4" spans="1:22" x14ac:dyDescent="0.3">
      <c r="A4" s="13">
        <v>3</v>
      </c>
      <c r="B4" s="14" t="s">
        <v>18</v>
      </c>
      <c r="C4" s="10">
        <v>118798.86620000002</v>
      </c>
      <c r="D4" s="10">
        <v>118798.86620000002</v>
      </c>
      <c r="E4" s="10">
        <v>118798.86620000002</v>
      </c>
      <c r="F4" s="10">
        <v>118798.86620000002</v>
      </c>
      <c r="G4" s="10">
        <v>118798.86620000002</v>
      </c>
      <c r="H4" s="10">
        <v>118798.86620000002</v>
      </c>
      <c r="I4" s="10">
        <v>118798.86620000002</v>
      </c>
      <c r="J4" s="10">
        <v>118798.86620000002</v>
      </c>
      <c r="K4" s="10">
        <v>118798.86620000002</v>
      </c>
      <c r="L4" s="10">
        <v>128004.68239999999</v>
      </c>
      <c r="M4" s="10">
        <v>118798.86620000002</v>
      </c>
      <c r="N4" s="10">
        <v>128004.68239999999</v>
      </c>
      <c r="O4" s="10">
        <v>118798.86620000002</v>
      </c>
      <c r="P4" s="10">
        <v>118798.86620000002</v>
      </c>
      <c r="Q4" s="10">
        <v>118798.86620000002</v>
      </c>
      <c r="R4" s="10">
        <v>118798.86620000002</v>
      </c>
      <c r="S4" s="10">
        <v>118798.86620000002</v>
      </c>
      <c r="T4" s="10">
        <v>118798.86620000002</v>
      </c>
      <c r="U4" s="10">
        <v>118798.86620000002</v>
      </c>
      <c r="V4" s="10">
        <f t="shared" ref="V3:V16" si="0">SUM(C4:U4)/19</f>
        <v>119767.89948421055</v>
      </c>
    </row>
    <row r="5" spans="1:22" x14ac:dyDescent="0.3">
      <c r="A5" s="13">
        <v>4</v>
      </c>
      <c r="B5" s="14" t="s">
        <v>19</v>
      </c>
      <c r="C5" s="10"/>
      <c r="D5" s="10">
        <v>118798.86620000002</v>
      </c>
      <c r="E5" s="10">
        <v>118798.86620000002</v>
      </c>
      <c r="F5" s="10"/>
      <c r="G5" s="10"/>
      <c r="H5" s="10">
        <v>118798.86620000002</v>
      </c>
      <c r="I5" s="10"/>
      <c r="J5" s="10">
        <v>118798.86620000002</v>
      </c>
      <c r="K5" s="10">
        <v>118798.86620000002</v>
      </c>
      <c r="L5" s="10"/>
      <c r="M5" s="10">
        <v>118798.86620000002</v>
      </c>
      <c r="N5" s="10"/>
      <c r="O5" s="10">
        <v>118798.86620000002</v>
      </c>
      <c r="P5" s="10"/>
      <c r="Q5" s="10"/>
      <c r="R5" s="10">
        <v>118798.86620000002</v>
      </c>
      <c r="S5" s="10">
        <v>118798.86620000002</v>
      </c>
      <c r="T5" s="10"/>
      <c r="U5" s="10"/>
      <c r="V5" s="10">
        <f>SUM(C5:U5)/9</f>
        <v>118798.86620000002</v>
      </c>
    </row>
    <row r="6" spans="1:22" x14ac:dyDescent="0.3">
      <c r="A6" s="13">
        <v>5</v>
      </c>
      <c r="B6" s="14" t="s">
        <v>20</v>
      </c>
      <c r="C6" s="10">
        <v>222471.66144000003</v>
      </c>
      <c r="D6" s="10">
        <v>222471.66144000003</v>
      </c>
      <c r="E6" s="10">
        <v>222471.66144000003</v>
      </c>
      <c r="F6" s="10">
        <v>222471.66144000003</v>
      </c>
      <c r="G6" s="10">
        <v>222471.66144000003</v>
      </c>
      <c r="H6" s="10">
        <v>222471.66144000003</v>
      </c>
      <c r="I6" s="10">
        <v>222471.66144000003</v>
      </c>
      <c r="J6" s="10">
        <v>222471.66144000003</v>
      </c>
      <c r="K6" s="10">
        <v>222471.66144000003</v>
      </c>
      <c r="L6" s="10">
        <v>239711.16287999999</v>
      </c>
      <c r="M6" s="10">
        <v>222471.66144000003</v>
      </c>
      <c r="N6" s="10">
        <v>239711.16287999999</v>
      </c>
      <c r="O6" s="10">
        <v>222471.66144000003</v>
      </c>
      <c r="P6" s="10">
        <v>222471.66144000003</v>
      </c>
      <c r="Q6" s="10"/>
      <c r="R6" s="10">
        <v>222471.66144000003</v>
      </c>
      <c r="S6" s="10">
        <v>222471.66144000003</v>
      </c>
      <c r="T6" s="10">
        <v>222471.66144000003</v>
      </c>
      <c r="U6" s="10">
        <v>222471.66144000003</v>
      </c>
      <c r="V6" s="10">
        <f>SUM(C6:U6)/18</f>
        <v>224387.16159999999</v>
      </c>
    </row>
    <row r="7" spans="1:22" x14ac:dyDescent="0.3">
      <c r="A7" s="13">
        <v>6</v>
      </c>
      <c r="B7" s="15" t="s">
        <v>21</v>
      </c>
      <c r="C7" s="10"/>
      <c r="D7" s="10">
        <v>233449.22104000003</v>
      </c>
      <c r="E7" s="10">
        <v>233449.22104000003</v>
      </c>
      <c r="F7" s="10"/>
      <c r="G7" s="10"/>
      <c r="H7" s="10"/>
      <c r="I7" s="10"/>
      <c r="J7" s="10"/>
      <c r="K7" s="10"/>
      <c r="L7" s="10"/>
      <c r="M7" s="10"/>
      <c r="N7" s="10"/>
      <c r="O7" s="10"/>
      <c r="P7" s="10">
        <v>233449.22104000003</v>
      </c>
      <c r="Q7" s="10"/>
      <c r="R7" s="10"/>
      <c r="S7" s="10"/>
      <c r="T7" s="10"/>
      <c r="U7" s="10"/>
      <c r="V7" s="10">
        <f>SUM(C7:U7)/3</f>
        <v>233449.22104000006</v>
      </c>
    </row>
    <row r="8" spans="1:22" x14ac:dyDescent="0.3">
      <c r="A8" s="13">
        <v>7</v>
      </c>
      <c r="B8" s="15" t="s">
        <v>8</v>
      </c>
      <c r="C8" s="10">
        <v>207848.67488000001</v>
      </c>
      <c r="D8" s="10">
        <v>207848.67488000001</v>
      </c>
      <c r="E8" s="10">
        <v>207848.67488000001</v>
      </c>
      <c r="F8" s="10">
        <v>207848.67488000001</v>
      </c>
      <c r="G8" s="10">
        <v>207848.67488000001</v>
      </c>
      <c r="H8" s="10">
        <v>207848.67488000001</v>
      </c>
      <c r="I8" s="10">
        <v>207848.67488000001</v>
      </c>
      <c r="J8" s="10">
        <v>207848.67488000001</v>
      </c>
      <c r="K8" s="10">
        <v>207848.67488000001</v>
      </c>
      <c r="L8" s="10">
        <v>223955.02975999998</v>
      </c>
      <c r="M8" s="10">
        <v>207848.67488000001</v>
      </c>
      <c r="N8" s="10">
        <v>223955.02975999998</v>
      </c>
      <c r="O8" s="10">
        <v>207848.67488000001</v>
      </c>
      <c r="P8" s="10">
        <v>207848.67488000001</v>
      </c>
      <c r="Q8" s="10">
        <v>207848.67488000001</v>
      </c>
      <c r="R8" s="10">
        <v>207848.67488000001</v>
      </c>
      <c r="S8" s="10">
        <v>207848.67488000001</v>
      </c>
      <c r="T8" s="10">
        <v>207848.67488000001</v>
      </c>
      <c r="U8" s="10">
        <v>207848.67488000001</v>
      </c>
      <c r="V8" s="10">
        <f t="shared" si="0"/>
        <v>209544.08065684207</v>
      </c>
    </row>
    <row r="9" spans="1:22" x14ac:dyDescent="0.3">
      <c r="A9" s="13">
        <v>8</v>
      </c>
      <c r="B9" s="14" t="s">
        <v>22</v>
      </c>
      <c r="C9" s="10">
        <v>118326.74084000001</v>
      </c>
      <c r="D9" s="10">
        <v>118326.74084000001</v>
      </c>
      <c r="E9" s="10">
        <v>118326.74084000001</v>
      </c>
      <c r="F9" s="10">
        <v>118326.74084000001</v>
      </c>
      <c r="G9" s="10">
        <v>118326.74084000001</v>
      </c>
      <c r="H9" s="10">
        <v>118326.74084000001</v>
      </c>
      <c r="I9" s="10">
        <v>118326.74084000001</v>
      </c>
      <c r="J9" s="10">
        <v>118326.74084000001</v>
      </c>
      <c r="K9" s="10">
        <v>118326.74084000001</v>
      </c>
      <c r="L9" s="10">
        <v>127495.97167999999</v>
      </c>
      <c r="M9" s="10">
        <v>118326.74084000001</v>
      </c>
      <c r="N9" s="10">
        <v>127495.97167999999</v>
      </c>
      <c r="O9" s="10">
        <v>118326.74084000001</v>
      </c>
      <c r="P9" s="10">
        <v>118326.74084000001</v>
      </c>
      <c r="Q9" s="10">
        <v>118326.74084000001</v>
      </c>
      <c r="R9" s="10">
        <v>118326.74084000001</v>
      </c>
      <c r="S9" s="10">
        <v>118326.74084000001</v>
      </c>
      <c r="T9" s="10"/>
      <c r="U9" s="10"/>
      <c r="V9" s="10">
        <f>SUM(C9:U9)/17</f>
        <v>119405.47388000003</v>
      </c>
    </row>
    <row r="10" spans="1:22" x14ac:dyDescent="0.3">
      <c r="A10" s="13">
        <v>9</v>
      </c>
      <c r="B10" s="14" t="s">
        <v>4</v>
      </c>
      <c r="C10" s="10">
        <v>149090.99688000002</v>
      </c>
      <c r="D10" s="10">
        <v>149090.99688000002</v>
      </c>
      <c r="E10" s="10">
        <v>149090.99688000002</v>
      </c>
      <c r="F10" s="10">
        <v>149090.99688000002</v>
      </c>
      <c r="G10" s="10">
        <v>149090.99688000002</v>
      </c>
      <c r="H10" s="10">
        <v>149090.99688000002</v>
      </c>
      <c r="I10" s="10">
        <v>149090.99688000002</v>
      </c>
      <c r="J10" s="10">
        <v>149090.99688000002</v>
      </c>
      <c r="K10" s="10">
        <v>149090.99688000002</v>
      </c>
      <c r="L10" s="10">
        <v>160644.17375999998</v>
      </c>
      <c r="M10" s="10">
        <v>149090.99688000002</v>
      </c>
      <c r="N10" s="10">
        <v>160644.17375999998</v>
      </c>
      <c r="O10" s="10">
        <v>149090.99688000002</v>
      </c>
      <c r="P10" s="10">
        <v>149090.99688000002</v>
      </c>
      <c r="Q10" s="10">
        <v>149090.99688000002</v>
      </c>
      <c r="R10" s="10">
        <v>149090.99688000002</v>
      </c>
      <c r="S10" s="10">
        <v>149090.99688000002</v>
      </c>
      <c r="T10" s="10">
        <v>149090.99688000002</v>
      </c>
      <c r="U10" s="10">
        <v>149090.99688000002</v>
      </c>
      <c r="V10" s="10">
        <f t="shared" si="0"/>
        <v>150307.12076210527</v>
      </c>
    </row>
    <row r="11" spans="1:22" x14ac:dyDescent="0.3">
      <c r="A11" s="13">
        <v>10</v>
      </c>
      <c r="B11" s="14" t="s">
        <v>5</v>
      </c>
      <c r="C11" s="10">
        <v>630560.82712000003</v>
      </c>
      <c r="D11" s="10">
        <v>529883.04800000007</v>
      </c>
      <c r="E11" s="10">
        <v>630560.82712000003</v>
      </c>
      <c r="F11" s="10"/>
      <c r="G11" s="10"/>
      <c r="H11" s="10"/>
      <c r="I11" s="10"/>
      <c r="J11" s="10"/>
      <c r="K11" s="10"/>
      <c r="L11" s="10"/>
      <c r="M11" s="10"/>
      <c r="N11" s="10">
        <v>679423.47424000001</v>
      </c>
      <c r="O11" s="10"/>
      <c r="P11" s="10"/>
      <c r="Q11" s="10"/>
      <c r="R11" s="10"/>
      <c r="S11" s="10"/>
      <c r="T11" s="10"/>
      <c r="U11" s="10"/>
      <c r="V11" s="10">
        <f>SUM(C11:U11)/4</f>
        <v>617607.04411999998</v>
      </c>
    </row>
    <row r="12" spans="1:22" x14ac:dyDescent="0.3">
      <c r="A12" s="13">
        <v>11</v>
      </c>
      <c r="B12" s="14" t="s">
        <v>6</v>
      </c>
      <c r="C12" s="10"/>
      <c r="D12" s="10">
        <v>437033.02800000005</v>
      </c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>
        <f>SUM(C12:U12)/1</f>
        <v>437033.02800000005</v>
      </c>
    </row>
    <row r="13" spans="1:22" x14ac:dyDescent="0.3">
      <c r="A13" s="13">
        <v>12</v>
      </c>
      <c r="B13" s="14" t="s">
        <v>23</v>
      </c>
      <c r="C13" s="10">
        <v>284045.32212000003</v>
      </c>
      <c r="D13" s="10">
        <v>284045.32212000003</v>
      </c>
      <c r="E13" s="10">
        <v>284045.32212000003</v>
      </c>
      <c r="F13" s="10">
        <v>284045.32212000003</v>
      </c>
      <c r="G13" s="10">
        <v>284045.32212000003</v>
      </c>
      <c r="H13" s="10">
        <v>284045.32212000003</v>
      </c>
      <c r="I13" s="10">
        <v>284045.32212000003</v>
      </c>
      <c r="J13" s="10">
        <v>284045.32212000003</v>
      </c>
      <c r="K13" s="10">
        <v>284045.32212000003</v>
      </c>
      <c r="L13" s="10">
        <v>306056.21424</v>
      </c>
      <c r="M13" s="10">
        <v>284045.32212000003</v>
      </c>
      <c r="N13" s="10">
        <v>306056.21424</v>
      </c>
      <c r="O13" s="10">
        <v>284045.32212000003</v>
      </c>
      <c r="P13" s="10">
        <v>284045.32212000003</v>
      </c>
      <c r="Q13" s="10">
        <v>284045.32212000003</v>
      </c>
      <c r="R13" s="10"/>
      <c r="S13" s="10"/>
      <c r="T13" s="10"/>
      <c r="U13" s="10"/>
      <c r="V13" s="10">
        <f>SUM(C13:U13)/15</f>
        <v>286980.10773600009</v>
      </c>
    </row>
    <row r="14" spans="1:22" x14ac:dyDescent="0.3">
      <c r="A14" s="13">
        <v>13</v>
      </c>
      <c r="B14" s="15" t="s">
        <v>7</v>
      </c>
      <c r="C14" s="10">
        <v>327011.10239552736</v>
      </c>
      <c r="D14" s="10">
        <v>327011.10239552736</v>
      </c>
      <c r="E14" s="10">
        <v>327011.10239552736</v>
      </c>
      <c r="F14" s="10"/>
      <c r="G14" s="10"/>
      <c r="H14" s="10">
        <v>327011.10239552736</v>
      </c>
      <c r="I14" s="10">
        <v>327011.10239552736</v>
      </c>
      <c r="J14" s="10"/>
      <c r="K14" s="10"/>
      <c r="L14" s="10">
        <v>352351.44612359395</v>
      </c>
      <c r="M14" s="10">
        <v>327011.10239552736</v>
      </c>
      <c r="N14" s="10">
        <v>352351.44612359395</v>
      </c>
      <c r="O14" s="10">
        <v>327011.10239552736</v>
      </c>
      <c r="P14" s="10"/>
      <c r="Q14" s="10"/>
      <c r="R14" s="10">
        <v>327011.10239552736</v>
      </c>
      <c r="S14" s="10">
        <v>327011.10239552736</v>
      </c>
      <c r="T14" s="10">
        <v>327011.10239552736</v>
      </c>
      <c r="U14" s="10">
        <v>327011.10239552736</v>
      </c>
      <c r="V14" s="10">
        <f>SUM(C14:U14)/13</f>
        <v>330909.61681522994</v>
      </c>
    </row>
    <row r="15" spans="1:22" x14ac:dyDescent="0.3">
      <c r="A15" s="13">
        <v>14</v>
      </c>
      <c r="B15" s="15" t="s">
        <v>24</v>
      </c>
      <c r="C15" s="10">
        <v>333521.30931194726</v>
      </c>
      <c r="D15" s="10">
        <v>333521.30931194726</v>
      </c>
      <c r="E15" s="10">
        <v>333521.30931194726</v>
      </c>
      <c r="F15" s="10"/>
      <c r="G15" s="10">
        <v>333521.30931194726</v>
      </c>
      <c r="H15" s="10">
        <v>333521.30931194726</v>
      </c>
      <c r="I15" s="10">
        <v>333521.30931194726</v>
      </c>
      <c r="J15" s="10">
        <v>333521.30931194726</v>
      </c>
      <c r="K15" s="10">
        <v>333521.30931194726</v>
      </c>
      <c r="L15" s="10"/>
      <c r="M15" s="10">
        <v>333521.30931194726</v>
      </c>
      <c r="N15" s="10">
        <v>359366.13401877705</v>
      </c>
      <c r="O15" s="10">
        <v>333521.30931194726</v>
      </c>
      <c r="P15" s="10">
        <v>333521.30931194726</v>
      </c>
      <c r="Q15" s="10"/>
      <c r="R15" s="10">
        <v>333521.30931194726</v>
      </c>
      <c r="S15" s="10">
        <v>333521.30931194726</v>
      </c>
      <c r="T15" s="10">
        <v>333521.30931194726</v>
      </c>
      <c r="U15" s="10">
        <v>333521.30931194726</v>
      </c>
      <c r="V15" s="10">
        <f>SUM(C15:U15)/16</f>
        <v>335136.61085612403</v>
      </c>
    </row>
    <row r="16" spans="1:22" x14ac:dyDescent="0.3">
      <c r="A16" s="13">
        <v>15</v>
      </c>
      <c r="B16" s="16" t="s">
        <v>9</v>
      </c>
      <c r="C16" s="10">
        <v>338044.54717006866</v>
      </c>
      <c r="D16" s="10">
        <v>338044.54717006866</v>
      </c>
      <c r="E16" s="10">
        <v>338044.54717006866</v>
      </c>
      <c r="F16" s="10">
        <v>338044.54717006866</v>
      </c>
      <c r="G16" s="10">
        <v>338044.54717006866</v>
      </c>
      <c r="H16" s="10">
        <v>338044.54717006866</v>
      </c>
      <c r="I16" s="10">
        <v>338044.54717006866</v>
      </c>
      <c r="J16" s="10">
        <v>338044.54717006866</v>
      </c>
      <c r="K16" s="10">
        <v>338044.54717006866</v>
      </c>
      <c r="L16" s="10">
        <v>364239.88108361635</v>
      </c>
      <c r="M16" s="10">
        <v>338044.54717006866</v>
      </c>
      <c r="N16" s="10">
        <v>364239.88108361635</v>
      </c>
      <c r="O16" s="10">
        <v>338044.54717006866</v>
      </c>
      <c r="P16" s="10">
        <v>338044.54717006866</v>
      </c>
      <c r="Q16" s="10">
        <v>338044.54717006866</v>
      </c>
      <c r="R16" s="10"/>
      <c r="S16" s="10"/>
      <c r="T16" s="10"/>
      <c r="U16" s="10"/>
      <c r="V16" s="10">
        <f>SUM(C16:U16)/15</f>
        <v>341537.25835854176</v>
      </c>
    </row>
    <row r="17" spans="22:22" x14ac:dyDescent="0.3">
      <c r="V17" s="23">
        <f>SUM(V2:V16)</f>
        <v>4343697.4558965405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showGridLines="0" zoomScale="70" zoomScaleNormal="70" workbookViewId="0">
      <selection activeCell="F2" sqref="F2:F16"/>
    </sheetView>
  </sheetViews>
  <sheetFormatPr baseColWidth="10" defaultRowHeight="14.4" x14ac:dyDescent="0.3"/>
  <cols>
    <col min="1" max="1" width="7" customWidth="1"/>
    <col min="2" max="2" width="67.109375" customWidth="1"/>
    <col min="3" max="3" width="30.6640625" customWidth="1"/>
    <col min="4" max="6" width="16.33203125" customWidth="1"/>
    <col min="7" max="7" width="16" bestFit="1" customWidth="1"/>
    <col min="8" max="8" width="14" bestFit="1" customWidth="1"/>
    <col min="9" max="9" width="18.44140625" bestFit="1" customWidth="1"/>
    <col min="10" max="10" width="15.88671875" customWidth="1"/>
  </cols>
  <sheetData>
    <row r="1" spans="1:10" s="20" customFormat="1" ht="29.25" customHeight="1" x14ac:dyDescent="0.3">
      <c r="A1" s="17" t="s">
        <v>0</v>
      </c>
      <c r="B1" s="17" t="s">
        <v>1</v>
      </c>
      <c r="C1" s="17" t="s">
        <v>15</v>
      </c>
      <c r="D1" s="18" t="s">
        <v>3</v>
      </c>
      <c r="E1" s="18" t="s">
        <v>2</v>
      </c>
      <c r="F1" s="18" t="s">
        <v>11</v>
      </c>
      <c r="G1" s="19" t="s">
        <v>10</v>
      </c>
      <c r="H1" s="19" t="s">
        <v>2</v>
      </c>
      <c r="I1" s="19" t="s">
        <v>25</v>
      </c>
      <c r="J1" s="18" t="s">
        <v>12</v>
      </c>
    </row>
    <row r="2" spans="1:10" s="7" customFormat="1" ht="34.5" customHeight="1" x14ac:dyDescent="0.35">
      <c r="A2" s="13">
        <v>1</v>
      </c>
      <c r="B2" s="14" t="s">
        <v>16</v>
      </c>
      <c r="C2" s="11" t="s">
        <v>13</v>
      </c>
      <c r="D2" s="9">
        <v>441963.38473321492</v>
      </c>
      <c r="E2" s="10">
        <f>(D2)*19%</f>
        <v>83973.043099310831</v>
      </c>
      <c r="F2" s="10">
        <f>+D2+E2</f>
        <v>525936.42783252569</v>
      </c>
      <c r="G2" s="10">
        <f>23633.5*(1+7%)</f>
        <v>25287.845000000001</v>
      </c>
      <c r="H2" s="10">
        <f>(G2)*19%</f>
        <v>4804.6905500000003</v>
      </c>
      <c r="I2" s="10">
        <f>+G2+H2</f>
        <v>30092.535550000001</v>
      </c>
      <c r="J2" s="10">
        <f>+I2+F2</f>
        <v>556028.96338252572</v>
      </c>
    </row>
    <row r="3" spans="1:10" s="7" customFormat="1" ht="34.5" customHeight="1" x14ac:dyDescent="0.35">
      <c r="A3" s="13">
        <v>2</v>
      </c>
      <c r="B3" s="14" t="s">
        <v>17</v>
      </c>
      <c r="C3" s="11" t="s">
        <v>13</v>
      </c>
      <c r="D3" s="9">
        <v>240144.3596380126</v>
      </c>
      <c r="E3" s="10">
        <f t="shared" ref="E3:E16" si="0">(D3)*19%</f>
        <v>45627.428331222392</v>
      </c>
      <c r="F3" s="10">
        <f t="shared" ref="F3:F16" si="1">+D3+E3</f>
        <v>285771.78796923498</v>
      </c>
      <c r="G3" s="10">
        <f t="shared" ref="G3:G16" si="2">23633.5*(1+7%)</f>
        <v>25287.845000000001</v>
      </c>
      <c r="H3" s="10">
        <f t="shared" ref="H3:H16" si="3">(G3)*19%</f>
        <v>4804.6905500000003</v>
      </c>
      <c r="I3" s="10">
        <f t="shared" ref="I3:I16" si="4">+G3+H3</f>
        <v>30092.535550000001</v>
      </c>
      <c r="J3" s="10">
        <f t="shared" ref="J3:J16" si="5">+I3+F3</f>
        <v>315864.32351923501</v>
      </c>
    </row>
    <row r="4" spans="1:10" s="7" customFormat="1" ht="34.5" customHeight="1" x14ac:dyDescent="0.35">
      <c r="A4" s="13">
        <v>3</v>
      </c>
      <c r="B4" s="14" t="s">
        <v>18</v>
      </c>
      <c r="C4" s="11" t="s">
        <v>14</v>
      </c>
      <c r="D4" s="9">
        <v>99830.98000000001</v>
      </c>
      <c r="E4" s="10">
        <f t="shared" si="0"/>
        <v>18967.886200000001</v>
      </c>
      <c r="F4" s="10">
        <f t="shared" si="1"/>
        <v>118798.86620000002</v>
      </c>
      <c r="G4" s="10">
        <f t="shared" si="2"/>
        <v>25287.845000000001</v>
      </c>
      <c r="H4" s="10">
        <f t="shared" si="3"/>
        <v>4804.6905500000003</v>
      </c>
      <c r="I4" s="10">
        <f t="shared" si="4"/>
        <v>30092.535550000001</v>
      </c>
      <c r="J4" s="10">
        <f t="shared" si="5"/>
        <v>148891.40175000002</v>
      </c>
    </row>
    <row r="5" spans="1:10" s="7" customFormat="1" ht="34.5" customHeight="1" x14ac:dyDescent="0.35">
      <c r="A5" s="13">
        <v>4</v>
      </c>
      <c r="B5" s="14" t="s">
        <v>19</v>
      </c>
      <c r="C5" s="11" t="s">
        <v>14</v>
      </c>
      <c r="D5" s="9"/>
      <c r="E5" s="10"/>
      <c r="F5" s="10"/>
      <c r="G5" s="10"/>
      <c r="H5" s="10"/>
      <c r="I5" s="10"/>
      <c r="J5" s="10"/>
    </row>
    <row r="6" spans="1:10" s="7" customFormat="1" ht="34.5" customHeight="1" x14ac:dyDescent="0.35">
      <c r="A6" s="13">
        <v>5</v>
      </c>
      <c r="B6" s="14" t="s">
        <v>20</v>
      </c>
      <c r="C6" s="11" t="s">
        <v>14</v>
      </c>
      <c r="D6" s="9">
        <v>186950.97600000002</v>
      </c>
      <c r="E6" s="10">
        <f t="shared" si="0"/>
        <v>35520.685440000008</v>
      </c>
      <c r="F6" s="10">
        <f t="shared" si="1"/>
        <v>222471.66144000003</v>
      </c>
      <c r="G6" s="10">
        <f>23633.5*(1+7%)</f>
        <v>25287.845000000001</v>
      </c>
      <c r="H6" s="10">
        <f t="shared" si="3"/>
        <v>4804.6905500000003</v>
      </c>
      <c r="I6" s="10">
        <f t="shared" si="4"/>
        <v>30092.535550000001</v>
      </c>
      <c r="J6" s="10">
        <f t="shared" si="5"/>
        <v>252564.19699000003</v>
      </c>
    </row>
    <row r="7" spans="1:10" s="7" customFormat="1" ht="34.5" customHeight="1" x14ac:dyDescent="0.35">
      <c r="A7" s="13">
        <v>6</v>
      </c>
      <c r="B7" s="15" t="s">
        <v>21</v>
      </c>
      <c r="C7" s="11" t="s">
        <v>14</v>
      </c>
      <c r="D7" s="9"/>
      <c r="E7" s="10"/>
      <c r="F7" s="10"/>
      <c r="G7" s="10"/>
      <c r="H7" s="10"/>
      <c r="I7" s="10"/>
      <c r="J7" s="10"/>
    </row>
    <row r="8" spans="1:10" s="7" customFormat="1" ht="34.5" customHeight="1" x14ac:dyDescent="0.35">
      <c r="A8" s="13">
        <v>7</v>
      </c>
      <c r="B8" s="15" t="s">
        <v>8</v>
      </c>
      <c r="C8" s="11" t="s">
        <v>14</v>
      </c>
      <c r="D8" s="9">
        <v>174662.75200000001</v>
      </c>
      <c r="E8" s="10">
        <f t="shared" si="0"/>
        <v>33185.922879999998</v>
      </c>
      <c r="F8" s="10">
        <f t="shared" si="1"/>
        <v>207848.67488000001</v>
      </c>
      <c r="G8" s="10">
        <f t="shared" si="2"/>
        <v>25287.845000000001</v>
      </c>
      <c r="H8" s="10">
        <f t="shared" si="3"/>
        <v>4804.6905500000003</v>
      </c>
      <c r="I8" s="10">
        <f t="shared" si="4"/>
        <v>30092.535550000001</v>
      </c>
      <c r="J8" s="10">
        <f t="shared" si="5"/>
        <v>237941.21043000001</v>
      </c>
    </row>
    <row r="9" spans="1:10" s="7" customFormat="1" ht="34.5" customHeight="1" x14ac:dyDescent="0.35">
      <c r="A9" s="13">
        <v>8</v>
      </c>
      <c r="B9" s="14" t="s">
        <v>22</v>
      </c>
      <c r="C9" s="11" t="s">
        <v>14</v>
      </c>
      <c r="D9" s="9">
        <v>99434.236000000004</v>
      </c>
      <c r="E9" s="10">
        <f t="shared" si="0"/>
        <v>18892.504840000001</v>
      </c>
      <c r="F9" s="10">
        <f t="shared" si="1"/>
        <v>118326.74084000001</v>
      </c>
      <c r="G9" s="10">
        <f t="shared" si="2"/>
        <v>25287.845000000001</v>
      </c>
      <c r="H9" s="10">
        <f t="shared" si="3"/>
        <v>4804.6905500000003</v>
      </c>
      <c r="I9" s="10">
        <f t="shared" si="4"/>
        <v>30092.535550000001</v>
      </c>
      <c r="J9" s="10">
        <f t="shared" si="5"/>
        <v>148419.27639000001</v>
      </c>
    </row>
    <row r="10" spans="1:10" s="7" customFormat="1" ht="34.5" customHeight="1" x14ac:dyDescent="0.35">
      <c r="A10" s="13">
        <v>9</v>
      </c>
      <c r="B10" s="14" t="s">
        <v>4</v>
      </c>
      <c r="C10" s="11" t="s">
        <v>14</v>
      </c>
      <c r="D10" s="9">
        <v>125286.55200000001</v>
      </c>
      <c r="E10" s="10">
        <f t="shared" si="0"/>
        <v>23804.444880000003</v>
      </c>
      <c r="F10" s="10">
        <f t="shared" si="1"/>
        <v>149090.99688000002</v>
      </c>
      <c r="G10" s="10">
        <f t="shared" si="2"/>
        <v>25287.845000000001</v>
      </c>
      <c r="H10" s="10">
        <f t="shared" si="3"/>
        <v>4804.6905500000003</v>
      </c>
      <c r="I10" s="10">
        <f t="shared" si="4"/>
        <v>30092.535550000001</v>
      </c>
      <c r="J10" s="10">
        <f t="shared" si="5"/>
        <v>179183.53243000002</v>
      </c>
    </row>
    <row r="11" spans="1:10" s="7" customFormat="1" ht="34.5" customHeight="1" x14ac:dyDescent="0.35">
      <c r="A11" s="13">
        <v>10</v>
      </c>
      <c r="B11" s="14" t="s">
        <v>5</v>
      </c>
      <c r="C11" s="11" t="s">
        <v>14</v>
      </c>
      <c r="D11" s="9">
        <v>529883.04800000007</v>
      </c>
      <c r="E11" s="10">
        <f t="shared" si="0"/>
        <v>100677.77912000002</v>
      </c>
      <c r="F11" s="10">
        <f t="shared" si="1"/>
        <v>630560.82712000003</v>
      </c>
      <c r="G11" s="10">
        <f t="shared" si="2"/>
        <v>25287.845000000001</v>
      </c>
      <c r="H11" s="10">
        <f t="shared" si="3"/>
        <v>4804.6905500000003</v>
      </c>
      <c r="I11" s="10">
        <f t="shared" si="4"/>
        <v>30092.535550000001</v>
      </c>
      <c r="J11" s="10">
        <f t="shared" si="5"/>
        <v>660653.36267000006</v>
      </c>
    </row>
    <row r="12" spans="1:10" s="7" customFormat="1" ht="34.5" customHeight="1" x14ac:dyDescent="0.35">
      <c r="A12" s="13">
        <v>11</v>
      </c>
      <c r="B12" s="14" t="s">
        <v>6</v>
      </c>
      <c r="C12" s="11" t="s">
        <v>14</v>
      </c>
      <c r="D12" s="9"/>
      <c r="E12" s="10"/>
      <c r="F12" s="10"/>
      <c r="G12" s="10"/>
      <c r="H12" s="10"/>
      <c r="I12" s="10"/>
      <c r="J12" s="10"/>
    </row>
    <row r="13" spans="1:10" s="7" customFormat="1" ht="34.5" customHeight="1" x14ac:dyDescent="0.35">
      <c r="A13" s="13">
        <v>12</v>
      </c>
      <c r="B13" s="14" t="s">
        <v>23</v>
      </c>
      <c r="C13" s="11" t="s">
        <v>13</v>
      </c>
      <c r="D13" s="9">
        <v>238693.54800000001</v>
      </c>
      <c r="E13" s="10">
        <f t="shared" si="0"/>
        <v>45351.774120000002</v>
      </c>
      <c r="F13" s="10">
        <f t="shared" si="1"/>
        <v>284045.32212000003</v>
      </c>
      <c r="G13" s="10">
        <f t="shared" si="2"/>
        <v>25287.845000000001</v>
      </c>
      <c r="H13" s="10">
        <f t="shared" si="3"/>
        <v>4804.6905500000003</v>
      </c>
      <c r="I13" s="10">
        <f t="shared" si="4"/>
        <v>30092.535550000001</v>
      </c>
      <c r="J13" s="10">
        <f t="shared" si="5"/>
        <v>314137.85767000006</v>
      </c>
    </row>
    <row r="14" spans="1:10" s="7" customFormat="1" ht="34.5" customHeight="1" x14ac:dyDescent="0.35">
      <c r="A14" s="13">
        <v>13</v>
      </c>
      <c r="B14" s="15" t="s">
        <v>7</v>
      </c>
      <c r="C14" s="11" t="s">
        <v>13</v>
      </c>
      <c r="D14" s="9">
        <v>274799.24571052718</v>
      </c>
      <c r="E14" s="10">
        <f t="shared" si="0"/>
        <v>52211.856685000166</v>
      </c>
      <c r="F14" s="10">
        <f t="shared" si="1"/>
        <v>327011.10239552736</v>
      </c>
      <c r="G14" s="10">
        <f t="shared" si="2"/>
        <v>25287.845000000001</v>
      </c>
      <c r="H14" s="10">
        <f t="shared" si="3"/>
        <v>4804.6905500000003</v>
      </c>
      <c r="I14" s="10">
        <f t="shared" si="4"/>
        <v>30092.535550000001</v>
      </c>
      <c r="J14" s="10">
        <f t="shared" si="5"/>
        <v>357103.63794552733</v>
      </c>
    </row>
    <row r="15" spans="1:10" s="7" customFormat="1" ht="34.5" customHeight="1" x14ac:dyDescent="0.35">
      <c r="A15" s="13">
        <v>14</v>
      </c>
      <c r="B15" s="15" t="s">
        <v>24</v>
      </c>
      <c r="C15" s="11" t="s">
        <v>13</v>
      </c>
      <c r="D15" s="9">
        <v>280270.00782516575</v>
      </c>
      <c r="E15" s="10">
        <f t="shared" si="0"/>
        <v>53251.301486781493</v>
      </c>
      <c r="F15" s="10">
        <f t="shared" si="1"/>
        <v>333521.30931194726</v>
      </c>
      <c r="G15" s="10">
        <f t="shared" si="2"/>
        <v>25287.845000000001</v>
      </c>
      <c r="H15" s="10">
        <f t="shared" si="3"/>
        <v>4804.6905500000003</v>
      </c>
      <c r="I15" s="10">
        <f t="shared" si="4"/>
        <v>30092.535550000001</v>
      </c>
      <c r="J15" s="10">
        <f t="shared" si="5"/>
        <v>363613.84486194723</v>
      </c>
    </row>
    <row r="16" spans="1:10" s="7" customFormat="1" ht="34.5" customHeight="1" x14ac:dyDescent="0.35">
      <c r="A16" s="13">
        <v>15</v>
      </c>
      <c r="B16" s="16" t="s">
        <v>9</v>
      </c>
      <c r="C16" s="11" t="s">
        <v>13</v>
      </c>
      <c r="D16" s="9">
        <v>284071.04804207449</v>
      </c>
      <c r="E16" s="10">
        <f t="shared" si="0"/>
        <v>53973.499127994153</v>
      </c>
      <c r="F16" s="10">
        <f t="shared" si="1"/>
        <v>338044.54717006866</v>
      </c>
      <c r="G16" s="10">
        <f t="shared" si="2"/>
        <v>25287.845000000001</v>
      </c>
      <c r="H16" s="10">
        <f t="shared" si="3"/>
        <v>4804.6905500000003</v>
      </c>
      <c r="I16" s="10">
        <f t="shared" si="4"/>
        <v>30092.535550000001</v>
      </c>
      <c r="J16" s="10">
        <f t="shared" si="5"/>
        <v>368137.08272006863</v>
      </c>
    </row>
    <row r="17" spans="1:7" x14ac:dyDescent="0.3">
      <c r="A17" s="2"/>
      <c r="B17" s="4"/>
      <c r="C17" s="5"/>
      <c r="D17" s="6"/>
      <c r="E17" s="6"/>
      <c r="F17" s="6"/>
      <c r="G17" s="6"/>
    </row>
    <row r="18" spans="1:7" x14ac:dyDescent="0.3">
      <c r="A18" s="2"/>
      <c r="B18" s="4"/>
      <c r="C18" s="5"/>
      <c r="D18" s="21"/>
      <c r="E18" s="6"/>
      <c r="F18" s="6"/>
      <c r="G18" s="6"/>
    </row>
    <row r="19" spans="1:7" x14ac:dyDescent="0.3">
      <c r="A19" s="3"/>
      <c r="B19" s="3"/>
      <c r="C19" s="3"/>
      <c r="D19" s="6"/>
      <c r="E19" s="6"/>
      <c r="F19" s="6"/>
      <c r="G19" s="6"/>
    </row>
    <row r="20" spans="1:7" x14ac:dyDescent="0.3">
      <c r="A20" s="6"/>
      <c r="B20" s="6"/>
      <c r="C20" s="6"/>
      <c r="D20" s="6"/>
      <c r="E20" s="6"/>
      <c r="F20" s="6"/>
      <c r="G20" s="6"/>
    </row>
  </sheetData>
  <pageMargins left="0.7" right="0.7" top="0.75" bottom="0.75" header="0.3" footer="0.3"/>
  <pageSetup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2741B-2508-46E1-B293-B22510259837}">
  <dimension ref="A1:J21"/>
  <sheetViews>
    <sheetView showGridLines="0" zoomScale="73" zoomScaleNormal="73" workbookViewId="0">
      <selection activeCell="F2" sqref="F2:F16"/>
    </sheetView>
  </sheetViews>
  <sheetFormatPr baseColWidth="10" defaultRowHeight="14.4" x14ac:dyDescent="0.3"/>
  <cols>
    <col min="1" max="1" width="7" customWidth="1"/>
    <col min="2" max="2" width="67.109375" customWidth="1"/>
    <col min="3" max="3" width="30.6640625" customWidth="1"/>
    <col min="4" max="5" width="16.33203125" customWidth="1"/>
    <col min="6" max="6" width="16" bestFit="1" customWidth="1"/>
    <col min="7" max="7" width="16" customWidth="1"/>
    <col min="8" max="8" width="11.6640625" customWidth="1"/>
    <col min="9" max="9" width="14" bestFit="1" customWidth="1"/>
    <col min="10" max="10" width="14.33203125" bestFit="1" customWidth="1"/>
  </cols>
  <sheetData>
    <row r="1" spans="1:10" ht="29.25" customHeight="1" x14ac:dyDescent="0.3">
      <c r="A1" s="1" t="s">
        <v>0</v>
      </c>
      <c r="B1" s="1" t="s">
        <v>1</v>
      </c>
      <c r="C1" s="1" t="s">
        <v>15</v>
      </c>
      <c r="D1" s="8" t="s">
        <v>3</v>
      </c>
      <c r="E1" s="18" t="s">
        <v>2</v>
      </c>
      <c r="F1" s="18" t="s">
        <v>11</v>
      </c>
      <c r="G1" s="19" t="s">
        <v>10</v>
      </c>
      <c r="H1" s="19" t="s">
        <v>2</v>
      </c>
      <c r="I1" s="19" t="s">
        <v>25</v>
      </c>
      <c r="J1" s="18" t="s">
        <v>12</v>
      </c>
    </row>
    <row r="2" spans="1:10" s="7" customFormat="1" ht="34.5" customHeight="1" x14ac:dyDescent="0.35">
      <c r="A2" s="13">
        <v>1</v>
      </c>
      <c r="B2" s="14" t="s">
        <v>16</v>
      </c>
      <c r="C2" s="11" t="s">
        <v>13</v>
      </c>
      <c r="D2" s="9">
        <v>441963.38473321492</v>
      </c>
      <c r="E2" s="10">
        <f>(D2)*19%</f>
        <v>83973.043099310831</v>
      </c>
      <c r="F2" s="10">
        <f>+D2+E2</f>
        <v>525936.42783252569</v>
      </c>
      <c r="G2" s="10"/>
      <c r="H2" s="10"/>
      <c r="I2" s="10"/>
      <c r="J2" s="10">
        <f>+F2+I2</f>
        <v>525936.42783252569</v>
      </c>
    </row>
    <row r="3" spans="1:10" s="7" customFormat="1" ht="34.5" customHeight="1" x14ac:dyDescent="0.35">
      <c r="A3" s="13">
        <v>2</v>
      </c>
      <c r="B3" s="14" t="s">
        <v>17</v>
      </c>
      <c r="C3" s="11" t="s">
        <v>13</v>
      </c>
      <c r="D3" s="9">
        <v>240144.3596380126</v>
      </c>
      <c r="E3" s="10">
        <f t="shared" ref="E3:E16" si="0">(D3)*19%</f>
        <v>45627.428331222392</v>
      </c>
      <c r="F3" s="10">
        <f t="shared" ref="F3:F16" si="1">+D3+E3</f>
        <v>285771.78796923498</v>
      </c>
      <c r="G3" s="10"/>
      <c r="H3" s="10"/>
      <c r="I3" s="10"/>
      <c r="J3" s="10">
        <f t="shared" ref="J3:J16" si="2">+F3+I3</f>
        <v>285771.78796923498</v>
      </c>
    </row>
    <row r="4" spans="1:10" s="7" customFormat="1" ht="34.5" customHeight="1" x14ac:dyDescent="0.35">
      <c r="A4" s="13">
        <v>3</v>
      </c>
      <c r="B4" s="14" t="s">
        <v>18</v>
      </c>
      <c r="C4" s="11" t="s">
        <v>14</v>
      </c>
      <c r="D4" s="9">
        <v>99830.98000000001</v>
      </c>
      <c r="E4" s="10">
        <f t="shared" si="0"/>
        <v>18967.886200000001</v>
      </c>
      <c r="F4" s="10">
        <f t="shared" si="1"/>
        <v>118798.86620000002</v>
      </c>
      <c r="G4" s="10"/>
      <c r="H4" s="10"/>
      <c r="I4" s="10"/>
      <c r="J4" s="10">
        <f t="shared" si="2"/>
        <v>118798.86620000002</v>
      </c>
    </row>
    <row r="5" spans="1:10" s="7" customFormat="1" ht="34.5" customHeight="1" x14ac:dyDescent="0.35">
      <c r="A5" s="13">
        <v>4</v>
      </c>
      <c r="B5" s="14" t="s">
        <v>19</v>
      </c>
      <c r="C5" s="11" t="s">
        <v>14</v>
      </c>
      <c r="D5" s="9">
        <v>99830.98000000001</v>
      </c>
      <c r="E5" s="10">
        <f t="shared" si="0"/>
        <v>18967.886200000001</v>
      </c>
      <c r="F5" s="10">
        <f t="shared" si="1"/>
        <v>118798.86620000002</v>
      </c>
      <c r="G5" s="10"/>
      <c r="H5" s="10"/>
      <c r="I5" s="10"/>
      <c r="J5" s="10">
        <f t="shared" si="2"/>
        <v>118798.86620000002</v>
      </c>
    </row>
    <row r="6" spans="1:10" s="7" customFormat="1" ht="34.5" customHeight="1" x14ac:dyDescent="0.35">
      <c r="A6" s="13">
        <v>5</v>
      </c>
      <c r="B6" s="14" t="s">
        <v>20</v>
      </c>
      <c r="C6" s="11" t="s">
        <v>14</v>
      </c>
      <c r="D6" s="9">
        <v>186950.97600000002</v>
      </c>
      <c r="E6" s="10">
        <f t="shared" si="0"/>
        <v>35520.685440000008</v>
      </c>
      <c r="F6" s="10">
        <f t="shared" si="1"/>
        <v>222471.66144000003</v>
      </c>
      <c r="G6" s="10"/>
      <c r="H6" s="10"/>
      <c r="I6" s="10"/>
      <c r="J6" s="10">
        <f t="shared" si="2"/>
        <v>222471.66144000003</v>
      </c>
    </row>
    <row r="7" spans="1:10" s="7" customFormat="1" ht="34.5" customHeight="1" x14ac:dyDescent="0.35">
      <c r="A7" s="13">
        <v>6</v>
      </c>
      <c r="B7" s="15" t="s">
        <v>21</v>
      </c>
      <c r="C7" s="11" t="s">
        <v>14</v>
      </c>
      <c r="D7" s="9">
        <v>196175.81600000002</v>
      </c>
      <c r="E7" s="10">
        <f t="shared" si="0"/>
        <v>37273.405040000005</v>
      </c>
      <c r="F7" s="10">
        <f t="shared" si="1"/>
        <v>233449.22104000003</v>
      </c>
      <c r="G7" s="10"/>
      <c r="H7" s="10"/>
      <c r="I7" s="10"/>
      <c r="J7" s="10">
        <f t="shared" si="2"/>
        <v>233449.22104000003</v>
      </c>
    </row>
    <row r="8" spans="1:10" s="7" customFormat="1" ht="34.5" customHeight="1" x14ac:dyDescent="0.35">
      <c r="A8" s="13">
        <v>7</v>
      </c>
      <c r="B8" s="15" t="s">
        <v>8</v>
      </c>
      <c r="C8" s="11" t="s">
        <v>14</v>
      </c>
      <c r="D8" s="9">
        <v>174662.75200000001</v>
      </c>
      <c r="E8" s="10">
        <f t="shared" si="0"/>
        <v>33185.922879999998</v>
      </c>
      <c r="F8" s="10">
        <f t="shared" si="1"/>
        <v>207848.67488000001</v>
      </c>
      <c r="G8" s="10"/>
      <c r="H8" s="10"/>
      <c r="I8" s="10"/>
      <c r="J8" s="10">
        <f t="shared" si="2"/>
        <v>207848.67488000001</v>
      </c>
    </row>
    <row r="9" spans="1:10" s="7" customFormat="1" ht="34.5" customHeight="1" x14ac:dyDescent="0.35">
      <c r="A9" s="13">
        <v>8</v>
      </c>
      <c r="B9" s="14" t="s">
        <v>22</v>
      </c>
      <c r="C9" s="11" t="s">
        <v>14</v>
      </c>
      <c r="D9" s="9">
        <v>99434.236000000004</v>
      </c>
      <c r="E9" s="10">
        <f t="shared" si="0"/>
        <v>18892.504840000001</v>
      </c>
      <c r="F9" s="10">
        <f t="shared" si="1"/>
        <v>118326.74084000001</v>
      </c>
      <c r="G9" s="10"/>
      <c r="H9" s="10"/>
      <c r="I9" s="10"/>
      <c r="J9" s="10">
        <f t="shared" si="2"/>
        <v>118326.74084000001</v>
      </c>
    </row>
    <row r="10" spans="1:10" s="7" customFormat="1" ht="34.5" customHeight="1" x14ac:dyDescent="0.35">
      <c r="A10" s="13">
        <v>9</v>
      </c>
      <c r="B10" s="14" t="s">
        <v>4</v>
      </c>
      <c r="C10" s="11" t="s">
        <v>14</v>
      </c>
      <c r="D10" s="9">
        <v>125286.55200000001</v>
      </c>
      <c r="E10" s="10">
        <f t="shared" si="0"/>
        <v>23804.444880000003</v>
      </c>
      <c r="F10" s="10">
        <f t="shared" si="1"/>
        <v>149090.99688000002</v>
      </c>
      <c r="G10" s="10"/>
      <c r="H10" s="10"/>
      <c r="I10" s="10"/>
      <c r="J10" s="10">
        <f t="shared" si="2"/>
        <v>149090.99688000002</v>
      </c>
    </row>
    <row r="11" spans="1:10" s="7" customFormat="1" ht="34.5" customHeight="1" x14ac:dyDescent="0.35">
      <c r="A11" s="13">
        <v>10</v>
      </c>
      <c r="B11" s="14" t="s">
        <v>5</v>
      </c>
      <c r="C11" s="11" t="s">
        <v>14</v>
      </c>
      <c r="D11" s="9">
        <v>529883.04800000007</v>
      </c>
      <c r="E11" s="10"/>
      <c r="F11" s="10">
        <f t="shared" si="1"/>
        <v>529883.04800000007</v>
      </c>
      <c r="G11" s="10"/>
      <c r="H11" s="10"/>
      <c r="I11" s="10"/>
      <c r="J11" s="10">
        <f t="shared" si="2"/>
        <v>529883.04800000007</v>
      </c>
    </row>
    <row r="12" spans="1:10" s="7" customFormat="1" ht="34.5" customHeight="1" x14ac:dyDescent="0.35">
      <c r="A12" s="13">
        <v>11</v>
      </c>
      <c r="B12" s="14" t="s">
        <v>6</v>
      </c>
      <c r="C12" s="11" t="s">
        <v>14</v>
      </c>
      <c r="D12" s="9">
        <v>437033.02800000005</v>
      </c>
      <c r="E12" s="10"/>
      <c r="F12" s="10">
        <f t="shared" si="1"/>
        <v>437033.02800000005</v>
      </c>
      <c r="G12" s="10"/>
      <c r="H12" s="10"/>
      <c r="I12" s="10"/>
      <c r="J12" s="10">
        <f t="shared" si="2"/>
        <v>437033.02800000005</v>
      </c>
    </row>
    <row r="13" spans="1:10" s="7" customFormat="1" ht="34.5" customHeight="1" x14ac:dyDescent="0.35">
      <c r="A13" s="13">
        <v>12</v>
      </c>
      <c r="B13" s="14" t="s">
        <v>23</v>
      </c>
      <c r="C13" s="11" t="s">
        <v>13</v>
      </c>
      <c r="D13" s="9">
        <v>238693.54800000001</v>
      </c>
      <c r="E13" s="10">
        <f t="shared" si="0"/>
        <v>45351.774120000002</v>
      </c>
      <c r="F13" s="10">
        <f t="shared" si="1"/>
        <v>284045.32212000003</v>
      </c>
      <c r="G13" s="10"/>
      <c r="H13" s="10"/>
      <c r="I13" s="10"/>
      <c r="J13" s="10">
        <f t="shared" si="2"/>
        <v>284045.32212000003</v>
      </c>
    </row>
    <row r="14" spans="1:10" s="7" customFormat="1" ht="34.5" customHeight="1" x14ac:dyDescent="0.35">
      <c r="A14" s="13">
        <v>13</v>
      </c>
      <c r="B14" s="15" t="s">
        <v>7</v>
      </c>
      <c r="C14" s="11" t="s">
        <v>13</v>
      </c>
      <c r="D14" s="9">
        <v>274799.24571052718</v>
      </c>
      <c r="E14" s="10">
        <f t="shared" si="0"/>
        <v>52211.856685000166</v>
      </c>
      <c r="F14" s="10">
        <f t="shared" si="1"/>
        <v>327011.10239552736</v>
      </c>
      <c r="G14" s="10"/>
      <c r="H14" s="10"/>
      <c r="I14" s="10"/>
      <c r="J14" s="10">
        <f t="shared" si="2"/>
        <v>327011.10239552736</v>
      </c>
    </row>
    <row r="15" spans="1:10" s="7" customFormat="1" ht="34.5" customHeight="1" x14ac:dyDescent="0.35">
      <c r="A15" s="13">
        <v>14</v>
      </c>
      <c r="B15" s="15" t="s">
        <v>24</v>
      </c>
      <c r="C15" s="11" t="s">
        <v>13</v>
      </c>
      <c r="D15" s="9">
        <v>280270.00782516575</v>
      </c>
      <c r="E15" s="10">
        <f t="shared" si="0"/>
        <v>53251.301486781493</v>
      </c>
      <c r="F15" s="10">
        <f t="shared" si="1"/>
        <v>333521.30931194726</v>
      </c>
      <c r="G15" s="10"/>
      <c r="H15" s="10"/>
      <c r="I15" s="10"/>
      <c r="J15" s="10">
        <f t="shared" si="2"/>
        <v>333521.30931194726</v>
      </c>
    </row>
    <row r="16" spans="1:10" s="7" customFormat="1" ht="34.5" customHeight="1" x14ac:dyDescent="0.35">
      <c r="A16" s="13">
        <v>15</v>
      </c>
      <c r="B16" s="16" t="s">
        <v>9</v>
      </c>
      <c r="C16" s="11" t="s">
        <v>13</v>
      </c>
      <c r="D16" s="9">
        <v>284071.04804207449</v>
      </c>
      <c r="E16" s="10">
        <f t="shared" si="0"/>
        <v>53973.499127994153</v>
      </c>
      <c r="F16" s="10">
        <f t="shared" si="1"/>
        <v>338044.54717006866</v>
      </c>
      <c r="G16" s="10"/>
      <c r="H16" s="10"/>
      <c r="I16" s="10"/>
      <c r="J16" s="10">
        <f t="shared" si="2"/>
        <v>338044.54717006866</v>
      </c>
    </row>
    <row r="17" spans="1:7" x14ac:dyDescent="0.3">
      <c r="A17" s="2"/>
      <c r="B17" s="4"/>
      <c r="C17" s="5"/>
      <c r="D17" s="6"/>
      <c r="E17" s="6"/>
      <c r="F17" s="6"/>
      <c r="G17" s="6"/>
    </row>
    <row r="18" spans="1:7" x14ac:dyDescent="0.3">
      <c r="A18" s="2"/>
      <c r="B18" s="4"/>
      <c r="C18" s="5"/>
      <c r="D18" s="21"/>
      <c r="E18" s="6"/>
      <c r="F18" s="6"/>
      <c r="G18" s="6"/>
    </row>
    <row r="19" spans="1:7" x14ac:dyDescent="0.3">
      <c r="A19" s="3"/>
      <c r="B19" s="3"/>
      <c r="C19" s="3"/>
      <c r="D19" s="21"/>
      <c r="E19" s="6"/>
      <c r="F19" s="6"/>
      <c r="G19" s="6"/>
    </row>
    <row r="20" spans="1:7" x14ac:dyDescent="0.3">
      <c r="A20" s="6"/>
      <c r="B20" s="6"/>
      <c r="C20" s="6"/>
      <c r="D20" s="6"/>
      <c r="E20" s="6"/>
      <c r="F20" s="6"/>
      <c r="G20" s="6"/>
    </row>
    <row r="21" spans="1:7" x14ac:dyDescent="0.3">
      <c r="A21" s="6"/>
      <c r="B21" s="6"/>
      <c r="C21" s="6"/>
      <c r="D21" s="6"/>
      <c r="E21" s="6"/>
      <c r="F21" s="6"/>
      <c r="G21" s="6"/>
    </row>
  </sheetData>
  <pageMargins left="0.7" right="0.7" top="0.75" bottom="0.75" header="0.3" footer="0.3"/>
  <pageSetup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10400-2C1D-414B-A8C3-4E8609998E58}">
  <dimension ref="A1:J21"/>
  <sheetViews>
    <sheetView showGridLines="0" zoomScale="62" zoomScaleNormal="62" workbookViewId="0">
      <selection activeCell="F2" sqref="F2:F16"/>
    </sheetView>
  </sheetViews>
  <sheetFormatPr baseColWidth="10" defaultRowHeight="14.4" x14ac:dyDescent="0.3"/>
  <cols>
    <col min="1" max="1" width="7" customWidth="1"/>
    <col min="2" max="2" width="67.109375" customWidth="1"/>
    <col min="3" max="3" width="30.6640625" customWidth="1"/>
    <col min="4" max="6" width="16.33203125" customWidth="1"/>
    <col min="7" max="7" width="16" bestFit="1" customWidth="1"/>
    <col min="8" max="8" width="14" bestFit="1" customWidth="1"/>
    <col min="9" max="9" width="18.44140625" bestFit="1" customWidth="1"/>
    <col min="10" max="10" width="14" bestFit="1" customWidth="1"/>
  </cols>
  <sheetData>
    <row r="1" spans="1:10" ht="29.25" customHeight="1" x14ac:dyDescent="0.3">
      <c r="A1" s="1" t="s">
        <v>0</v>
      </c>
      <c r="B1" s="1" t="s">
        <v>1</v>
      </c>
      <c r="C1" s="1" t="s">
        <v>15</v>
      </c>
      <c r="D1" s="8" t="s">
        <v>3</v>
      </c>
      <c r="E1" s="8" t="s">
        <v>2</v>
      </c>
      <c r="F1" s="18" t="s">
        <v>11</v>
      </c>
      <c r="G1" s="19" t="s">
        <v>10</v>
      </c>
      <c r="H1" s="19" t="s">
        <v>2</v>
      </c>
      <c r="I1" s="19" t="s">
        <v>25</v>
      </c>
      <c r="J1" s="8" t="s">
        <v>12</v>
      </c>
    </row>
    <row r="2" spans="1:10" s="7" customFormat="1" ht="34.5" customHeight="1" x14ac:dyDescent="0.35">
      <c r="A2" s="13">
        <v>1</v>
      </c>
      <c r="B2" s="14" t="s">
        <v>16</v>
      </c>
      <c r="C2" s="11" t="s">
        <v>13</v>
      </c>
      <c r="D2" s="9">
        <v>441963.38473321492</v>
      </c>
      <c r="E2" s="9">
        <f>+D2*19%</f>
        <v>83973.043099310831</v>
      </c>
      <c r="F2" s="9">
        <f>+D2+E2</f>
        <v>525936.42783252569</v>
      </c>
      <c r="G2" s="12">
        <f>37734.004*(1+7%)</f>
        <v>40375.384280000006</v>
      </c>
      <c r="H2" s="10">
        <f>+G2*19%</f>
        <v>7671.3230132000008</v>
      </c>
      <c r="I2" s="10">
        <f>+G2+H2</f>
        <v>48046.707293200008</v>
      </c>
      <c r="J2" s="10">
        <f>+F2+I2</f>
        <v>573983.13512572565</v>
      </c>
    </row>
    <row r="3" spans="1:10" s="7" customFormat="1" ht="34.5" customHeight="1" x14ac:dyDescent="0.35">
      <c r="A3" s="13">
        <v>2</v>
      </c>
      <c r="B3" s="14" t="s">
        <v>17</v>
      </c>
      <c r="C3" s="11" t="s">
        <v>13</v>
      </c>
      <c r="D3" s="9">
        <v>240144.3596380126</v>
      </c>
      <c r="E3" s="9">
        <f t="shared" ref="E3:E16" si="0">+D3*19%</f>
        <v>45627.428331222392</v>
      </c>
      <c r="F3" s="9">
        <f t="shared" ref="F3:F16" si="1">+D3+E3</f>
        <v>285771.78796923498</v>
      </c>
      <c r="G3" s="12">
        <f t="shared" ref="G3:G16" si="2">37734.004*(1+7%)</f>
        <v>40375.384280000006</v>
      </c>
      <c r="H3" s="10">
        <f t="shared" ref="H3:H16" si="3">+G3*19%</f>
        <v>7671.3230132000008</v>
      </c>
      <c r="I3" s="10">
        <f t="shared" ref="I3:I16" si="4">+G3+H3</f>
        <v>48046.707293200008</v>
      </c>
      <c r="J3" s="10">
        <f>+F3+I3</f>
        <v>333818.495262435</v>
      </c>
    </row>
    <row r="4" spans="1:10" s="7" customFormat="1" ht="34.5" customHeight="1" x14ac:dyDescent="0.35">
      <c r="A4" s="13">
        <v>3</v>
      </c>
      <c r="B4" s="14" t="s">
        <v>18</v>
      </c>
      <c r="C4" s="11" t="s">
        <v>14</v>
      </c>
      <c r="D4" s="9">
        <v>99830.98000000001</v>
      </c>
      <c r="E4" s="9">
        <f t="shared" si="0"/>
        <v>18967.886200000001</v>
      </c>
      <c r="F4" s="9">
        <f t="shared" si="1"/>
        <v>118798.86620000002</v>
      </c>
      <c r="G4" s="12">
        <f t="shared" si="2"/>
        <v>40375.384280000006</v>
      </c>
      <c r="H4" s="10">
        <f t="shared" si="3"/>
        <v>7671.3230132000008</v>
      </c>
      <c r="I4" s="10">
        <f t="shared" si="4"/>
        <v>48046.707293200008</v>
      </c>
      <c r="J4" s="10">
        <f>+F4+I4</f>
        <v>166845.57349320003</v>
      </c>
    </row>
    <row r="5" spans="1:10" s="7" customFormat="1" ht="34.5" customHeight="1" x14ac:dyDescent="0.35">
      <c r="A5" s="13">
        <v>4</v>
      </c>
      <c r="B5" s="14" t="s">
        <v>19</v>
      </c>
      <c r="C5" s="11" t="s">
        <v>14</v>
      </c>
      <c r="D5" s="9">
        <v>99830.98000000001</v>
      </c>
      <c r="E5" s="9">
        <f t="shared" si="0"/>
        <v>18967.886200000001</v>
      </c>
      <c r="F5" s="9">
        <f t="shared" si="1"/>
        <v>118798.86620000002</v>
      </c>
      <c r="G5" s="12">
        <f t="shared" si="2"/>
        <v>40375.384280000006</v>
      </c>
      <c r="H5" s="10">
        <f t="shared" si="3"/>
        <v>7671.3230132000008</v>
      </c>
      <c r="I5" s="10">
        <f t="shared" si="4"/>
        <v>48046.707293200008</v>
      </c>
      <c r="J5" s="10">
        <f t="shared" ref="J5:J16" si="5">+F5+I5</f>
        <v>166845.57349320003</v>
      </c>
    </row>
    <row r="6" spans="1:10" s="7" customFormat="1" ht="34.5" customHeight="1" x14ac:dyDescent="0.35">
      <c r="A6" s="13">
        <v>5</v>
      </c>
      <c r="B6" s="14" t="s">
        <v>20</v>
      </c>
      <c r="C6" s="11" t="s">
        <v>14</v>
      </c>
      <c r="D6" s="9">
        <v>186950.97600000002</v>
      </c>
      <c r="E6" s="9">
        <f t="shared" si="0"/>
        <v>35520.685440000008</v>
      </c>
      <c r="F6" s="9">
        <f t="shared" si="1"/>
        <v>222471.66144000003</v>
      </c>
      <c r="G6" s="12">
        <f t="shared" si="2"/>
        <v>40375.384280000006</v>
      </c>
      <c r="H6" s="10">
        <f t="shared" si="3"/>
        <v>7671.3230132000008</v>
      </c>
      <c r="I6" s="10">
        <f t="shared" si="4"/>
        <v>48046.707293200008</v>
      </c>
      <c r="J6" s="10">
        <f t="shared" si="5"/>
        <v>270518.36873320001</v>
      </c>
    </row>
    <row r="7" spans="1:10" s="7" customFormat="1" ht="34.5" customHeight="1" x14ac:dyDescent="0.35">
      <c r="A7" s="13">
        <v>6</v>
      </c>
      <c r="B7" s="15" t="s">
        <v>21</v>
      </c>
      <c r="C7" s="11" t="s">
        <v>14</v>
      </c>
      <c r="D7" s="9">
        <v>196175.81600000002</v>
      </c>
      <c r="E7" s="9">
        <f t="shared" si="0"/>
        <v>37273.405040000005</v>
      </c>
      <c r="F7" s="9">
        <f t="shared" si="1"/>
        <v>233449.22104000003</v>
      </c>
      <c r="G7" s="12">
        <f t="shared" si="2"/>
        <v>40375.384280000006</v>
      </c>
      <c r="H7" s="10">
        <f t="shared" si="3"/>
        <v>7671.3230132000008</v>
      </c>
      <c r="I7" s="10">
        <f t="shared" si="4"/>
        <v>48046.707293200008</v>
      </c>
      <c r="J7" s="10">
        <f t="shared" si="5"/>
        <v>281495.92833320005</v>
      </c>
    </row>
    <row r="8" spans="1:10" s="7" customFormat="1" ht="34.5" customHeight="1" x14ac:dyDescent="0.35">
      <c r="A8" s="13">
        <v>7</v>
      </c>
      <c r="B8" s="15" t="s">
        <v>8</v>
      </c>
      <c r="C8" s="11" t="s">
        <v>14</v>
      </c>
      <c r="D8" s="9">
        <v>174662.75200000001</v>
      </c>
      <c r="E8" s="9">
        <f t="shared" si="0"/>
        <v>33185.922879999998</v>
      </c>
      <c r="F8" s="9">
        <f t="shared" si="1"/>
        <v>207848.67488000001</v>
      </c>
      <c r="G8" s="12">
        <f t="shared" si="2"/>
        <v>40375.384280000006</v>
      </c>
      <c r="H8" s="10">
        <f t="shared" si="3"/>
        <v>7671.3230132000008</v>
      </c>
      <c r="I8" s="10">
        <f t="shared" si="4"/>
        <v>48046.707293200008</v>
      </c>
      <c r="J8" s="10">
        <f t="shared" si="5"/>
        <v>255895.38217320002</v>
      </c>
    </row>
    <row r="9" spans="1:10" s="7" customFormat="1" ht="34.5" customHeight="1" x14ac:dyDescent="0.35">
      <c r="A9" s="13">
        <v>8</v>
      </c>
      <c r="B9" s="14" t="s">
        <v>22</v>
      </c>
      <c r="C9" s="11" t="s">
        <v>14</v>
      </c>
      <c r="D9" s="9">
        <v>99434.236000000004</v>
      </c>
      <c r="E9" s="9">
        <f t="shared" si="0"/>
        <v>18892.504840000001</v>
      </c>
      <c r="F9" s="9">
        <f t="shared" si="1"/>
        <v>118326.74084000001</v>
      </c>
      <c r="G9" s="12">
        <f t="shared" si="2"/>
        <v>40375.384280000006</v>
      </c>
      <c r="H9" s="10">
        <f t="shared" si="3"/>
        <v>7671.3230132000008</v>
      </c>
      <c r="I9" s="10">
        <f t="shared" si="4"/>
        <v>48046.707293200008</v>
      </c>
      <c r="J9" s="10">
        <f t="shared" si="5"/>
        <v>166373.44813320003</v>
      </c>
    </row>
    <row r="10" spans="1:10" s="7" customFormat="1" ht="34.5" customHeight="1" x14ac:dyDescent="0.35">
      <c r="A10" s="13">
        <v>9</v>
      </c>
      <c r="B10" s="14" t="s">
        <v>4</v>
      </c>
      <c r="C10" s="11" t="s">
        <v>14</v>
      </c>
      <c r="D10" s="9">
        <v>125286.55200000001</v>
      </c>
      <c r="E10" s="9">
        <f t="shared" si="0"/>
        <v>23804.444880000003</v>
      </c>
      <c r="F10" s="9">
        <f t="shared" si="1"/>
        <v>149090.99688000002</v>
      </c>
      <c r="G10" s="12">
        <f t="shared" si="2"/>
        <v>40375.384280000006</v>
      </c>
      <c r="H10" s="10">
        <f t="shared" si="3"/>
        <v>7671.3230132000008</v>
      </c>
      <c r="I10" s="10">
        <f t="shared" si="4"/>
        <v>48046.707293200008</v>
      </c>
      <c r="J10" s="10">
        <f t="shared" si="5"/>
        <v>197137.70417320004</v>
      </c>
    </row>
    <row r="11" spans="1:10" s="7" customFormat="1" ht="34.5" customHeight="1" x14ac:dyDescent="0.35">
      <c r="A11" s="13">
        <v>10</v>
      </c>
      <c r="B11" s="14" t="s">
        <v>5</v>
      </c>
      <c r="C11" s="11" t="s">
        <v>14</v>
      </c>
      <c r="D11" s="9">
        <v>529883.04800000007</v>
      </c>
      <c r="E11" s="9">
        <f t="shared" si="0"/>
        <v>100677.77912000002</v>
      </c>
      <c r="F11" s="9">
        <f t="shared" si="1"/>
        <v>630560.82712000003</v>
      </c>
      <c r="G11" s="12">
        <f t="shared" si="2"/>
        <v>40375.384280000006</v>
      </c>
      <c r="H11" s="10">
        <f t="shared" si="3"/>
        <v>7671.3230132000008</v>
      </c>
      <c r="I11" s="10">
        <f t="shared" si="4"/>
        <v>48046.707293200008</v>
      </c>
      <c r="J11" s="10">
        <f t="shared" si="5"/>
        <v>678607.53441319999</v>
      </c>
    </row>
    <row r="12" spans="1:10" s="7" customFormat="1" ht="34.5" customHeight="1" x14ac:dyDescent="0.35">
      <c r="A12" s="13">
        <v>11</v>
      </c>
      <c r="B12" s="14" t="s">
        <v>6</v>
      </c>
      <c r="C12" s="11" t="s">
        <v>14</v>
      </c>
      <c r="D12" s="9"/>
      <c r="E12" s="9"/>
      <c r="F12" s="9"/>
      <c r="G12" s="12"/>
      <c r="H12" s="10"/>
      <c r="I12" s="10"/>
      <c r="J12" s="10"/>
    </row>
    <row r="13" spans="1:10" s="7" customFormat="1" ht="34.5" customHeight="1" x14ac:dyDescent="0.35">
      <c r="A13" s="13">
        <v>12</v>
      </c>
      <c r="B13" s="14" t="s">
        <v>23</v>
      </c>
      <c r="C13" s="11" t="s">
        <v>13</v>
      </c>
      <c r="D13" s="9">
        <v>238693.54800000001</v>
      </c>
      <c r="E13" s="9">
        <f t="shared" si="0"/>
        <v>45351.774120000002</v>
      </c>
      <c r="F13" s="9">
        <f t="shared" si="1"/>
        <v>284045.32212000003</v>
      </c>
      <c r="G13" s="12">
        <f t="shared" si="2"/>
        <v>40375.384280000006</v>
      </c>
      <c r="H13" s="10">
        <f t="shared" si="3"/>
        <v>7671.3230132000008</v>
      </c>
      <c r="I13" s="10">
        <f t="shared" si="4"/>
        <v>48046.707293200008</v>
      </c>
      <c r="J13" s="10">
        <f t="shared" si="5"/>
        <v>332092.02941320004</v>
      </c>
    </row>
    <row r="14" spans="1:10" s="7" customFormat="1" ht="34.5" customHeight="1" x14ac:dyDescent="0.35">
      <c r="A14" s="13">
        <v>13</v>
      </c>
      <c r="B14" s="15" t="s">
        <v>7</v>
      </c>
      <c r="C14" s="11" t="s">
        <v>13</v>
      </c>
      <c r="D14" s="9">
        <v>274799.24571052718</v>
      </c>
      <c r="E14" s="9">
        <f t="shared" si="0"/>
        <v>52211.856685000166</v>
      </c>
      <c r="F14" s="9">
        <f t="shared" si="1"/>
        <v>327011.10239552736</v>
      </c>
      <c r="G14" s="12">
        <f t="shared" si="2"/>
        <v>40375.384280000006</v>
      </c>
      <c r="H14" s="10">
        <f t="shared" si="3"/>
        <v>7671.3230132000008</v>
      </c>
      <c r="I14" s="10">
        <f t="shared" si="4"/>
        <v>48046.707293200008</v>
      </c>
      <c r="J14" s="10">
        <f t="shared" si="5"/>
        <v>375057.80968872737</v>
      </c>
    </row>
    <row r="15" spans="1:10" s="7" customFormat="1" ht="34.5" customHeight="1" x14ac:dyDescent="0.35">
      <c r="A15" s="13">
        <v>14</v>
      </c>
      <c r="B15" s="15" t="s">
        <v>24</v>
      </c>
      <c r="C15" s="11" t="s">
        <v>13</v>
      </c>
      <c r="D15" s="9">
        <v>280270.00782516575</v>
      </c>
      <c r="E15" s="9">
        <f t="shared" si="0"/>
        <v>53251.301486781493</v>
      </c>
      <c r="F15" s="9">
        <f t="shared" si="1"/>
        <v>333521.30931194726</v>
      </c>
      <c r="G15" s="12">
        <f t="shared" si="2"/>
        <v>40375.384280000006</v>
      </c>
      <c r="H15" s="10">
        <f t="shared" si="3"/>
        <v>7671.3230132000008</v>
      </c>
      <c r="I15" s="10">
        <f t="shared" si="4"/>
        <v>48046.707293200008</v>
      </c>
      <c r="J15" s="10">
        <f t="shared" si="5"/>
        <v>381568.01660514728</v>
      </c>
    </row>
    <row r="16" spans="1:10" s="7" customFormat="1" ht="34.5" customHeight="1" x14ac:dyDescent="0.35">
      <c r="A16" s="13">
        <v>15</v>
      </c>
      <c r="B16" s="16" t="s">
        <v>9</v>
      </c>
      <c r="C16" s="11" t="s">
        <v>13</v>
      </c>
      <c r="D16" s="9">
        <v>284071.04804207449</v>
      </c>
      <c r="E16" s="9">
        <f t="shared" si="0"/>
        <v>53973.499127994153</v>
      </c>
      <c r="F16" s="9">
        <f t="shared" si="1"/>
        <v>338044.54717006866</v>
      </c>
      <c r="G16" s="12">
        <f t="shared" si="2"/>
        <v>40375.384280000006</v>
      </c>
      <c r="H16" s="10">
        <f t="shared" si="3"/>
        <v>7671.3230132000008</v>
      </c>
      <c r="I16" s="10">
        <f t="shared" si="4"/>
        <v>48046.707293200008</v>
      </c>
      <c r="J16" s="10">
        <f t="shared" si="5"/>
        <v>386091.25446326868</v>
      </c>
    </row>
    <row r="17" spans="1:7" x14ac:dyDescent="0.3">
      <c r="A17" s="2"/>
      <c r="B17" s="4"/>
      <c r="C17" s="5"/>
      <c r="D17" s="6"/>
      <c r="E17" s="6"/>
      <c r="F17" s="6"/>
      <c r="G17" s="6"/>
    </row>
    <row r="18" spans="1:7" x14ac:dyDescent="0.3">
      <c r="A18" s="2"/>
      <c r="B18" s="4"/>
      <c r="C18" s="5"/>
      <c r="D18" s="6"/>
      <c r="E18" s="6"/>
      <c r="F18" s="6"/>
      <c r="G18" s="6"/>
    </row>
    <row r="19" spans="1:7" x14ac:dyDescent="0.3">
      <c r="A19" s="3"/>
      <c r="B19" s="3"/>
      <c r="C19" s="3"/>
      <c r="D19" s="21"/>
      <c r="E19" s="6"/>
      <c r="F19" s="6"/>
      <c r="G19" s="6"/>
    </row>
    <row r="20" spans="1:7" x14ac:dyDescent="0.3">
      <c r="A20" s="6"/>
      <c r="B20" s="6"/>
      <c r="C20" s="6"/>
      <c r="D20" s="6"/>
      <c r="E20" s="6"/>
      <c r="F20" s="6"/>
      <c r="G20" s="6"/>
    </row>
    <row r="21" spans="1:7" x14ac:dyDescent="0.3">
      <c r="A21" s="6"/>
      <c r="B21" s="6"/>
      <c r="C21" s="6"/>
      <c r="D21" s="6"/>
      <c r="E21" s="6"/>
      <c r="F21" s="6"/>
      <c r="G21" s="6"/>
    </row>
  </sheetData>
  <pageMargins left="0.7" right="0.7" top="0.75" bottom="0.75" header="0.3" footer="0.3"/>
  <pageSetup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FC9FD-CC72-48DA-AACA-CBF1E8C8D428}">
  <dimension ref="A1:J20"/>
  <sheetViews>
    <sheetView showGridLines="0" zoomScale="71" zoomScaleNormal="71" workbookViewId="0">
      <selection activeCell="F2" sqref="F2:F16"/>
    </sheetView>
  </sheetViews>
  <sheetFormatPr baseColWidth="10" defaultRowHeight="14.4" x14ac:dyDescent="0.3"/>
  <cols>
    <col min="1" max="1" width="7" customWidth="1"/>
    <col min="2" max="2" width="67.109375" customWidth="1"/>
    <col min="3" max="3" width="30.6640625" customWidth="1"/>
    <col min="4" max="6" width="16.33203125" customWidth="1"/>
    <col min="7" max="7" width="16" bestFit="1" customWidth="1"/>
    <col min="8" max="8" width="14" bestFit="1" customWidth="1"/>
    <col min="9" max="9" width="18.44140625" bestFit="1" customWidth="1"/>
    <col min="10" max="10" width="14" bestFit="1" customWidth="1"/>
  </cols>
  <sheetData>
    <row r="1" spans="1:10" ht="29.25" customHeight="1" x14ac:dyDescent="0.3">
      <c r="A1" s="1" t="s">
        <v>0</v>
      </c>
      <c r="B1" s="1" t="s">
        <v>1</v>
      </c>
      <c r="C1" s="1" t="s">
        <v>15</v>
      </c>
      <c r="D1" s="8" t="s">
        <v>3</v>
      </c>
      <c r="E1" s="18" t="s">
        <v>2</v>
      </c>
      <c r="F1" s="18" t="s">
        <v>11</v>
      </c>
      <c r="G1" s="19" t="s">
        <v>10</v>
      </c>
      <c r="H1" s="19" t="s">
        <v>2</v>
      </c>
      <c r="I1" s="19" t="s">
        <v>25</v>
      </c>
      <c r="J1" s="18" t="s">
        <v>12</v>
      </c>
    </row>
    <row r="2" spans="1:10" s="7" customFormat="1" ht="34.5" customHeight="1" x14ac:dyDescent="0.35">
      <c r="A2" s="13">
        <v>1</v>
      </c>
      <c r="B2" s="14" t="s">
        <v>16</v>
      </c>
      <c r="C2" s="11" t="s">
        <v>13</v>
      </c>
      <c r="D2" s="9">
        <v>441963.38473321492</v>
      </c>
      <c r="E2" s="10">
        <f>(D2)*19%</f>
        <v>83973.043099310831</v>
      </c>
      <c r="F2" s="10">
        <f>+D2+E2</f>
        <v>525936.42783252569</v>
      </c>
      <c r="G2" s="12">
        <f>39795.84224*(1+7%)</f>
        <v>42581.551196799999</v>
      </c>
      <c r="H2" s="10">
        <f>(G2)*19%</f>
        <v>8090.4947273919997</v>
      </c>
      <c r="I2" s="10">
        <f>+G2+H2</f>
        <v>50672.045924191996</v>
      </c>
      <c r="J2" s="10">
        <f>+I2+F2</f>
        <v>576608.47375671763</v>
      </c>
    </row>
    <row r="3" spans="1:10" s="7" customFormat="1" ht="34.5" customHeight="1" x14ac:dyDescent="0.35">
      <c r="A3" s="13">
        <v>2</v>
      </c>
      <c r="B3" s="14" t="s">
        <v>17</v>
      </c>
      <c r="C3" s="11" t="s">
        <v>13</v>
      </c>
      <c r="D3" s="9">
        <v>240144.3596380126</v>
      </c>
      <c r="E3" s="10">
        <f t="shared" ref="E3:E16" si="0">(D3)*19%</f>
        <v>45627.428331222392</v>
      </c>
      <c r="F3" s="10">
        <f t="shared" ref="F3:F16" si="1">+D3+E3</f>
        <v>285771.78796923498</v>
      </c>
      <c r="G3" s="12">
        <f t="shared" ref="G3:G16" si="2">39795.84224*(1+7%)</f>
        <v>42581.551196799999</v>
      </c>
      <c r="H3" s="10">
        <f t="shared" ref="H3:H16" si="3">(G3)*19%</f>
        <v>8090.4947273919997</v>
      </c>
      <c r="I3" s="10">
        <f t="shared" ref="I3:I16" si="4">+G3+H3</f>
        <v>50672.045924191996</v>
      </c>
      <c r="J3" s="10">
        <f t="shared" ref="J3:J16" si="5">+I3+F3</f>
        <v>336443.83389342699</v>
      </c>
    </row>
    <row r="4" spans="1:10" s="7" customFormat="1" ht="34.5" customHeight="1" x14ac:dyDescent="0.35">
      <c r="A4" s="13">
        <v>3</v>
      </c>
      <c r="B4" s="14" t="s">
        <v>18</v>
      </c>
      <c r="C4" s="11" t="s">
        <v>14</v>
      </c>
      <c r="D4" s="9">
        <v>99830.98000000001</v>
      </c>
      <c r="E4" s="10">
        <f t="shared" si="0"/>
        <v>18967.886200000001</v>
      </c>
      <c r="F4" s="10">
        <f t="shared" si="1"/>
        <v>118798.86620000002</v>
      </c>
      <c r="G4" s="12">
        <f t="shared" si="2"/>
        <v>42581.551196799999</v>
      </c>
      <c r="H4" s="10">
        <f t="shared" si="3"/>
        <v>8090.4947273919997</v>
      </c>
      <c r="I4" s="10">
        <f t="shared" si="4"/>
        <v>50672.045924191996</v>
      </c>
      <c r="J4" s="10">
        <f t="shared" si="5"/>
        <v>169470.91212419202</v>
      </c>
    </row>
    <row r="5" spans="1:10" s="7" customFormat="1" ht="34.5" customHeight="1" x14ac:dyDescent="0.35">
      <c r="A5" s="13">
        <v>4</v>
      </c>
      <c r="B5" s="14" t="s">
        <v>19</v>
      </c>
      <c r="C5" s="11" t="s">
        <v>14</v>
      </c>
      <c r="D5" s="9"/>
      <c r="E5" s="10"/>
      <c r="F5" s="10"/>
      <c r="G5" s="12"/>
      <c r="H5" s="10"/>
      <c r="I5" s="10"/>
      <c r="J5" s="10"/>
    </row>
    <row r="6" spans="1:10" s="7" customFormat="1" ht="34.5" customHeight="1" x14ac:dyDescent="0.35">
      <c r="A6" s="13">
        <v>5</v>
      </c>
      <c r="B6" s="14" t="s">
        <v>20</v>
      </c>
      <c r="C6" s="11" t="s">
        <v>14</v>
      </c>
      <c r="D6" s="9">
        <v>186950.97600000002</v>
      </c>
      <c r="E6" s="10">
        <f t="shared" si="0"/>
        <v>35520.685440000008</v>
      </c>
      <c r="F6" s="10">
        <f t="shared" si="1"/>
        <v>222471.66144000003</v>
      </c>
      <c r="G6" s="12">
        <f t="shared" si="2"/>
        <v>42581.551196799999</v>
      </c>
      <c r="H6" s="10">
        <f t="shared" si="3"/>
        <v>8090.4947273919997</v>
      </c>
      <c r="I6" s="10">
        <f t="shared" si="4"/>
        <v>50672.045924191996</v>
      </c>
      <c r="J6" s="10">
        <f t="shared" si="5"/>
        <v>273143.707364192</v>
      </c>
    </row>
    <row r="7" spans="1:10" s="7" customFormat="1" ht="34.5" customHeight="1" x14ac:dyDescent="0.35">
      <c r="A7" s="13">
        <v>6</v>
      </c>
      <c r="B7" s="15" t="s">
        <v>21</v>
      </c>
      <c r="C7" s="11" t="s">
        <v>14</v>
      </c>
      <c r="D7" s="9"/>
      <c r="E7" s="10"/>
      <c r="F7" s="10"/>
      <c r="G7" s="12"/>
      <c r="H7" s="10"/>
      <c r="I7" s="10"/>
      <c r="J7" s="10"/>
    </row>
    <row r="8" spans="1:10" s="7" customFormat="1" ht="34.5" customHeight="1" x14ac:dyDescent="0.35">
      <c r="A8" s="13">
        <v>7</v>
      </c>
      <c r="B8" s="15" t="s">
        <v>8</v>
      </c>
      <c r="C8" s="11" t="s">
        <v>14</v>
      </c>
      <c r="D8" s="9">
        <v>174662.75200000001</v>
      </c>
      <c r="E8" s="10">
        <f t="shared" si="0"/>
        <v>33185.922879999998</v>
      </c>
      <c r="F8" s="10">
        <f t="shared" si="1"/>
        <v>207848.67488000001</v>
      </c>
      <c r="G8" s="12">
        <f t="shared" si="2"/>
        <v>42581.551196799999</v>
      </c>
      <c r="H8" s="10">
        <f t="shared" si="3"/>
        <v>8090.4947273919997</v>
      </c>
      <c r="I8" s="10">
        <f t="shared" si="4"/>
        <v>50672.045924191996</v>
      </c>
      <c r="J8" s="10">
        <f t="shared" si="5"/>
        <v>258520.72080419201</v>
      </c>
    </row>
    <row r="9" spans="1:10" s="7" customFormat="1" ht="34.5" customHeight="1" x14ac:dyDescent="0.35">
      <c r="A9" s="13">
        <v>8</v>
      </c>
      <c r="B9" s="14" t="s">
        <v>22</v>
      </c>
      <c r="C9" s="11" t="s">
        <v>14</v>
      </c>
      <c r="D9" s="9">
        <v>99434.236000000004</v>
      </c>
      <c r="E9" s="10">
        <f t="shared" si="0"/>
        <v>18892.504840000001</v>
      </c>
      <c r="F9" s="10">
        <f t="shared" si="1"/>
        <v>118326.74084000001</v>
      </c>
      <c r="G9" s="12">
        <f t="shared" si="2"/>
        <v>42581.551196799999</v>
      </c>
      <c r="H9" s="10">
        <f t="shared" si="3"/>
        <v>8090.4947273919997</v>
      </c>
      <c r="I9" s="10">
        <f t="shared" si="4"/>
        <v>50672.045924191996</v>
      </c>
      <c r="J9" s="10">
        <f t="shared" si="5"/>
        <v>168998.78676419202</v>
      </c>
    </row>
    <row r="10" spans="1:10" s="7" customFormat="1" ht="34.5" customHeight="1" x14ac:dyDescent="0.35">
      <c r="A10" s="13">
        <v>9</v>
      </c>
      <c r="B10" s="14" t="s">
        <v>4</v>
      </c>
      <c r="C10" s="11" t="s">
        <v>14</v>
      </c>
      <c r="D10" s="9">
        <v>125286.55200000001</v>
      </c>
      <c r="E10" s="10">
        <f t="shared" si="0"/>
        <v>23804.444880000003</v>
      </c>
      <c r="F10" s="10">
        <f t="shared" si="1"/>
        <v>149090.99688000002</v>
      </c>
      <c r="G10" s="12">
        <f t="shared" si="2"/>
        <v>42581.551196799999</v>
      </c>
      <c r="H10" s="10">
        <f t="shared" si="3"/>
        <v>8090.4947273919997</v>
      </c>
      <c r="I10" s="10">
        <f t="shared" si="4"/>
        <v>50672.045924191996</v>
      </c>
      <c r="J10" s="10">
        <f t="shared" si="5"/>
        <v>199763.04280419202</v>
      </c>
    </row>
    <row r="11" spans="1:10" s="7" customFormat="1" ht="34.5" customHeight="1" x14ac:dyDescent="0.35">
      <c r="A11" s="13">
        <v>10</v>
      </c>
      <c r="B11" s="14" t="s">
        <v>5</v>
      </c>
      <c r="C11" s="11" t="s">
        <v>14</v>
      </c>
      <c r="D11" s="9"/>
      <c r="E11" s="10"/>
      <c r="F11" s="10"/>
      <c r="G11" s="12"/>
      <c r="H11" s="10"/>
      <c r="I11" s="10"/>
      <c r="J11" s="10"/>
    </row>
    <row r="12" spans="1:10" s="7" customFormat="1" ht="34.5" customHeight="1" x14ac:dyDescent="0.35">
      <c r="A12" s="13">
        <v>11</v>
      </c>
      <c r="B12" s="14" t="s">
        <v>6</v>
      </c>
      <c r="C12" s="11" t="s">
        <v>14</v>
      </c>
      <c r="D12" s="9"/>
      <c r="E12" s="10"/>
      <c r="F12" s="10"/>
      <c r="G12" s="12"/>
      <c r="H12" s="10"/>
      <c r="I12" s="10"/>
      <c r="J12" s="10"/>
    </row>
    <row r="13" spans="1:10" s="7" customFormat="1" ht="34.5" customHeight="1" x14ac:dyDescent="0.35">
      <c r="A13" s="13">
        <v>12</v>
      </c>
      <c r="B13" s="14" t="s">
        <v>23</v>
      </c>
      <c r="C13" s="11" t="s">
        <v>13</v>
      </c>
      <c r="D13" s="9">
        <v>238693.54800000001</v>
      </c>
      <c r="E13" s="10">
        <f t="shared" si="0"/>
        <v>45351.774120000002</v>
      </c>
      <c r="F13" s="10">
        <f t="shared" si="1"/>
        <v>284045.32212000003</v>
      </c>
      <c r="G13" s="12">
        <f t="shared" si="2"/>
        <v>42581.551196799999</v>
      </c>
      <c r="H13" s="10">
        <f t="shared" si="3"/>
        <v>8090.4947273919997</v>
      </c>
      <c r="I13" s="10">
        <f t="shared" si="4"/>
        <v>50672.045924191996</v>
      </c>
      <c r="J13" s="10">
        <f t="shared" si="5"/>
        <v>334717.36804419203</v>
      </c>
    </row>
    <row r="14" spans="1:10" s="7" customFormat="1" ht="34.5" customHeight="1" x14ac:dyDescent="0.35">
      <c r="A14" s="13">
        <v>13</v>
      </c>
      <c r="B14" s="15" t="s">
        <v>7</v>
      </c>
      <c r="C14" s="11" t="s">
        <v>13</v>
      </c>
      <c r="D14" s="9"/>
      <c r="E14" s="10"/>
      <c r="F14" s="10"/>
      <c r="G14" s="12"/>
      <c r="H14" s="10"/>
      <c r="I14" s="10"/>
      <c r="J14" s="10"/>
    </row>
    <row r="15" spans="1:10" s="7" customFormat="1" ht="34.5" customHeight="1" x14ac:dyDescent="0.35">
      <c r="A15" s="13">
        <v>14</v>
      </c>
      <c r="B15" s="15" t="s">
        <v>24</v>
      </c>
      <c r="C15" s="11" t="s">
        <v>13</v>
      </c>
      <c r="D15" s="9"/>
      <c r="E15" s="10"/>
      <c r="F15" s="10"/>
      <c r="G15" s="12"/>
      <c r="H15" s="10"/>
      <c r="I15" s="10"/>
      <c r="J15" s="10"/>
    </row>
    <row r="16" spans="1:10" s="7" customFormat="1" ht="34.5" customHeight="1" x14ac:dyDescent="0.35">
      <c r="A16" s="13">
        <v>15</v>
      </c>
      <c r="B16" s="16" t="s">
        <v>9</v>
      </c>
      <c r="C16" s="11" t="s">
        <v>13</v>
      </c>
      <c r="D16" s="9">
        <v>284071.04804207449</v>
      </c>
      <c r="E16" s="10">
        <f t="shared" si="0"/>
        <v>53973.499127994153</v>
      </c>
      <c r="F16" s="10">
        <f t="shared" si="1"/>
        <v>338044.54717006866</v>
      </c>
      <c r="G16" s="12">
        <f t="shared" si="2"/>
        <v>42581.551196799999</v>
      </c>
      <c r="H16" s="10">
        <f t="shared" si="3"/>
        <v>8090.4947273919997</v>
      </c>
      <c r="I16" s="10">
        <f t="shared" si="4"/>
        <v>50672.045924191996</v>
      </c>
      <c r="J16" s="10">
        <f t="shared" si="5"/>
        <v>388716.59309426066</v>
      </c>
    </row>
    <row r="17" spans="1:7" x14ac:dyDescent="0.3">
      <c r="A17" s="2"/>
      <c r="B17" s="4"/>
      <c r="C17" s="5"/>
      <c r="D17" s="6"/>
      <c r="E17" s="6"/>
      <c r="F17" s="6"/>
      <c r="G17" s="6"/>
    </row>
    <row r="18" spans="1:7" x14ac:dyDescent="0.3">
      <c r="A18" s="2"/>
      <c r="B18" s="4"/>
      <c r="C18" s="5"/>
      <c r="D18" s="21"/>
      <c r="E18" s="6"/>
      <c r="F18" s="6"/>
      <c r="G18" s="6"/>
    </row>
    <row r="19" spans="1:7" x14ac:dyDescent="0.3">
      <c r="A19" s="3"/>
      <c r="B19" s="3"/>
      <c r="C19" s="3"/>
      <c r="D19" s="6"/>
      <c r="E19" s="6"/>
      <c r="F19" s="6"/>
      <c r="G19" s="6"/>
    </row>
    <row r="20" spans="1:7" x14ac:dyDescent="0.3">
      <c r="A20" s="6"/>
      <c r="B20" s="6"/>
      <c r="C20" s="6"/>
      <c r="D20" s="6"/>
      <c r="E20" s="6"/>
      <c r="F20" s="6"/>
      <c r="G20" s="6"/>
    </row>
  </sheetData>
  <pageMargins left="0.7" right="0.7" top="0.75" bottom="0.75" header="0.3" footer="0.3"/>
  <pageSetup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4F89F-2AA2-44D1-9D0A-40F65F111C3E}">
  <dimension ref="A1:J20"/>
  <sheetViews>
    <sheetView showGridLines="0" zoomScale="55" zoomScaleNormal="55" workbookViewId="0">
      <selection activeCell="F2" sqref="F2:F16"/>
    </sheetView>
  </sheetViews>
  <sheetFormatPr baseColWidth="10" defaultRowHeight="14.4" x14ac:dyDescent="0.3"/>
  <cols>
    <col min="1" max="1" width="7" customWidth="1"/>
    <col min="2" max="2" width="67.109375" customWidth="1"/>
    <col min="3" max="3" width="30.6640625" customWidth="1"/>
    <col min="4" max="6" width="16.33203125" customWidth="1"/>
    <col min="7" max="7" width="16" bestFit="1" customWidth="1"/>
    <col min="8" max="8" width="14" bestFit="1" customWidth="1"/>
    <col min="9" max="9" width="18.44140625" bestFit="1" customWidth="1"/>
    <col min="10" max="10" width="14" bestFit="1" customWidth="1"/>
  </cols>
  <sheetData>
    <row r="1" spans="1:10" ht="29.25" customHeight="1" x14ac:dyDescent="0.3">
      <c r="A1" s="1" t="s">
        <v>0</v>
      </c>
      <c r="B1" s="1" t="s">
        <v>1</v>
      </c>
      <c r="C1" s="1" t="s">
        <v>15</v>
      </c>
      <c r="D1" s="8" t="s">
        <v>3</v>
      </c>
      <c r="E1" s="18" t="s">
        <v>2</v>
      </c>
      <c r="F1" s="18" t="s">
        <v>11</v>
      </c>
      <c r="G1" s="19" t="s">
        <v>10</v>
      </c>
      <c r="H1" s="19" t="s">
        <v>2</v>
      </c>
      <c r="I1" s="19" t="s">
        <v>25</v>
      </c>
      <c r="J1" s="18" t="s">
        <v>12</v>
      </c>
    </row>
    <row r="2" spans="1:10" s="7" customFormat="1" ht="34.5" customHeight="1" x14ac:dyDescent="0.35">
      <c r="A2" s="13">
        <v>1</v>
      </c>
      <c r="B2" s="14" t="s">
        <v>16</v>
      </c>
      <c r="C2" s="11" t="s">
        <v>13</v>
      </c>
      <c r="D2" s="9">
        <v>441963.38473321492</v>
      </c>
      <c r="E2" s="10">
        <f>(D2)*19%</f>
        <v>83973.043099310831</v>
      </c>
      <c r="F2" s="10">
        <f>+D2+E2</f>
        <v>525936.42783252569</v>
      </c>
      <c r="G2" s="10"/>
      <c r="H2" s="10"/>
      <c r="I2" s="10"/>
      <c r="J2" s="10">
        <f>+F2+I2</f>
        <v>525936.42783252569</v>
      </c>
    </row>
    <row r="3" spans="1:10" s="7" customFormat="1" ht="34.5" customHeight="1" x14ac:dyDescent="0.35">
      <c r="A3" s="13">
        <v>2</v>
      </c>
      <c r="B3" s="14" t="s">
        <v>17</v>
      </c>
      <c r="C3" s="11" t="s">
        <v>13</v>
      </c>
      <c r="D3" s="9">
        <v>240144.3596380126</v>
      </c>
      <c r="E3" s="10">
        <f t="shared" ref="E3:E16" si="0">(D3)*19%</f>
        <v>45627.428331222392</v>
      </c>
      <c r="F3" s="10">
        <f t="shared" ref="F3:F16" si="1">+D3+E3</f>
        <v>285771.78796923498</v>
      </c>
      <c r="G3" s="10"/>
      <c r="H3" s="10"/>
      <c r="I3" s="10"/>
      <c r="J3" s="10">
        <f t="shared" ref="J3:J16" si="2">+F3+I3</f>
        <v>285771.78796923498</v>
      </c>
    </row>
    <row r="4" spans="1:10" s="7" customFormat="1" ht="34.5" customHeight="1" x14ac:dyDescent="0.35">
      <c r="A4" s="13">
        <v>3</v>
      </c>
      <c r="B4" s="14" t="s">
        <v>18</v>
      </c>
      <c r="C4" s="11" t="s">
        <v>14</v>
      </c>
      <c r="D4" s="9">
        <v>99830.98000000001</v>
      </c>
      <c r="E4" s="10">
        <f t="shared" si="0"/>
        <v>18967.886200000001</v>
      </c>
      <c r="F4" s="10">
        <f t="shared" si="1"/>
        <v>118798.86620000002</v>
      </c>
      <c r="G4" s="10"/>
      <c r="H4" s="10"/>
      <c r="I4" s="10"/>
      <c r="J4" s="10">
        <f t="shared" si="2"/>
        <v>118798.86620000002</v>
      </c>
    </row>
    <row r="5" spans="1:10" s="7" customFormat="1" ht="34.5" customHeight="1" x14ac:dyDescent="0.35">
      <c r="A5" s="13">
        <v>4</v>
      </c>
      <c r="B5" s="14" t="s">
        <v>19</v>
      </c>
      <c r="C5" s="11" t="s">
        <v>14</v>
      </c>
      <c r="D5" s="9"/>
      <c r="E5" s="10"/>
      <c r="F5" s="10"/>
      <c r="G5" s="10"/>
      <c r="H5" s="10"/>
      <c r="I5" s="10"/>
      <c r="J5" s="10"/>
    </row>
    <row r="6" spans="1:10" s="7" customFormat="1" ht="34.5" customHeight="1" x14ac:dyDescent="0.35">
      <c r="A6" s="13">
        <v>5</v>
      </c>
      <c r="B6" s="14" t="s">
        <v>20</v>
      </c>
      <c r="C6" s="11" t="s">
        <v>14</v>
      </c>
      <c r="D6" s="9">
        <v>186950.97600000002</v>
      </c>
      <c r="E6" s="10">
        <f t="shared" si="0"/>
        <v>35520.685440000008</v>
      </c>
      <c r="F6" s="10">
        <f t="shared" si="1"/>
        <v>222471.66144000003</v>
      </c>
      <c r="G6" s="10"/>
      <c r="H6" s="10"/>
      <c r="I6" s="10"/>
      <c r="J6" s="10">
        <f t="shared" si="2"/>
        <v>222471.66144000003</v>
      </c>
    </row>
    <row r="7" spans="1:10" s="7" customFormat="1" ht="34.5" customHeight="1" x14ac:dyDescent="0.35">
      <c r="A7" s="13">
        <v>6</v>
      </c>
      <c r="B7" s="15" t="s">
        <v>21</v>
      </c>
      <c r="C7" s="11" t="s">
        <v>14</v>
      </c>
      <c r="D7" s="9"/>
      <c r="E7" s="10"/>
      <c r="F7" s="10"/>
      <c r="G7" s="10"/>
      <c r="H7" s="10"/>
      <c r="I7" s="10"/>
      <c r="J7" s="10"/>
    </row>
    <row r="8" spans="1:10" s="7" customFormat="1" ht="34.5" customHeight="1" x14ac:dyDescent="0.35">
      <c r="A8" s="13">
        <v>7</v>
      </c>
      <c r="B8" s="15" t="s">
        <v>8</v>
      </c>
      <c r="C8" s="11" t="s">
        <v>14</v>
      </c>
      <c r="D8" s="9">
        <v>174662.75200000001</v>
      </c>
      <c r="E8" s="10">
        <f t="shared" si="0"/>
        <v>33185.922879999998</v>
      </c>
      <c r="F8" s="10">
        <f t="shared" si="1"/>
        <v>207848.67488000001</v>
      </c>
      <c r="G8" s="10"/>
      <c r="H8" s="10"/>
      <c r="I8" s="10"/>
      <c r="J8" s="10">
        <f t="shared" si="2"/>
        <v>207848.67488000001</v>
      </c>
    </row>
    <row r="9" spans="1:10" s="7" customFormat="1" ht="34.5" customHeight="1" x14ac:dyDescent="0.35">
      <c r="A9" s="13">
        <v>8</v>
      </c>
      <c r="B9" s="14" t="s">
        <v>22</v>
      </c>
      <c r="C9" s="11" t="s">
        <v>14</v>
      </c>
      <c r="D9" s="9">
        <v>99434.236000000004</v>
      </c>
      <c r="E9" s="10">
        <f t="shared" si="0"/>
        <v>18892.504840000001</v>
      </c>
      <c r="F9" s="10">
        <f t="shared" si="1"/>
        <v>118326.74084000001</v>
      </c>
      <c r="G9" s="10"/>
      <c r="H9" s="10"/>
      <c r="I9" s="10"/>
      <c r="J9" s="10">
        <f t="shared" si="2"/>
        <v>118326.74084000001</v>
      </c>
    </row>
    <row r="10" spans="1:10" s="7" customFormat="1" ht="34.5" customHeight="1" x14ac:dyDescent="0.35">
      <c r="A10" s="13">
        <v>9</v>
      </c>
      <c r="B10" s="14" t="s">
        <v>4</v>
      </c>
      <c r="C10" s="11" t="s">
        <v>14</v>
      </c>
      <c r="D10" s="9">
        <v>125286.55200000001</v>
      </c>
      <c r="E10" s="10">
        <f t="shared" si="0"/>
        <v>23804.444880000003</v>
      </c>
      <c r="F10" s="10">
        <f t="shared" si="1"/>
        <v>149090.99688000002</v>
      </c>
      <c r="G10" s="10"/>
      <c r="H10" s="10"/>
      <c r="I10" s="10"/>
      <c r="J10" s="10">
        <f t="shared" si="2"/>
        <v>149090.99688000002</v>
      </c>
    </row>
    <row r="11" spans="1:10" s="7" customFormat="1" ht="34.5" customHeight="1" x14ac:dyDescent="0.35">
      <c r="A11" s="13">
        <v>10</v>
      </c>
      <c r="B11" s="14" t="s">
        <v>5</v>
      </c>
      <c r="C11" s="11" t="s">
        <v>14</v>
      </c>
      <c r="D11" s="9"/>
      <c r="E11" s="10"/>
      <c r="F11" s="10"/>
      <c r="G11" s="10"/>
      <c r="H11" s="10"/>
      <c r="I11" s="10"/>
      <c r="J11" s="10"/>
    </row>
    <row r="12" spans="1:10" s="7" customFormat="1" ht="34.5" customHeight="1" x14ac:dyDescent="0.35">
      <c r="A12" s="13">
        <v>11</v>
      </c>
      <c r="B12" s="14" t="s">
        <v>6</v>
      </c>
      <c r="C12" s="11" t="s">
        <v>14</v>
      </c>
      <c r="D12" s="9"/>
      <c r="E12" s="10"/>
      <c r="F12" s="10"/>
      <c r="G12" s="10"/>
      <c r="H12" s="10"/>
      <c r="I12" s="10"/>
      <c r="J12" s="10"/>
    </row>
    <row r="13" spans="1:10" s="7" customFormat="1" ht="34.5" customHeight="1" x14ac:dyDescent="0.35">
      <c r="A13" s="13">
        <v>12</v>
      </c>
      <c r="B13" s="14" t="s">
        <v>23</v>
      </c>
      <c r="C13" s="11" t="s">
        <v>13</v>
      </c>
      <c r="D13" s="9">
        <v>238693.54800000001</v>
      </c>
      <c r="E13" s="10">
        <f t="shared" si="0"/>
        <v>45351.774120000002</v>
      </c>
      <c r="F13" s="10">
        <f t="shared" si="1"/>
        <v>284045.32212000003</v>
      </c>
      <c r="G13" s="10"/>
      <c r="H13" s="10"/>
      <c r="I13" s="10"/>
      <c r="J13" s="10">
        <f t="shared" si="2"/>
        <v>284045.32212000003</v>
      </c>
    </row>
    <row r="14" spans="1:10" s="7" customFormat="1" ht="34.5" customHeight="1" x14ac:dyDescent="0.35">
      <c r="A14" s="13">
        <v>13</v>
      </c>
      <c r="B14" s="15" t="s">
        <v>7</v>
      </c>
      <c r="C14" s="11" t="s">
        <v>13</v>
      </c>
      <c r="D14" s="9"/>
      <c r="E14" s="10"/>
      <c r="F14" s="10"/>
      <c r="G14" s="10"/>
      <c r="H14" s="10"/>
      <c r="I14" s="10"/>
      <c r="J14" s="10"/>
    </row>
    <row r="15" spans="1:10" s="7" customFormat="1" ht="34.5" customHeight="1" x14ac:dyDescent="0.35">
      <c r="A15" s="13">
        <v>14</v>
      </c>
      <c r="B15" s="15" t="s">
        <v>24</v>
      </c>
      <c r="C15" s="11" t="s">
        <v>13</v>
      </c>
      <c r="D15" s="9">
        <v>280270.00782516575</v>
      </c>
      <c r="E15" s="10">
        <f t="shared" si="0"/>
        <v>53251.301486781493</v>
      </c>
      <c r="F15" s="10">
        <f t="shared" si="1"/>
        <v>333521.30931194726</v>
      </c>
      <c r="G15" s="10"/>
      <c r="H15" s="10"/>
      <c r="I15" s="10"/>
      <c r="J15" s="10">
        <f t="shared" si="2"/>
        <v>333521.30931194726</v>
      </c>
    </row>
    <row r="16" spans="1:10" s="7" customFormat="1" ht="34.5" customHeight="1" x14ac:dyDescent="0.35">
      <c r="A16" s="13">
        <v>15</v>
      </c>
      <c r="B16" s="16" t="s">
        <v>9</v>
      </c>
      <c r="C16" s="11" t="s">
        <v>13</v>
      </c>
      <c r="D16" s="9">
        <v>284071.04804207449</v>
      </c>
      <c r="E16" s="10">
        <f t="shared" si="0"/>
        <v>53973.499127994153</v>
      </c>
      <c r="F16" s="10">
        <f t="shared" si="1"/>
        <v>338044.54717006866</v>
      </c>
      <c r="G16" s="10"/>
      <c r="H16" s="10"/>
      <c r="I16" s="10"/>
      <c r="J16" s="10">
        <f t="shared" si="2"/>
        <v>338044.54717006866</v>
      </c>
    </row>
    <row r="17" spans="1:7" x14ac:dyDescent="0.3">
      <c r="A17" s="2"/>
      <c r="B17" s="4"/>
      <c r="C17" s="5"/>
      <c r="D17" s="6"/>
      <c r="E17" s="6"/>
      <c r="F17" s="6"/>
      <c r="G17" s="6"/>
    </row>
    <row r="18" spans="1:7" x14ac:dyDescent="0.3">
      <c r="A18" s="2"/>
      <c r="B18" s="4"/>
      <c r="C18" s="5"/>
      <c r="D18" s="21"/>
      <c r="E18" s="6"/>
      <c r="F18" s="6"/>
      <c r="G18" s="6"/>
    </row>
    <row r="19" spans="1:7" x14ac:dyDescent="0.3">
      <c r="A19" s="3"/>
      <c r="B19" s="3"/>
      <c r="C19" s="3"/>
      <c r="D19" s="6"/>
      <c r="E19" s="6"/>
      <c r="F19" s="6"/>
      <c r="G19" s="6"/>
    </row>
    <row r="20" spans="1:7" x14ac:dyDescent="0.3">
      <c r="A20" s="6"/>
      <c r="B20" s="6"/>
      <c r="C20" s="6"/>
      <c r="D20" s="6"/>
      <c r="E20" s="6"/>
      <c r="F20" s="6"/>
      <c r="G20" s="6"/>
    </row>
  </sheetData>
  <pageMargins left="0.7" right="0.7" top="0.75" bottom="0.75" header="0.3" footer="0.3"/>
  <pageSetup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F28ED-65E1-4021-A47C-A02E6B32086E}">
  <dimension ref="A1:J21"/>
  <sheetViews>
    <sheetView showGridLines="0" zoomScale="69" zoomScaleNormal="69" workbookViewId="0">
      <selection activeCell="F2" sqref="F2:F16"/>
    </sheetView>
  </sheetViews>
  <sheetFormatPr baseColWidth="10" defaultRowHeight="14.4" x14ac:dyDescent="0.3"/>
  <cols>
    <col min="1" max="1" width="7" customWidth="1"/>
    <col min="2" max="2" width="67.109375" customWidth="1"/>
    <col min="3" max="3" width="30.6640625" customWidth="1"/>
    <col min="4" max="6" width="16.33203125" customWidth="1"/>
    <col min="7" max="7" width="16" bestFit="1" customWidth="1"/>
    <col min="8" max="8" width="14" bestFit="1" customWidth="1"/>
    <col min="9" max="9" width="18.44140625" bestFit="1" customWidth="1"/>
    <col min="10" max="10" width="14" bestFit="1" customWidth="1"/>
  </cols>
  <sheetData>
    <row r="1" spans="1:10" ht="29.25" customHeight="1" x14ac:dyDescent="0.3">
      <c r="A1" s="1" t="s">
        <v>0</v>
      </c>
      <c r="B1" s="1" t="s">
        <v>1</v>
      </c>
      <c r="C1" s="1" t="s">
        <v>15</v>
      </c>
      <c r="D1" s="8" t="s">
        <v>3</v>
      </c>
      <c r="E1" s="18" t="s">
        <v>2</v>
      </c>
      <c r="F1" s="18" t="s">
        <v>11</v>
      </c>
      <c r="G1" s="19" t="s">
        <v>10</v>
      </c>
      <c r="H1" s="19" t="s">
        <v>2</v>
      </c>
      <c r="I1" s="19" t="s">
        <v>25</v>
      </c>
      <c r="J1" s="18" t="s">
        <v>12</v>
      </c>
    </row>
    <row r="2" spans="1:10" s="7" customFormat="1" ht="34.5" customHeight="1" x14ac:dyDescent="0.35">
      <c r="A2" s="13">
        <v>1</v>
      </c>
      <c r="B2" s="14" t="s">
        <v>16</v>
      </c>
      <c r="C2" s="11" t="s">
        <v>13</v>
      </c>
      <c r="D2" s="9">
        <v>441963.38473321492</v>
      </c>
      <c r="E2" s="10">
        <f>(D2)*19%</f>
        <v>83973.043099310831</v>
      </c>
      <c r="F2" s="10">
        <f>+D2+E2</f>
        <v>525936.42783252569</v>
      </c>
      <c r="G2" s="10">
        <f>34056*(1+7%)</f>
        <v>36439.920000000006</v>
      </c>
      <c r="H2" s="10">
        <f>(G2)*19%</f>
        <v>6923.5848000000015</v>
      </c>
      <c r="I2" s="10">
        <f>+G2+H2</f>
        <v>43363.50480000001</v>
      </c>
      <c r="J2" s="10">
        <f>+I2+F2</f>
        <v>569299.93263252568</v>
      </c>
    </row>
    <row r="3" spans="1:10" s="7" customFormat="1" ht="34.5" customHeight="1" x14ac:dyDescent="0.35">
      <c r="A3" s="13">
        <v>2</v>
      </c>
      <c r="B3" s="14" t="s">
        <v>17</v>
      </c>
      <c r="C3" s="11" t="s">
        <v>13</v>
      </c>
      <c r="D3" s="9">
        <v>240144.3596380126</v>
      </c>
      <c r="E3" s="10">
        <f t="shared" ref="E3:E16" si="0">(D3)*19%</f>
        <v>45627.428331222392</v>
      </c>
      <c r="F3" s="10">
        <f t="shared" ref="F3:F16" si="1">+D3+E3</f>
        <v>285771.78796923498</v>
      </c>
      <c r="G3" s="10">
        <f t="shared" ref="G3:G16" si="2">34056*(1+7%)</f>
        <v>36439.920000000006</v>
      </c>
      <c r="H3" s="10">
        <f t="shared" ref="H3:H16" si="3">(G3)*19%</f>
        <v>6923.5848000000015</v>
      </c>
      <c r="I3" s="10">
        <f t="shared" ref="I3:I16" si="4">+G3+H3</f>
        <v>43363.50480000001</v>
      </c>
      <c r="J3" s="10">
        <f t="shared" ref="J3:J16" si="5">+I3+F3</f>
        <v>329135.29276923498</v>
      </c>
    </row>
    <row r="4" spans="1:10" s="7" customFormat="1" ht="34.5" customHeight="1" x14ac:dyDescent="0.35">
      <c r="A4" s="13">
        <v>3</v>
      </c>
      <c r="B4" s="14" t="s">
        <v>18</v>
      </c>
      <c r="C4" s="11" t="s">
        <v>14</v>
      </c>
      <c r="D4" s="9">
        <v>99830.98000000001</v>
      </c>
      <c r="E4" s="10">
        <f t="shared" si="0"/>
        <v>18967.886200000001</v>
      </c>
      <c r="F4" s="10">
        <f t="shared" si="1"/>
        <v>118798.86620000002</v>
      </c>
      <c r="G4" s="10">
        <f t="shared" si="2"/>
        <v>36439.920000000006</v>
      </c>
      <c r="H4" s="10">
        <f t="shared" si="3"/>
        <v>6923.5848000000015</v>
      </c>
      <c r="I4" s="10">
        <f t="shared" si="4"/>
        <v>43363.50480000001</v>
      </c>
      <c r="J4" s="10">
        <f t="shared" si="5"/>
        <v>162162.37100000004</v>
      </c>
    </row>
    <row r="5" spans="1:10" s="7" customFormat="1" ht="34.5" customHeight="1" x14ac:dyDescent="0.35">
      <c r="A5" s="13">
        <v>4</v>
      </c>
      <c r="B5" s="14" t="s">
        <v>19</v>
      </c>
      <c r="C5" s="11" t="s">
        <v>14</v>
      </c>
      <c r="D5" s="9">
        <v>99830.98000000001</v>
      </c>
      <c r="E5" s="10">
        <f t="shared" si="0"/>
        <v>18967.886200000001</v>
      </c>
      <c r="F5" s="10">
        <f t="shared" si="1"/>
        <v>118798.86620000002</v>
      </c>
      <c r="G5" s="10">
        <f t="shared" si="2"/>
        <v>36439.920000000006</v>
      </c>
      <c r="H5" s="10">
        <f t="shared" si="3"/>
        <v>6923.5848000000015</v>
      </c>
      <c r="I5" s="10">
        <f t="shared" si="4"/>
        <v>43363.50480000001</v>
      </c>
      <c r="J5" s="10">
        <f t="shared" si="5"/>
        <v>162162.37100000004</v>
      </c>
    </row>
    <row r="6" spans="1:10" s="7" customFormat="1" ht="34.5" customHeight="1" x14ac:dyDescent="0.35">
      <c r="A6" s="13">
        <v>5</v>
      </c>
      <c r="B6" s="14" t="s">
        <v>20</v>
      </c>
      <c r="C6" s="11" t="s">
        <v>14</v>
      </c>
      <c r="D6" s="9">
        <v>186950.97600000002</v>
      </c>
      <c r="E6" s="10">
        <f t="shared" si="0"/>
        <v>35520.685440000008</v>
      </c>
      <c r="F6" s="10">
        <f t="shared" si="1"/>
        <v>222471.66144000003</v>
      </c>
      <c r="G6" s="10">
        <f t="shared" si="2"/>
        <v>36439.920000000006</v>
      </c>
      <c r="H6" s="10">
        <f t="shared" si="3"/>
        <v>6923.5848000000015</v>
      </c>
      <c r="I6" s="10">
        <f t="shared" si="4"/>
        <v>43363.50480000001</v>
      </c>
      <c r="J6" s="10">
        <f t="shared" si="5"/>
        <v>265835.16624000005</v>
      </c>
    </row>
    <row r="7" spans="1:10" s="7" customFormat="1" ht="34.5" customHeight="1" x14ac:dyDescent="0.35">
      <c r="A7" s="13">
        <v>6</v>
      </c>
      <c r="B7" s="15" t="s">
        <v>21</v>
      </c>
      <c r="C7" s="11" t="s">
        <v>14</v>
      </c>
      <c r="D7" s="9"/>
      <c r="E7" s="10"/>
      <c r="F7" s="10"/>
      <c r="G7" s="10"/>
      <c r="H7" s="10"/>
      <c r="I7" s="10"/>
      <c r="J7" s="10"/>
    </row>
    <row r="8" spans="1:10" s="7" customFormat="1" ht="34.5" customHeight="1" x14ac:dyDescent="0.35">
      <c r="A8" s="13">
        <v>7</v>
      </c>
      <c r="B8" s="15" t="s">
        <v>8</v>
      </c>
      <c r="C8" s="11" t="s">
        <v>14</v>
      </c>
      <c r="D8" s="9">
        <v>174662.75200000001</v>
      </c>
      <c r="E8" s="10">
        <f t="shared" si="0"/>
        <v>33185.922879999998</v>
      </c>
      <c r="F8" s="10">
        <f t="shared" si="1"/>
        <v>207848.67488000001</v>
      </c>
      <c r="G8" s="10">
        <f t="shared" si="2"/>
        <v>36439.920000000006</v>
      </c>
      <c r="H8" s="10">
        <f t="shared" si="3"/>
        <v>6923.5848000000015</v>
      </c>
      <c r="I8" s="10">
        <f t="shared" si="4"/>
        <v>43363.50480000001</v>
      </c>
      <c r="J8" s="10">
        <f t="shared" si="5"/>
        <v>251212.17968</v>
      </c>
    </row>
    <row r="9" spans="1:10" s="7" customFormat="1" ht="34.5" customHeight="1" x14ac:dyDescent="0.35">
      <c r="A9" s="13">
        <v>8</v>
      </c>
      <c r="B9" s="14" t="s">
        <v>22</v>
      </c>
      <c r="C9" s="11" t="s">
        <v>14</v>
      </c>
      <c r="D9" s="9">
        <v>99434.236000000004</v>
      </c>
      <c r="E9" s="10">
        <f t="shared" si="0"/>
        <v>18892.504840000001</v>
      </c>
      <c r="F9" s="10">
        <f t="shared" si="1"/>
        <v>118326.74084000001</v>
      </c>
      <c r="G9" s="10">
        <f t="shared" si="2"/>
        <v>36439.920000000006</v>
      </c>
      <c r="H9" s="10">
        <f t="shared" si="3"/>
        <v>6923.5848000000015</v>
      </c>
      <c r="I9" s="10">
        <f t="shared" si="4"/>
        <v>43363.50480000001</v>
      </c>
      <c r="J9" s="10">
        <f t="shared" si="5"/>
        <v>161690.24564000004</v>
      </c>
    </row>
    <row r="10" spans="1:10" s="7" customFormat="1" ht="34.5" customHeight="1" x14ac:dyDescent="0.35">
      <c r="A10" s="13">
        <v>9</v>
      </c>
      <c r="B10" s="14" t="s">
        <v>4</v>
      </c>
      <c r="C10" s="11" t="s">
        <v>14</v>
      </c>
      <c r="D10" s="9">
        <v>125286.55200000001</v>
      </c>
      <c r="E10" s="10">
        <f t="shared" si="0"/>
        <v>23804.444880000003</v>
      </c>
      <c r="F10" s="10">
        <f t="shared" si="1"/>
        <v>149090.99688000002</v>
      </c>
      <c r="G10" s="10">
        <f t="shared" si="2"/>
        <v>36439.920000000006</v>
      </c>
      <c r="H10" s="10">
        <f t="shared" si="3"/>
        <v>6923.5848000000015</v>
      </c>
      <c r="I10" s="10">
        <f t="shared" si="4"/>
        <v>43363.50480000001</v>
      </c>
      <c r="J10" s="10">
        <f t="shared" si="5"/>
        <v>192454.50168000004</v>
      </c>
    </row>
    <row r="11" spans="1:10" s="7" customFormat="1" ht="34.5" customHeight="1" x14ac:dyDescent="0.35">
      <c r="A11" s="13">
        <v>10</v>
      </c>
      <c r="B11" s="14" t="s">
        <v>5</v>
      </c>
      <c r="C11" s="11" t="s">
        <v>14</v>
      </c>
      <c r="D11" s="9"/>
      <c r="E11" s="10"/>
      <c r="F11" s="10"/>
      <c r="G11" s="10"/>
      <c r="H11" s="10"/>
      <c r="I11" s="10"/>
      <c r="J11" s="10"/>
    </row>
    <row r="12" spans="1:10" s="7" customFormat="1" ht="34.5" customHeight="1" x14ac:dyDescent="0.35">
      <c r="A12" s="13">
        <v>11</v>
      </c>
      <c r="B12" s="14" t="s">
        <v>6</v>
      </c>
      <c r="C12" s="11" t="s">
        <v>14</v>
      </c>
      <c r="D12" s="9"/>
      <c r="E12" s="10"/>
      <c r="F12" s="10"/>
      <c r="G12" s="10"/>
      <c r="H12" s="10"/>
      <c r="I12" s="10"/>
      <c r="J12" s="10"/>
    </row>
    <row r="13" spans="1:10" s="7" customFormat="1" ht="34.5" customHeight="1" x14ac:dyDescent="0.35">
      <c r="A13" s="13">
        <v>12</v>
      </c>
      <c r="B13" s="14" t="s">
        <v>23</v>
      </c>
      <c r="C13" s="11" t="s">
        <v>13</v>
      </c>
      <c r="D13" s="9">
        <v>238693.54800000001</v>
      </c>
      <c r="E13" s="10">
        <f t="shared" si="0"/>
        <v>45351.774120000002</v>
      </c>
      <c r="F13" s="10">
        <f t="shared" si="1"/>
        <v>284045.32212000003</v>
      </c>
      <c r="G13" s="10">
        <f t="shared" si="2"/>
        <v>36439.920000000006</v>
      </c>
      <c r="H13" s="10">
        <f t="shared" si="3"/>
        <v>6923.5848000000015</v>
      </c>
      <c r="I13" s="10">
        <f t="shared" si="4"/>
        <v>43363.50480000001</v>
      </c>
      <c r="J13" s="10">
        <f t="shared" si="5"/>
        <v>327408.82692000002</v>
      </c>
    </row>
    <row r="14" spans="1:10" s="7" customFormat="1" ht="34.5" customHeight="1" x14ac:dyDescent="0.35">
      <c r="A14" s="13">
        <v>13</v>
      </c>
      <c r="B14" s="15" t="s">
        <v>7</v>
      </c>
      <c r="C14" s="11" t="s">
        <v>13</v>
      </c>
      <c r="D14" s="9">
        <v>274799.24571052718</v>
      </c>
      <c r="E14" s="10">
        <f t="shared" si="0"/>
        <v>52211.856685000166</v>
      </c>
      <c r="F14" s="10">
        <f t="shared" si="1"/>
        <v>327011.10239552736</v>
      </c>
      <c r="G14" s="10">
        <f t="shared" si="2"/>
        <v>36439.920000000006</v>
      </c>
      <c r="H14" s="10">
        <f t="shared" si="3"/>
        <v>6923.5848000000015</v>
      </c>
      <c r="I14" s="10">
        <f t="shared" si="4"/>
        <v>43363.50480000001</v>
      </c>
      <c r="J14" s="10">
        <f t="shared" si="5"/>
        <v>370374.60719552735</v>
      </c>
    </row>
    <row r="15" spans="1:10" s="7" customFormat="1" ht="34.5" customHeight="1" x14ac:dyDescent="0.35">
      <c r="A15" s="13">
        <v>14</v>
      </c>
      <c r="B15" s="15" t="s">
        <v>24</v>
      </c>
      <c r="C15" s="11" t="s">
        <v>13</v>
      </c>
      <c r="D15" s="9">
        <v>280270.00782516575</v>
      </c>
      <c r="E15" s="10">
        <f t="shared" si="0"/>
        <v>53251.301486781493</v>
      </c>
      <c r="F15" s="10">
        <f t="shared" si="1"/>
        <v>333521.30931194726</v>
      </c>
      <c r="G15" s="10">
        <f t="shared" si="2"/>
        <v>36439.920000000006</v>
      </c>
      <c r="H15" s="10">
        <f t="shared" si="3"/>
        <v>6923.5848000000015</v>
      </c>
      <c r="I15" s="10">
        <f t="shared" si="4"/>
        <v>43363.50480000001</v>
      </c>
      <c r="J15" s="10">
        <f t="shared" si="5"/>
        <v>376884.81411194726</v>
      </c>
    </row>
    <row r="16" spans="1:10" s="7" customFormat="1" ht="34.5" customHeight="1" x14ac:dyDescent="0.35">
      <c r="A16" s="13">
        <v>15</v>
      </c>
      <c r="B16" s="16" t="s">
        <v>9</v>
      </c>
      <c r="C16" s="11" t="s">
        <v>13</v>
      </c>
      <c r="D16" s="9">
        <v>284071.04804207449</v>
      </c>
      <c r="E16" s="10">
        <f t="shared" si="0"/>
        <v>53973.499127994153</v>
      </c>
      <c r="F16" s="10">
        <f t="shared" si="1"/>
        <v>338044.54717006866</v>
      </c>
      <c r="G16" s="10">
        <f t="shared" si="2"/>
        <v>36439.920000000006</v>
      </c>
      <c r="H16" s="10">
        <f t="shared" si="3"/>
        <v>6923.5848000000015</v>
      </c>
      <c r="I16" s="10">
        <f t="shared" si="4"/>
        <v>43363.50480000001</v>
      </c>
      <c r="J16" s="10">
        <f t="shared" si="5"/>
        <v>381408.05197006866</v>
      </c>
    </row>
    <row r="17" spans="1:7" x14ac:dyDescent="0.3">
      <c r="A17" s="2"/>
      <c r="B17" s="4"/>
      <c r="C17" s="5"/>
      <c r="D17" s="6"/>
      <c r="E17" s="6"/>
      <c r="F17" s="6"/>
      <c r="G17" s="6"/>
    </row>
    <row r="18" spans="1:7" x14ac:dyDescent="0.3">
      <c r="A18" s="2"/>
      <c r="B18" s="4"/>
      <c r="C18" s="5"/>
      <c r="D18" s="6"/>
      <c r="E18" s="6"/>
      <c r="F18" s="6"/>
      <c r="G18" s="6"/>
    </row>
    <row r="19" spans="1:7" x14ac:dyDescent="0.3">
      <c r="A19" s="3"/>
      <c r="B19" s="3"/>
      <c r="C19" s="3"/>
      <c r="D19" s="21"/>
      <c r="E19" s="6"/>
      <c r="F19" s="6"/>
      <c r="G19" s="6"/>
    </row>
    <row r="20" spans="1:7" x14ac:dyDescent="0.3">
      <c r="A20" s="6"/>
      <c r="B20" s="6"/>
      <c r="C20" s="6"/>
      <c r="D20" s="21"/>
      <c r="E20" s="6"/>
      <c r="F20" s="6"/>
      <c r="G20" s="6"/>
    </row>
    <row r="21" spans="1:7" x14ac:dyDescent="0.3">
      <c r="A21" s="6"/>
      <c r="B21" s="6"/>
      <c r="C21" s="6"/>
      <c r="D21" s="6"/>
      <c r="E21" s="6"/>
      <c r="F21" s="6"/>
      <c r="G21" s="6"/>
    </row>
  </sheetData>
  <pageMargins left="0.7" right="0.7" top="0.75" bottom="0.75" header="0.3" footer="0.3"/>
  <pageSetup scale="8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53845-639F-4F73-B022-45660F78A1C0}">
  <dimension ref="A1:J21"/>
  <sheetViews>
    <sheetView showGridLines="0" zoomScale="62" zoomScaleNormal="62" workbookViewId="0">
      <selection activeCell="F2" sqref="F2:F16"/>
    </sheetView>
  </sheetViews>
  <sheetFormatPr baseColWidth="10" defaultRowHeight="14.4" x14ac:dyDescent="0.3"/>
  <cols>
    <col min="1" max="1" width="7" customWidth="1"/>
    <col min="2" max="2" width="67.109375" customWidth="1"/>
    <col min="3" max="3" width="30.6640625" customWidth="1"/>
    <col min="4" max="6" width="16.33203125" customWidth="1"/>
    <col min="7" max="7" width="16" bestFit="1" customWidth="1"/>
    <col min="8" max="8" width="14" bestFit="1" customWidth="1"/>
    <col min="9" max="9" width="18.44140625" bestFit="1" customWidth="1"/>
    <col min="10" max="10" width="14" bestFit="1" customWidth="1"/>
  </cols>
  <sheetData>
    <row r="1" spans="1:10" ht="29.25" customHeight="1" x14ac:dyDescent="0.3">
      <c r="A1" s="1" t="s">
        <v>0</v>
      </c>
      <c r="B1" s="1" t="s">
        <v>1</v>
      </c>
      <c r="C1" s="1" t="s">
        <v>15</v>
      </c>
      <c r="D1" s="8" t="s">
        <v>3</v>
      </c>
      <c r="E1" s="18" t="s">
        <v>2</v>
      </c>
      <c r="F1" s="18" t="s">
        <v>11</v>
      </c>
      <c r="G1" s="19" t="s">
        <v>10</v>
      </c>
      <c r="H1" s="19" t="s">
        <v>2</v>
      </c>
      <c r="I1" s="19" t="s">
        <v>25</v>
      </c>
      <c r="J1" s="18" t="s">
        <v>12</v>
      </c>
    </row>
    <row r="2" spans="1:10" s="7" customFormat="1" ht="34.5" customHeight="1" x14ac:dyDescent="0.35">
      <c r="A2" s="13">
        <v>1</v>
      </c>
      <c r="B2" s="14" t="s">
        <v>16</v>
      </c>
      <c r="C2" s="11" t="s">
        <v>13</v>
      </c>
      <c r="D2" s="9">
        <v>441963.38473321492</v>
      </c>
      <c r="E2" s="10">
        <f>(D2)*19%</f>
        <v>83973.043099310831</v>
      </c>
      <c r="F2" s="10">
        <f>+D2+E2</f>
        <v>525936.42783252569</v>
      </c>
      <c r="G2" s="10">
        <f>23820.5*(1+7%)</f>
        <v>25487.935000000001</v>
      </c>
      <c r="H2" s="10">
        <f>(G2)*19%</f>
        <v>4842.7076500000003</v>
      </c>
      <c r="I2" s="10">
        <f>+G2+H2</f>
        <v>30330.642650000002</v>
      </c>
      <c r="J2" s="10">
        <f>+I2+F2</f>
        <v>556267.07048252574</v>
      </c>
    </row>
    <row r="3" spans="1:10" s="7" customFormat="1" ht="34.5" customHeight="1" x14ac:dyDescent="0.35">
      <c r="A3" s="13">
        <v>2</v>
      </c>
      <c r="B3" s="14" t="s">
        <v>17</v>
      </c>
      <c r="C3" s="11" t="s">
        <v>13</v>
      </c>
      <c r="D3" s="9">
        <v>240144.3596380126</v>
      </c>
      <c r="E3" s="10">
        <f t="shared" ref="E3:E16" si="0">(D3)*19%</f>
        <v>45627.428331222392</v>
      </c>
      <c r="F3" s="10">
        <f t="shared" ref="F3:F16" si="1">+D3+E3</f>
        <v>285771.78796923498</v>
      </c>
      <c r="G3" s="10">
        <f t="shared" ref="G3:G16" si="2">23820.5*(1+7%)</f>
        <v>25487.935000000001</v>
      </c>
      <c r="H3" s="10">
        <f t="shared" ref="H3:H16" si="3">(G3)*19%</f>
        <v>4842.7076500000003</v>
      </c>
      <c r="I3" s="10">
        <f t="shared" ref="I3:I16" si="4">+G3+H3</f>
        <v>30330.642650000002</v>
      </c>
      <c r="J3" s="10">
        <f t="shared" ref="J3:J16" si="5">+I3+F3</f>
        <v>316102.43061923498</v>
      </c>
    </row>
    <row r="4" spans="1:10" s="7" customFormat="1" ht="34.5" customHeight="1" x14ac:dyDescent="0.35">
      <c r="A4" s="13">
        <v>3</v>
      </c>
      <c r="B4" s="14" t="s">
        <v>18</v>
      </c>
      <c r="C4" s="11" t="s">
        <v>14</v>
      </c>
      <c r="D4" s="9">
        <v>99830.98000000001</v>
      </c>
      <c r="E4" s="10">
        <f t="shared" si="0"/>
        <v>18967.886200000001</v>
      </c>
      <c r="F4" s="10">
        <f t="shared" si="1"/>
        <v>118798.86620000002</v>
      </c>
      <c r="G4" s="10">
        <f t="shared" si="2"/>
        <v>25487.935000000001</v>
      </c>
      <c r="H4" s="10">
        <f t="shared" si="3"/>
        <v>4842.7076500000003</v>
      </c>
      <c r="I4" s="10">
        <f t="shared" si="4"/>
        <v>30330.642650000002</v>
      </c>
      <c r="J4" s="10">
        <f t="shared" si="5"/>
        <v>149129.50885000001</v>
      </c>
    </row>
    <row r="5" spans="1:10" s="7" customFormat="1" ht="34.5" customHeight="1" x14ac:dyDescent="0.35">
      <c r="A5" s="13">
        <v>4</v>
      </c>
      <c r="B5" s="14" t="s">
        <v>19</v>
      </c>
      <c r="C5" s="11" t="s">
        <v>14</v>
      </c>
      <c r="D5" s="9"/>
      <c r="E5" s="10"/>
      <c r="F5" s="10"/>
      <c r="G5" s="10"/>
      <c r="H5" s="10"/>
      <c r="I5" s="10"/>
      <c r="J5" s="10"/>
    </row>
    <row r="6" spans="1:10" s="7" customFormat="1" ht="34.5" customHeight="1" x14ac:dyDescent="0.35">
      <c r="A6" s="13">
        <v>5</v>
      </c>
      <c r="B6" s="14" t="s">
        <v>20</v>
      </c>
      <c r="C6" s="11" t="s">
        <v>14</v>
      </c>
      <c r="D6" s="9">
        <v>186950.97600000002</v>
      </c>
      <c r="E6" s="10">
        <f t="shared" si="0"/>
        <v>35520.685440000008</v>
      </c>
      <c r="F6" s="10">
        <f t="shared" si="1"/>
        <v>222471.66144000003</v>
      </c>
      <c r="G6" s="10">
        <f t="shared" si="2"/>
        <v>25487.935000000001</v>
      </c>
      <c r="H6" s="10">
        <f t="shared" si="3"/>
        <v>4842.7076500000003</v>
      </c>
      <c r="I6" s="10">
        <f t="shared" si="4"/>
        <v>30330.642650000002</v>
      </c>
      <c r="J6" s="10">
        <f t="shared" si="5"/>
        <v>252802.30409000002</v>
      </c>
    </row>
    <row r="7" spans="1:10" s="7" customFormat="1" ht="34.5" customHeight="1" x14ac:dyDescent="0.35">
      <c r="A7" s="13">
        <v>6</v>
      </c>
      <c r="B7" s="15" t="s">
        <v>21</v>
      </c>
      <c r="C7" s="11" t="s">
        <v>14</v>
      </c>
      <c r="D7" s="9"/>
      <c r="E7" s="10"/>
      <c r="F7" s="10"/>
      <c r="G7" s="10"/>
      <c r="H7" s="10"/>
      <c r="I7" s="10"/>
      <c r="J7" s="10"/>
    </row>
    <row r="8" spans="1:10" s="7" customFormat="1" ht="34.5" customHeight="1" x14ac:dyDescent="0.35">
      <c r="A8" s="13">
        <v>7</v>
      </c>
      <c r="B8" s="15" t="s">
        <v>8</v>
      </c>
      <c r="C8" s="11" t="s">
        <v>14</v>
      </c>
      <c r="D8" s="9">
        <v>174662.75200000001</v>
      </c>
      <c r="E8" s="10">
        <f t="shared" si="0"/>
        <v>33185.922879999998</v>
      </c>
      <c r="F8" s="10">
        <f t="shared" si="1"/>
        <v>207848.67488000001</v>
      </c>
      <c r="G8" s="10">
        <f t="shared" si="2"/>
        <v>25487.935000000001</v>
      </c>
      <c r="H8" s="10">
        <f t="shared" si="3"/>
        <v>4842.7076500000003</v>
      </c>
      <c r="I8" s="10">
        <f t="shared" si="4"/>
        <v>30330.642650000002</v>
      </c>
      <c r="J8" s="10">
        <f t="shared" si="5"/>
        <v>238179.31753</v>
      </c>
    </row>
    <row r="9" spans="1:10" s="7" customFormat="1" ht="34.5" customHeight="1" x14ac:dyDescent="0.35">
      <c r="A9" s="13">
        <v>8</v>
      </c>
      <c r="B9" s="14" t="s">
        <v>22</v>
      </c>
      <c r="C9" s="11" t="s">
        <v>14</v>
      </c>
      <c r="D9" s="9">
        <v>99434.236000000004</v>
      </c>
      <c r="E9" s="10">
        <f t="shared" si="0"/>
        <v>18892.504840000001</v>
      </c>
      <c r="F9" s="10">
        <f t="shared" si="1"/>
        <v>118326.74084000001</v>
      </c>
      <c r="G9" s="10">
        <f t="shared" si="2"/>
        <v>25487.935000000001</v>
      </c>
      <c r="H9" s="10">
        <f t="shared" si="3"/>
        <v>4842.7076500000003</v>
      </c>
      <c r="I9" s="10">
        <f t="shared" si="4"/>
        <v>30330.642650000002</v>
      </c>
      <c r="J9" s="10">
        <f t="shared" si="5"/>
        <v>148657.38349000001</v>
      </c>
    </row>
    <row r="10" spans="1:10" s="7" customFormat="1" ht="34.5" customHeight="1" x14ac:dyDescent="0.35">
      <c r="A10" s="13">
        <v>9</v>
      </c>
      <c r="B10" s="14" t="s">
        <v>4</v>
      </c>
      <c r="C10" s="11" t="s">
        <v>14</v>
      </c>
      <c r="D10" s="9">
        <v>125286.55200000001</v>
      </c>
      <c r="E10" s="10">
        <f t="shared" si="0"/>
        <v>23804.444880000003</v>
      </c>
      <c r="F10" s="10">
        <f t="shared" si="1"/>
        <v>149090.99688000002</v>
      </c>
      <c r="G10" s="10">
        <f t="shared" si="2"/>
        <v>25487.935000000001</v>
      </c>
      <c r="H10" s="10">
        <f t="shared" si="3"/>
        <v>4842.7076500000003</v>
      </c>
      <c r="I10" s="10">
        <f t="shared" si="4"/>
        <v>30330.642650000002</v>
      </c>
      <c r="J10" s="10">
        <f t="shared" si="5"/>
        <v>179421.63953000001</v>
      </c>
    </row>
    <row r="11" spans="1:10" s="7" customFormat="1" ht="34.5" customHeight="1" x14ac:dyDescent="0.35">
      <c r="A11" s="13">
        <v>10</v>
      </c>
      <c r="B11" s="14" t="s">
        <v>5</v>
      </c>
      <c r="C11" s="11" t="s">
        <v>14</v>
      </c>
      <c r="D11" s="9"/>
      <c r="E11" s="10"/>
      <c r="F11" s="10"/>
      <c r="G11" s="10"/>
      <c r="H11" s="10"/>
      <c r="I11" s="10"/>
      <c r="J11" s="10"/>
    </row>
    <row r="12" spans="1:10" s="7" customFormat="1" ht="34.5" customHeight="1" x14ac:dyDescent="0.35">
      <c r="A12" s="13">
        <v>11</v>
      </c>
      <c r="B12" s="14" t="s">
        <v>6</v>
      </c>
      <c r="C12" s="11" t="s">
        <v>14</v>
      </c>
      <c r="D12" s="9"/>
      <c r="E12" s="10"/>
      <c r="F12" s="10"/>
      <c r="G12" s="10"/>
      <c r="H12" s="10"/>
      <c r="I12" s="10"/>
      <c r="J12" s="10"/>
    </row>
    <row r="13" spans="1:10" s="7" customFormat="1" ht="34.5" customHeight="1" x14ac:dyDescent="0.35">
      <c r="A13" s="13">
        <v>12</v>
      </c>
      <c r="B13" s="14" t="s">
        <v>23</v>
      </c>
      <c r="C13" s="11" t="s">
        <v>13</v>
      </c>
      <c r="D13" s="9">
        <v>238693.54800000001</v>
      </c>
      <c r="E13" s="10">
        <f t="shared" si="0"/>
        <v>45351.774120000002</v>
      </c>
      <c r="F13" s="10">
        <f t="shared" si="1"/>
        <v>284045.32212000003</v>
      </c>
      <c r="G13" s="10">
        <f t="shared" si="2"/>
        <v>25487.935000000001</v>
      </c>
      <c r="H13" s="10">
        <f t="shared" si="3"/>
        <v>4842.7076500000003</v>
      </c>
      <c r="I13" s="10">
        <f t="shared" si="4"/>
        <v>30330.642650000002</v>
      </c>
      <c r="J13" s="10">
        <f t="shared" si="5"/>
        <v>314375.96477000002</v>
      </c>
    </row>
    <row r="14" spans="1:10" s="7" customFormat="1" ht="34.5" customHeight="1" x14ac:dyDescent="0.35">
      <c r="A14" s="13">
        <v>13</v>
      </c>
      <c r="B14" s="15" t="s">
        <v>7</v>
      </c>
      <c r="C14" s="11" t="s">
        <v>13</v>
      </c>
      <c r="D14" s="9">
        <v>274799.24571052718</v>
      </c>
      <c r="E14" s="10">
        <f t="shared" si="0"/>
        <v>52211.856685000166</v>
      </c>
      <c r="F14" s="10">
        <f t="shared" si="1"/>
        <v>327011.10239552736</v>
      </c>
      <c r="G14" s="10">
        <f t="shared" si="2"/>
        <v>25487.935000000001</v>
      </c>
      <c r="H14" s="10">
        <f t="shared" si="3"/>
        <v>4842.7076500000003</v>
      </c>
      <c r="I14" s="10">
        <f t="shared" si="4"/>
        <v>30330.642650000002</v>
      </c>
      <c r="J14" s="10">
        <f t="shared" si="5"/>
        <v>357341.74504552735</v>
      </c>
    </row>
    <row r="15" spans="1:10" s="7" customFormat="1" ht="34.5" customHeight="1" x14ac:dyDescent="0.35">
      <c r="A15" s="13">
        <v>14</v>
      </c>
      <c r="B15" s="15" t="s">
        <v>24</v>
      </c>
      <c r="C15" s="11" t="s">
        <v>13</v>
      </c>
      <c r="D15" s="9">
        <v>280270.00782516575</v>
      </c>
      <c r="E15" s="10">
        <f t="shared" si="0"/>
        <v>53251.301486781493</v>
      </c>
      <c r="F15" s="10">
        <f t="shared" si="1"/>
        <v>333521.30931194726</v>
      </c>
      <c r="G15" s="10">
        <f t="shared" si="2"/>
        <v>25487.935000000001</v>
      </c>
      <c r="H15" s="10">
        <f t="shared" si="3"/>
        <v>4842.7076500000003</v>
      </c>
      <c r="I15" s="10">
        <f t="shared" si="4"/>
        <v>30330.642650000002</v>
      </c>
      <c r="J15" s="10">
        <f t="shared" si="5"/>
        <v>363851.95196194726</v>
      </c>
    </row>
    <row r="16" spans="1:10" s="7" customFormat="1" ht="34.5" customHeight="1" x14ac:dyDescent="0.35">
      <c r="A16" s="13">
        <v>15</v>
      </c>
      <c r="B16" s="16" t="s">
        <v>9</v>
      </c>
      <c r="C16" s="11" t="s">
        <v>13</v>
      </c>
      <c r="D16" s="9">
        <v>284071.04804207449</v>
      </c>
      <c r="E16" s="10">
        <f t="shared" si="0"/>
        <v>53973.499127994153</v>
      </c>
      <c r="F16" s="10">
        <f t="shared" si="1"/>
        <v>338044.54717006866</v>
      </c>
      <c r="G16" s="10">
        <f t="shared" si="2"/>
        <v>25487.935000000001</v>
      </c>
      <c r="H16" s="10">
        <f t="shared" si="3"/>
        <v>4842.7076500000003</v>
      </c>
      <c r="I16" s="10">
        <f t="shared" si="4"/>
        <v>30330.642650000002</v>
      </c>
      <c r="J16" s="10">
        <f t="shared" si="5"/>
        <v>368375.18982006866</v>
      </c>
    </row>
    <row r="17" spans="1:7" x14ac:dyDescent="0.3">
      <c r="A17" s="2"/>
      <c r="B17" s="4"/>
      <c r="C17" s="5"/>
      <c r="D17" s="6"/>
      <c r="E17" s="6"/>
      <c r="F17" s="6"/>
      <c r="G17" s="6"/>
    </row>
    <row r="18" spans="1:7" x14ac:dyDescent="0.3">
      <c r="A18" s="2"/>
      <c r="B18" s="4"/>
      <c r="C18" s="5"/>
      <c r="D18" s="6"/>
      <c r="E18" s="6"/>
      <c r="F18" s="6"/>
      <c r="G18" s="6"/>
    </row>
    <row r="19" spans="1:7" x14ac:dyDescent="0.3">
      <c r="A19" s="3"/>
      <c r="B19" s="3"/>
      <c r="C19" s="3"/>
      <c r="D19" s="6"/>
      <c r="E19" s="6"/>
      <c r="F19" s="6"/>
      <c r="G19" s="6"/>
    </row>
    <row r="20" spans="1:7" x14ac:dyDescent="0.3">
      <c r="A20" s="6"/>
      <c r="B20" s="6"/>
      <c r="C20" s="6"/>
      <c r="D20" s="6"/>
      <c r="E20" s="6"/>
      <c r="F20" s="6"/>
      <c r="G20" s="6"/>
    </row>
    <row r="21" spans="1:7" x14ac:dyDescent="0.3">
      <c r="A21" s="6"/>
      <c r="B21" s="6"/>
      <c r="C21" s="6"/>
      <c r="D21" s="6"/>
      <c r="E21" s="6"/>
      <c r="F21" s="6"/>
      <c r="G21" s="6"/>
    </row>
  </sheetData>
  <pageMargins left="0.7" right="0.7" top="0.75" bottom="0.75" header="0.3" footer="0.3"/>
  <pageSetup scale="8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170F2-168B-4DF4-9C9D-7A54015917E7}">
  <dimension ref="A1:J21"/>
  <sheetViews>
    <sheetView showGridLines="0" zoomScale="71" zoomScaleNormal="71" workbookViewId="0">
      <selection activeCell="F2" sqref="F2:F16"/>
    </sheetView>
  </sheetViews>
  <sheetFormatPr baseColWidth="10" defaultRowHeight="14.4" x14ac:dyDescent="0.3"/>
  <cols>
    <col min="1" max="1" width="7" customWidth="1"/>
    <col min="2" max="2" width="67.109375" customWidth="1"/>
    <col min="3" max="3" width="30.6640625" customWidth="1"/>
    <col min="4" max="6" width="16.33203125" customWidth="1"/>
    <col min="7" max="7" width="16" bestFit="1" customWidth="1"/>
    <col min="8" max="8" width="14" bestFit="1" customWidth="1"/>
    <col min="9" max="9" width="18.44140625" bestFit="1" customWidth="1"/>
    <col min="10" max="10" width="14" bestFit="1" customWidth="1"/>
  </cols>
  <sheetData>
    <row r="1" spans="1:10" ht="29.25" customHeight="1" x14ac:dyDescent="0.3">
      <c r="A1" s="1" t="s">
        <v>0</v>
      </c>
      <c r="B1" s="1" t="s">
        <v>1</v>
      </c>
      <c r="C1" s="1" t="s">
        <v>15</v>
      </c>
      <c r="D1" s="8" t="s">
        <v>3</v>
      </c>
      <c r="E1" s="18" t="s">
        <v>2</v>
      </c>
      <c r="F1" s="18" t="s">
        <v>11</v>
      </c>
      <c r="G1" s="19" t="s">
        <v>10</v>
      </c>
      <c r="H1" s="19" t="s">
        <v>2</v>
      </c>
      <c r="I1" s="19" t="s">
        <v>25</v>
      </c>
      <c r="J1" s="18" t="s">
        <v>12</v>
      </c>
    </row>
    <row r="2" spans="1:10" s="7" customFormat="1" ht="34.5" customHeight="1" x14ac:dyDescent="0.35">
      <c r="A2" s="13">
        <v>1</v>
      </c>
      <c r="B2" s="14" t="s">
        <v>16</v>
      </c>
      <c r="C2" s="11" t="s">
        <v>13</v>
      </c>
      <c r="D2" s="9">
        <v>441963.38473321492</v>
      </c>
      <c r="E2" s="10">
        <f>(D2)*19%</f>
        <v>83973.043099310831</v>
      </c>
      <c r="F2" s="10">
        <f>+D2+E2</f>
        <v>525936.42783252569</v>
      </c>
      <c r="G2" s="10">
        <f>34056*(1+7%)</f>
        <v>36439.920000000006</v>
      </c>
      <c r="H2" s="10">
        <f>(G2)*19%</f>
        <v>6923.5848000000015</v>
      </c>
      <c r="I2" s="10">
        <f>+G2+H2</f>
        <v>43363.50480000001</v>
      </c>
      <c r="J2" s="10">
        <f>+I2+F2</f>
        <v>569299.93263252568</v>
      </c>
    </row>
    <row r="3" spans="1:10" s="7" customFormat="1" ht="34.5" customHeight="1" x14ac:dyDescent="0.35">
      <c r="A3" s="13">
        <v>2</v>
      </c>
      <c r="B3" s="14" t="s">
        <v>17</v>
      </c>
      <c r="C3" s="11" t="s">
        <v>13</v>
      </c>
      <c r="D3" s="9">
        <v>240144.3596380126</v>
      </c>
      <c r="E3" s="10">
        <f t="shared" ref="E3:E16" si="0">(D3)*19%</f>
        <v>45627.428331222392</v>
      </c>
      <c r="F3" s="10">
        <f t="shared" ref="F3:F16" si="1">+D3+E3</f>
        <v>285771.78796923498</v>
      </c>
      <c r="G3" s="10">
        <f t="shared" ref="G3:G16" si="2">34056*(1+7%)</f>
        <v>36439.920000000006</v>
      </c>
      <c r="H3" s="10">
        <f t="shared" ref="H3:H16" si="3">(G3)*19%</f>
        <v>6923.5848000000015</v>
      </c>
      <c r="I3" s="10">
        <f t="shared" ref="I3:I16" si="4">+G3+H3</f>
        <v>43363.50480000001</v>
      </c>
      <c r="J3" s="10">
        <f t="shared" ref="J3:J16" si="5">+I3+F3</f>
        <v>329135.29276923498</v>
      </c>
    </row>
    <row r="4" spans="1:10" s="7" customFormat="1" ht="34.5" customHeight="1" x14ac:dyDescent="0.35">
      <c r="A4" s="13">
        <v>3</v>
      </c>
      <c r="B4" s="14" t="s">
        <v>18</v>
      </c>
      <c r="C4" s="11" t="s">
        <v>14</v>
      </c>
      <c r="D4" s="9">
        <v>99830.98000000001</v>
      </c>
      <c r="E4" s="10">
        <f t="shared" si="0"/>
        <v>18967.886200000001</v>
      </c>
      <c r="F4" s="10">
        <f t="shared" si="1"/>
        <v>118798.86620000002</v>
      </c>
      <c r="G4" s="10">
        <f t="shared" si="2"/>
        <v>36439.920000000006</v>
      </c>
      <c r="H4" s="10">
        <f t="shared" si="3"/>
        <v>6923.5848000000015</v>
      </c>
      <c r="I4" s="10">
        <f t="shared" si="4"/>
        <v>43363.50480000001</v>
      </c>
      <c r="J4" s="10">
        <f t="shared" si="5"/>
        <v>162162.37100000004</v>
      </c>
    </row>
    <row r="5" spans="1:10" s="7" customFormat="1" ht="34.5" customHeight="1" x14ac:dyDescent="0.35">
      <c r="A5" s="13">
        <v>4</v>
      </c>
      <c r="B5" s="14" t="s">
        <v>19</v>
      </c>
      <c r="C5" s="11" t="s">
        <v>14</v>
      </c>
      <c r="D5" s="9">
        <v>99830.98000000001</v>
      </c>
      <c r="E5" s="10">
        <f t="shared" si="0"/>
        <v>18967.886200000001</v>
      </c>
      <c r="F5" s="10">
        <f t="shared" si="1"/>
        <v>118798.86620000002</v>
      </c>
      <c r="G5" s="10">
        <f t="shared" si="2"/>
        <v>36439.920000000006</v>
      </c>
      <c r="H5" s="10">
        <f t="shared" si="3"/>
        <v>6923.5848000000015</v>
      </c>
      <c r="I5" s="10">
        <f t="shared" si="4"/>
        <v>43363.50480000001</v>
      </c>
      <c r="J5" s="10">
        <f t="shared" si="5"/>
        <v>162162.37100000004</v>
      </c>
    </row>
    <row r="6" spans="1:10" s="7" customFormat="1" ht="34.5" customHeight="1" x14ac:dyDescent="0.35">
      <c r="A6" s="13">
        <v>5</v>
      </c>
      <c r="B6" s="14" t="s">
        <v>20</v>
      </c>
      <c r="C6" s="11" t="s">
        <v>14</v>
      </c>
      <c r="D6" s="9">
        <v>186950.97600000002</v>
      </c>
      <c r="E6" s="10">
        <f t="shared" si="0"/>
        <v>35520.685440000008</v>
      </c>
      <c r="F6" s="10">
        <f t="shared" si="1"/>
        <v>222471.66144000003</v>
      </c>
      <c r="G6" s="10">
        <f t="shared" si="2"/>
        <v>36439.920000000006</v>
      </c>
      <c r="H6" s="10">
        <f t="shared" si="3"/>
        <v>6923.5848000000015</v>
      </c>
      <c r="I6" s="10">
        <f t="shared" si="4"/>
        <v>43363.50480000001</v>
      </c>
      <c r="J6" s="10">
        <f t="shared" si="5"/>
        <v>265835.16624000005</v>
      </c>
    </row>
    <row r="7" spans="1:10" s="7" customFormat="1" ht="34.5" customHeight="1" x14ac:dyDescent="0.35">
      <c r="A7" s="13">
        <v>6</v>
      </c>
      <c r="B7" s="15" t="s">
        <v>21</v>
      </c>
      <c r="C7" s="11" t="s">
        <v>14</v>
      </c>
      <c r="D7" s="9"/>
      <c r="E7" s="10"/>
      <c r="F7" s="10"/>
      <c r="G7" s="10"/>
      <c r="H7" s="10"/>
      <c r="I7" s="10"/>
      <c r="J7" s="10"/>
    </row>
    <row r="8" spans="1:10" s="7" customFormat="1" ht="34.5" customHeight="1" x14ac:dyDescent="0.35">
      <c r="A8" s="13">
        <v>7</v>
      </c>
      <c r="B8" s="15" t="s">
        <v>8</v>
      </c>
      <c r="C8" s="11" t="s">
        <v>14</v>
      </c>
      <c r="D8" s="9">
        <v>174662.75200000001</v>
      </c>
      <c r="E8" s="10">
        <f t="shared" si="0"/>
        <v>33185.922879999998</v>
      </c>
      <c r="F8" s="10">
        <f t="shared" si="1"/>
        <v>207848.67488000001</v>
      </c>
      <c r="G8" s="10">
        <f t="shared" si="2"/>
        <v>36439.920000000006</v>
      </c>
      <c r="H8" s="10">
        <f t="shared" si="3"/>
        <v>6923.5848000000015</v>
      </c>
      <c r="I8" s="10">
        <f t="shared" si="4"/>
        <v>43363.50480000001</v>
      </c>
      <c r="J8" s="10">
        <f t="shared" si="5"/>
        <v>251212.17968</v>
      </c>
    </row>
    <row r="9" spans="1:10" s="7" customFormat="1" ht="34.5" customHeight="1" x14ac:dyDescent="0.35">
      <c r="A9" s="13">
        <v>8</v>
      </c>
      <c r="B9" s="14" t="s">
        <v>22</v>
      </c>
      <c r="C9" s="11" t="s">
        <v>14</v>
      </c>
      <c r="D9" s="9">
        <v>99434.236000000004</v>
      </c>
      <c r="E9" s="10">
        <f t="shared" si="0"/>
        <v>18892.504840000001</v>
      </c>
      <c r="F9" s="10">
        <f t="shared" si="1"/>
        <v>118326.74084000001</v>
      </c>
      <c r="G9" s="10">
        <f t="shared" si="2"/>
        <v>36439.920000000006</v>
      </c>
      <c r="H9" s="10">
        <f t="shared" si="3"/>
        <v>6923.5848000000015</v>
      </c>
      <c r="I9" s="10">
        <f t="shared" si="4"/>
        <v>43363.50480000001</v>
      </c>
      <c r="J9" s="10">
        <f t="shared" si="5"/>
        <v>161690.24564000004</v>
      </c>
    </row>
    <row r="10" spans="1:10" s="7" customFormat="1" ht="34.5" customHeight="1" x14ac:dyDescent="0.35">
      <c r="A10" s="13">
        <v>9</v>
      </c>
      <c r="B10" s="14" t="s">
        <v>4</v>
      </c>
      <c r="C10" s="11" t="s">
        <v>14</v>
      </c>
      <c r="D10" s="9">
        <v>125286.55200000001</v>
      </c>
      <c r="E10" s="10">
        <f t="shared" si="0"/>
        <v>23804.444880000003</v>
      </c>
      <c r="F10" s="10">
        <f t="shared" si="1"/>
        <v>149090.99688000002</v>
      </c>
      <c r="G10" s="10">
        <f t="shared" si="2"/>
        <v>36439.920000000006</v>
      </c>
      <c r="H10" s="10">
        <f t="shared" si="3"/>
        <v>6923.5848000000015</v>
      </c>
      <c r="I10" s="10">
        <f t="shared" si="4"/>
        <v>43363.50480000001</v>
      </c>
      <c r="J10" s="10">
        <f t="shared" si="5"/>
        <v>192454.50168000004</v>
      </c>
    </row>
    <row r="11" spans="1:10" s="7" customFormat="1" ht="34.5" customHeight="1" x14ac:dyDescent="0.35">
      <c r="A11" s="13">
        <v>10</v>
      </c>
      <c r="B11" s="14" t="s">
        <v>5</v>
      </c>
      <c r="C11" s="11" t="s">
        <v>14</v>
      </c>
      <c r="D11" s="9"/>
      <c r="E11" s="10"/>
      <c r="F11" s="10"/>
      <c r="G11" s="10"/>
      <c r="H11" s="10"/>
      <c r="I11" s="10"/>
      <c r="J11" s="10"/>
    </row>
    <row r="12" spans="1:10" s="7" customFormat="1" ht="34.5" customHeight="1" x14ac:dyDescent="0.35">
      <c r="A12" s="13">
        <v>11</v>
      </c>
      <c r="B12" s="14" t="s">
        <v>6</v>
      </c>
      <c r="C12" s="11" t="s">
        <v>14</v>
      </c>
      <c r="D12" s="9"/>
      <c r="E12" s="10"/>
      <c r="F12" s="10"/>
      <c r="G12" s="10"/>
      <c r="H12" s="10"/>
      <c r="I12" s="10"/>
      <c r="J12" s="10"/>
    </row>
    <row r="13" spans="1:10" s="7" customFormat="1" ht="34.5" customHeight="1" x14ac:dyDescent="0.35">
      <c r="A13" s="13">
        <v>12</v>
      </c>
      <c r="B13" s="14" t="s">
        <v>23</v>
      </c>
      <c r="C13" s="11" t="s">
        <v>13</v>
      </c>
      <c r="D13" s="9">
        <v>238693.54800000001</v>
      </c>
      <c r="E13" s="10">
        <f t="shared" si="0"/>
        <v>45351.774120000002</v>
      </c>
      <c r="F13" s="10">
        <f t="shared" si="1"/>
        <v>284045.32212000003</v>
      </c>
      <c r="G13" s="10">
        <f t="shared" si="2"/>
        <v>36439.920000000006</v>
      </c>
      <c r="H13" s="10">
        <f t="shared" si="3"/>
        <v>6923.5848000000015</v>
      </c>
      <c r="I13" s="10">
        <f t="shared" si="4"/>
        <v>43363.50480000001</v>
      </c>
      <c r="J13" s="10">
        <f t="shared" si="5"/>
        <v>327408.82692000002</v>
      </c>
    </row>
    <row r="14" spans="1:10" s="7" customFormat="1" ht="34.5" customHeight="1" x14ac:dyDescent="0.35">
      <c r="A14" s="13">
        <v>13</v>
      </c>
      <c r="B14" s="15" t="s">
        <v>7</v>
      </c>
      <c r="C14" s="11" t="s">
        <v>13</v>
      </c>
      <c r="D14" s="9"/>
      <c r="E14" s="10"/>
      <c r="F14" s="10"/>
      <c r="G14" s="10"/>
      <c r="H14" s="10"/>
      <c r="I14" s="10"/>
      <c r="J14" s="10"/>
    </row>
    <row r="15" spans="1:10" s="7" customFormat="1" ht="34.5" customHeight="1" x14ac:dyDescent="0.35">
      <c r="A15" s="13">
        <v>14</v>
      </c>
      <c r="B15" s="15" t="s">
        <v>24</v>
      </c>
      <c r="C15" s="11" t="s">
        <v>13</v>
      </c>
      <c r="D15" s="9">
        <v>280270.00782516575</v>
      </c>
      <c r="E15" s="10">
        <f t="shared" si="0"/>
        <v>53251.301486781493</v>
      </c>
      <c r="F15" s="10">
        <f t="shared" si="1"/>
        <v>333521.30931194726</v>
      </c>
      <c r="G15" s="10">
        <f t="shared" si="2"/>
        <v>36439.920000000006</v>
      </c>
      <c r="H15" s="10">
        <f t="shared" si="3"/>
        <v>6923.5848000000015</v>
      </c>
      <c r="I15" s="10">
        <f t="shared" si="4"/>
        <v>43363.50480000001</v>
      </c>
      <c r="J15" s="10">
        <f t="shared" si="5"/>
        <v>376884.81411194726</v>
      </c>
    </row>
    <row r="16" spans="1:10" s="7" customFormat="1" ht="34.5" customHeight="1" x14ac:dyDescent="0.35">
      <c r="A16" s="13">
        <v>15</v>
      </c>
      <c r="B16" s="16" t="s">
        <v>9</v>
      </c>
      <c r="C16" s="11" t="s">
        <v>13</v>
      </c>
      <c r="D16" s="9">
        <v>284071.04804207449</v>
      </c>
      <c r="E16" s="10">
        <f t="shared" si="0"/>
        <v>53973.499127994153</v>
      </c>
      <c r="F16" s="10">
        <f t="shared" si="1"/>
        <v>338044.54717006866</v>
      </c>
      <c r="G16" s="10">
        <f t="shared" si="2"/>
        <v>36439.920000000006</v>
      </c>
      <c r="H16" s="10">
        <f t="shared" si="3"/>
        <v>6923.5848000000015</v>
      </c>
      <c r="I16" s="10">
        <f t="shared" si="4"/>
        <v>43363.50480000001</v>
      </c>
      <c r="J16" s="10">
        <f t="shared" si="5"/>
        <v>381408.05197006866</v>
      </c>
    </row>
    <row r="17" spans="1:7" x14ac:dyDescent="0.3">
      <c r="A17" s="2"/>
      <c r="B17" s="4"/>
      <c r="C17" s="5"/>
      <c r="D17" s="6"/>
      <c r="E17" s="6"/>
      <c r="F17" s="6"/>
      <c r="G17" s="6"/>
    </row>
    <row r="18" spans="1:7" x14ac:dyDescent="0.3">
      <c r="A18" s="2"/>
      <c r="B18" s="4"/>
      <c r="C18" s="5"/>
      <c r="D18" s="6"/>
      <c r="E18" s="6"/>
      <c r="F18" s="6"/>
      <c r="G18" s="6"/>
    </row>
    <row r="19" spans="1:7" x14ac:dyDescent="0.3">
      <c r="A19" s="3"/>
      <c r="B19" s="3"/>
      <c r="C19" s="3"/>
      <c r="D19" s="21"/>
      <c r="E19" s="6"/>
      <c r="F19" s="6"/>
      <c r="G19" s="6"/>
    </row>
    <row r="20" spans="1:7" x14ac:dyDescent="0.3">
      <c r="A20" s="6"/>
      <c r="B20" s="6"/>
      <c r="C20" s="6"/>
      <c r="D20" s="6"/>
      <c r="E20" s="6"/>
      <c r="F20" s="6"/>
      <c r="G20" s="6"/>
    </row>
    <row r="21" spans="1:7" x14ac:dyDescent="0.3">
      <c r="A21" s="6"/>
      <c r="B21" s="6"/>
      <c r="C21" s="6"/>
      <c r="D21" s="6"/>
      <c r="E21" s="6"/>
      <c r="F21" s="6"/>
      <c r="G21" s="6"/>
    </row>
  </sheetData>
  <pageMargins left="0.7" right="0.7" top="0.75" bottom="0.75" header="0.3" footer="0.3"/>
  <pageSetup scale="8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8397A-BC89-491D-BF31-1140D5AF67BE}">
  <dimension ref="A1:J21"/>
  <sheetViews>
    <sheetView showGridLines="0" zoomScale="70" zoomScaleNormal="70" workbookViewId="0">
      <selection activeCell="F2" sqref="F2:F16"/>
    </sheetView>
  </sheetViews>
  <sheetFormatPr baseColWidth="10" defaultRowHeight="14.4" x14ac:dyDescent="0.3"/>
  <cols>
    <col min="1" max="1" width="7" customWidth="1"/>
    <col min="2" max="2" width="67.109375" customWidth="1"/>
    <col min="3" max="3" width="30.6640625" customWidth="1"/>
    <col min="4" max="6" width="16.33203125" customWidth="1"/>
    <col min="7" max="7" width="16" bestFit="1" customWidth="1"/>
    <col min="8" max="8" width="14" bestFit="1" customWidth="1"/>
    <col min="9" max="9" width="18.44140625" bestFit="1" customWidth="1"/>
    <col min="10" max="10" width="14" bestFit="1" customWidth="1"/>
  </cols>
  <sheetData>
    <row r="1" spans="1:10" ht="29.25" customHeight="1" x14ac:dyDescent="0.3">
      <c r="A1" s="1" t="s">
        <v>0</v>
      </c>
      <c r="B1" s="1" t="s">
        <v>1</v>
      </c>
      <c r="C1" s="1" t="s">
        <v>15</v>
      </c>
      <c r="D1" s="8" t="s">
        <v>3</v>
      </c>
      <c r="E1" s="18" t="s">
        <v>2</v>
      </c>
      <c r="F1" s="18" t="s">
        <v>11</v>
      </c>
      <c r="G1" s="19" t="s">
        <v>10</v>
      </c>
      <c r="H1" s="19" t="s">
        <v>2</v>
      </c>
      <c r="I1" s="19" t="s">
        <v>25</v>
      </c>
      <c r="J1" s="18" t="s">
        <v>12</v>
      </c>
    </row>
    <row r="2" spans="1:10" s="7" customFormat="1" ht="34.5" customHeight="1" x14ac:dyDescent="0.35">
      <c r="A2" s="13">
        <v>1</v>
      </c>
      <c r="B2" s="14" t="s">
        <v>16</v>
      </c>
      <c r="C2" s="11" t="s">
        <v>13</v>
      </c>
      <c r="D2" s="9"/>
      <c r="E2" s="9"/>
      <c r="F2" s="9"/>
      <c r="G2" s="10"/>
      <c r="H2" s="10"/>
      <c r="I2" s="10"/>
      <c r="J2" s="10"/>
    </row>
    <row r="3" spans="1:10" s="7" customFormat="1" ht="34.5" customHeight="1" x14ac:dyDescent="0.35">
      <c r="A3" s="13">
        <v>2</v>
      </c>
      <c r="B3" s="14" t="s">
        <v>17</v>
      </c>
      <c r="C3" s="11" t="s">
        <v>13</v>
      </c>
      <c r="D3" s="9">
        <v>240144.3596380126</v>
      </c>
      <c r="E3" s="10">
        <f>(D3)*19%</f>
        <v>45627.428331222392</v>
      </c>
      <c r="F3" s="10">
        <f>+D3+E3</f>
        <v>285771.78796923498</v>
      </c>
      <c r="G3" s="10">
        <f>34056*(1+7%)</f>
        <v>36439.920000000006</v>
      </c>
      <c r="H3" s="10">
        <f>(G3)*19%</f>
        <v>6923.5848000000015</v>
      </c>
      <c r="I3" s="10">
        <f>+G3+H3</f>
        <v>43363.50480000001</v>
      </c>
      <c r="J3" s="10">
        <f>+I3+F3</f>
        <v>329135.29276923498</v>
      </c>
    </row>
    <row r="4" spans="1:10" s="7" customFormat="1" ht="34.5" customHeight="1" x14ac:dyDescent="0.35">
      <c r="A4" s="13">
        <v>3</v>
      </c>
      <c r="B4" s="14" t="s">
        <v>18</v>
      </c>
      <c r="C4" s="11" t="s">
        <v>14</v>
      </c>
      <c r="D4" s="9">
        <v>99830.98000000001</v>
      </c>
      <c r="E4" s="10">
        <f t="shared" ref="E4:E16" si="0">(D4)*19%</f>
        <v>18967.886200000001</v>
      </c>
      <c r="F4" s="10">
        <f t="shared" ref="F4:F16" si="1">+D4+E4</f>
        <v>118798.86620000002</v>
      </c>
      <c r="G4" s="10">
        <f t="shared" ref="G4:G16" si="2">34056*(1+7%)</f>
        <v>36439.920000000006</v>
      </c>
      <c r="H4" s="10">
        <f t="shared" ref="H4:H16" si="3">(G4)*19%</f>
        <v>6923.5848000000015</v>
      </c>
      <c r="I4" s="10">
        <f t="shared" ref="I4:I16" si="4">+G4+H4</f>
        <v>43363.50480000001</v>
      </c>
      <c r="J4" s="10">
        <f t="shared" ref="J4:J16" si="5">+I4+F4</f>
        <v>162162.37100000004</v>
      </c>
    </row>
    <row r="5" spans="1:10" s="7" customFormat="1" ht="34.5" customHeight="1" x14ac:dyDescent="0.35">
      <c r="A5" s="13">
        <v>4</v>
      </c>
      <c r="B5" s="14" t="s">
        <v>19</v>
      </c>
      <c r="C5" s="11" t="s">
        <v>14</v>
      </c>
      <c r="D5" s="9"/>
      <c r="E5" s="10"/>
      <c r="F5" s="10"/>
      <c r="G5" s="10"/>
      <c r="H5" s="10"/>
      <c r="I5" s="10"/>
      <c r="J5" s="10"/>
    </row>
    <row r="6" spans="1:10" s="7" customFormat="1" ht="34.5" customHeight="1" x14ac:dyDescent="0.35">
      <c r="A6" s="13">
        <v>5</v>
      </c>
      <c r="B6" s="14" t="s">
        <v>20</v>
      </c>
      <c r="C6" s="11" t="s">
        <v>14</v>
      </c>
      <c r="D6" s="9">
        <v>186950.97600000002</v>
      </c>
      <c r="E6" s="10">
        <f t="shared" si="0"/>
        <v>35520.685440000008</v>
      </c>
      <c r="F6" s="10">
        <f t="shared" si="1"/>
        <v>222471.66144000003</v>
      </c>
      <c r="G6" s="10">
        <f t="shared" si="2"/>
        <v>36439.920000000006</v>
      </c>
      <c r="H6" s="10">
        <f t="shared" si="3"/>
        <v>6923.5848000000015</v>
      </c>
      <c r="I6" s="10">
        <f t="shared" si="4"/>
        <v>43363.50480000001</v>
      </c>
      <c r="J6" s="10">
        <f t="shared" si="5"/>
        <v>265835.16624000005</v>
      </c>
    </row>
    <row r="7" spans="1:10" s="7" customFormat="1" ht="34.5" customHeight="1" x14ac:dyDescent="0.35">
      <c r="A7" s="13">
        <v>6</v>
      </c>
      <c r="B7" s="15" t="s">
        <v>21</v>
      </c>
      <c r="C7" s="11" t="s">
        <v>14</v>
      </c>
      <c r="D7" s="9"/>
      <c r="E7" s="10"/>
      <c r="F7" s="10"/>
      <c r="G7" s="10"/>
      <c r="H7" s="10"/>
      <c r="I7" s="10"/>
      <c r="J7" s="10"/>
    </row>
    <row r="8" spans="1:10" s="7" customFormat="1" ht="34.5" customHeight="1" x14ac:dyDescent="0.35">
      <c r="A8" s="13">
        <v>7</v>
      </c>
      <c r="B8" s="15" t="s">
        <v>8</v>
      </c>
      <c r="C8" s="11" t="s">
        <v>14</v>
      </c>
      <c r="D8" s="9">
        <v>174662.75200000001</v>
      </c>
      <c r="E8" s="10">
        <f t="shared" si="0"/>
        <v>33185.922879999998</v>
      </c>
      <c r="F8" s="10">
        <f t="shared" si="1"/>
        <v>207848.67488000001</v>
      </c>
      <c r="G8" s="10">
        <f t="shared" si="2"/>
        <v>36439.920000000006</v>
      </c>
      <c r="H8" s="10">
        <f t="shared" si="3"/>
        <v>6923.5848000000015</v>
      </c>
      <c r="I8" s="10">
        <f t="shared" si="4"/>
        <v>43363.50480000001</v>
      </c>
      <c r="J8" s="10">
        <f t="shared" si="5"/>
        <v>251212.17968</v>
      </c>
    </row>
    <row r="9" spans="1:10" s="7" customFormat="1" ht="34.5" customHeight="1" x14ac:dyDescent="0.35">
      <c r="A9" s="13">
        <v>8</v>
      </c>
      <c r="B9" s="14" t="s">
        <v>22</v>
      </c>
      <c r="C9" s="11" t="s">
        <v>14</v>
      </c>
      <c r="D9" s="9">
        <v>99434.236000000004</v>
      </c>
      <c r="E9" s="10">
        <f t="shared" si="0"/>
        <v>18892.504840000001</v>
      </c>
      <c r="F9" s="10">
        <f t="shared" si="1"/>
        <v>118326.74084000001</v>
      </c>
      <c r="G9" s="10">
        <f t="shared" si="2"/>
        <v>36439.920000000006</v>
      </c>
      <c r="H9" s="10">
        <f t="shared" si="3"/>
        <v>6923.5848000000015</v>
      </c>
      <c r="I9" s="10">
        <f t="shared" si="4"/>
        <v>43363.50480000001</v>
      </c>
      <c r="J9" s="10">
        <f t="shared" si="5"/>
        <v>161690.24564000004</v>
      </c>
    </row>
    <row r="10" spans="1:10" s="7" customFormat="1" ht="34.5" customHeight="1" x14ac:dyDescent="0.35">
      <c r="A10" s="13">
        <v>9</v>
      </c>
      <c r="B10" s="14" t="s">
        <v>4</v>
      </c>
      <c r="C10" s="11" t="s">
        <v>14</v>
      </c>
      <c r="D10" s="9">
        <v>125286.55200000001</v>
      </c>
      <c r="E10" s="10">
        <f t="shared" si="0"/>
        <v>23804.444880000003</v>
      </c>
      <c r="F10" s="10">
        <f t="shared" si="1"/>
        <v>149090.99688000002</v>
      </c>
      <c r="G10" s="10">
        <f t="shared" si="2"/>
        <v>36439.920000000006</v>
      </c>
      <c r="H10" s="10">
        <f t="shared" si="3"/>
        <v>6923.5848000000015</v>
      </c>
      <c r="I10" s="10">
        <f t="shared" si="4"/>
        <v>43363.50480000001</v>
      </c>
      <c r="J10" s="10">
        <f t="shared" si="5"/>
        <v>192454.50168000004</v>
      </c>
    </row>
    <row r="11" spans="1:10" s="7" customFormat="1" ht="34.5" customHeight="1" x14ac:dyDescent="0.35">
      <c r="A11" s="13">
        <v>10</v>
      </c>
      <c r="B11" s="14" t="s">
        <v>5</v>
      </c>
      <c r="C11" s="11" t="s">
        <v>14</v>
      </c>
      <c r="D11" s="9"/>
      <c r="E11" s="10"/>
      <c r="F11" s="10"/>
      <c r="G11" s="10"/>
      <c r="H11" s="10"/>
      <c r="I11" s="10"/>
      <c r="J11" s="10"/>
    </row>
    <row r="12" spans="1:10" s="7" customFormat="1" ht="34.5" customHeight="1" x14ac:dyDescent="0.35">
      <c r="A12" s="13">
        <v>11</v>
      </c>
      <c r="B12" s="14" t="s">
        <v>6</v>
      </c>
      <c r="C12" s="11" t="s">
        <v>14</v>
      </c>
      <c r="D12" s="9"/>
      <c r="E12" s="10"/>
      <c r="F12" s="10"/>
      <c r="G12" s="10"/>
      <c r="H12" s="10"/>
      <c r="I12" s="10"/>
      <c r="J12" s="10"/>
    </row>
    <row r="13" spans="1:10" s="7" customFormat="1" ht="34.5" customHeight="1" x14ac:dyDescent="0.35">
      <c r="A13" s="13">
        <v>12</v>
      </c>
      <c r="B13" s="14" t="s">
        <v>23</v>
      </c>
      <c r="C13" s="11" t="s">
        <v>13</v>
      </c>
      <c r="D13" s="9">
        <v>238693.54800000001</v>
      </c>
      <c r="E13" s="10">
        <f t="shared" si="0"/>
        <v>45351.774120000002</v>
      </c>
      <c r="F13" s="10">
        <f t="shared" si="1"/>
        <v>284045.32212000003</v>
      </c>
      <c r="G13" s="10">
        <f t="shared" si="2"/>
        <v>36439.920000000006</v>
      </c>
      <c r="H13" s="10">
        <f t="shared" si="3"/>
        <v>6923.5848000000015</v>
      </c>
      <c r="I13" s="10">
        <f t="shared" si="4"/>
        <v>43363.50480000001</v>
      </c>
      <c r="J13" s="10">
        <f t="shared" si="5"/>
        <v>327408.82692000002</v>
      </c>
    </row>
    <row r="14" spans="1:10" s="7" customFormat="1" ht="34.5" customHeight="1" x14ac:dyDescent="0.35">
      <c r="A14" s="13">
        <v>13</v>
      </c>
      <c r="B14" s="15" t="s">
        <v>7</v>
      </c>
      <c r="C14" s="11" t="s">
        <v>13</v>
      </c>
      <c r="D14" s="9">
        <v>274799.24571052718</v>
      </c>
      <c r="E14" s="10">
        <f t="shared" si="0"/>
        <v>52211.856685000166</v>
      </c>
      <c r="F14" s="10">
        <f t="shared" si="1"/>
        <v>327011.10239552736</v>
      </c>
      <c r="G14" s="10">
        <f t="shared" si="2"/>
        <v>36439.920000000006</v>
      </c>
      <c r="H14" s="10">
        <f t="shared" si="3"/>
        <v>6923.5848000000015</v>
      </c>
      <c r="I14" s="10">
        <f t="shared" si="4"/>
        <v>43363.50480000001</v>
      </c>
      <c r="J14" s="10">
        <f t="shared" si="5"/>
        <v>370374.60719552735</v>
      </c>
    </row>
    <row r="15" spans="1:10" s="7" customFormat="1" ht="34.5" customHeight="1" x14ac:dyDescent="0.35">
      <c r="A15" s="13">
        <v>14</v>
      </c>
      <c r="B15" s="15" t="s">
        <v>24</v>
      </c>
      <c r="C15" s="11" t="s">
        <v>13</v>
      </c>
      <c r="D15" s="9">
        <v>280270.00782516575</v>
      </c>
      <c r="E15" s="10">
        <f t="shared" si="0"/>
        <v>53251.301486781493</v>
      </c>
      <c r="F15" s="10">
        <f t="shared" si="1"/>
        <v>333521.30931194726</v>
      </c>
      <c r="G15" s="10">
        <f t="shared" si="2"/>
        <v>36439.920000000006</v>
      </c>
      <c r="H15" s="10">
        <f t="shared" si="3"/>
        <v>6923.5848000000015</v>
      </c>
      <c r="I15" s="10">
        <f t="shared" si="4"/>
        <v>43363.50480000001</v>
      </c>
      <c r="J15" s="10">
        <f t="shared" si="5"/>
        <v>376884.81411194726</v>
      </c>
    </row>
    <row r="16" spans="1:10" s="7" customFormat="1" ht="34.5" customHeight="1" x14ac:dyDescent="0.35">
      <c r="A16" s="13">
        <v>15</v>
      </c>
      <c r="B16" s="16" t="s">
        <v>9</v>
      </c>
      <c r="C16" s="11" t="s">
        <v>13</v>
      </c>
      <c r="D16" s="9">
        <v>284071.04804207449</v>
      </c>
      <c r="E16" s="10">
        <f t="shared" si="0"/>
        <v>53973.499127994153</v>
      </c>
      <c r="F16" s="10">
        <f t="shared" si="1"/>
        <v>338044.54717006866</v>
      </c>
      <c r="G16" s="10">
        <f t="shared" si="2"/>
        <v>36439.920000000006</v>
      </c>
      <c r="H16" s="10">
        <f t="shared" si="3"/>
        <v>6923.5848000000015</v>
      </c>
      <c r="I16" s="10">
        <f t="shared" si="4"/>
        <v>43363.50480000001</v>
      </c>
      <c r="J16" s="10">
        <f t="shared" si="5"/>
        <v>381408.05197006866</v>
      </c>
    </row>
    <row r="17" spans="1:7" x14ac:dyDescent="0.3">
      <c r="A17" s="2"/>
      <c r="B17" s="4"/>
      <c r="C17" s="5"/>
      <c r="D17" s="6"/>
      <c r="E17" s="6"/>
      <c r="F17" s="6"/>
      <c r="G17" s="6"/>
    </row>
    <row r="18" spans="1:7" x14ac:dyDescent="0.3">
      <c r="A18" s="2"/>
      <c r="B18" s="4"/>
      <c r="C18" s="5"/>
      <c r="D18" s="21"/>
      <c r="E18" s="6"/>
      <c r="F18" s="6"/>
      <c r="G18" s="6"/>
    </row>
    <row r="19" spans="1:7" x14ac:dyDescent="0.3">
      <c r="A19" s="3"/>
      <c r="B19" s="3"/>
      <c r="C19" s="3"/>
      <c r="D19" s="6"/>
      <c r="E19" s="6"/>
      <c r="F19" s="6"/>
      <c r="G19" s="6"/>
    </row>
    <row r="20" spans="1:7" x14ac:dyDescent="0.3">
      <c r="A20" s="6"/>
      <c r="B20" s="6"/>
      <c r="C20" s="6"/>
      <c r="D20" s="6"/>
      <c r="E20" s="6"/>
      <c r="F20" s="6"/>
      <c r="G20" s="6"/>
    </row>
    <row r="21" spans="1:7" x14ac:dyDescent="0.3">
      <c r="A21" s="6"/>
      <c r="B21" s="6"/>
      <c r="C21" s="6"/>
      <c r="D21" s="6"/>
      <c r="E21" s="6"/>
      <c r="F21" s="6"/>
      <c r="G21" s="6"/>
    </row>
  </sheetData>
  <pageMargins left="0.7" right="0.7" top="0.75" bottom="0.75" header="0.3" footer="0.3"/>
  <pageSetup scale="8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F516B-5F72-480F-B157-A1A40341A873}">
  <dimension ref="A1:J21"/>
  <sheetViews>
    <sheetView showGridLines="0" zoomScale="71" zoomScaleNormal="71" workbookViewId="0">
      <selection activeCell="F2" sqref="F2:F16"/>
    </sheetView>
  </sheetViews>
  <sheetFormatPr baseColWidth="10" defaultRowHeight="14.4" x14ac:dyDescent="0.3"/>
  <cols>
    <col min="1" max="1" width="7" customWidth="1"/>
    <col min="2" max="2" width="67.109375" customWidth="1"/>
    <col min="3" max="3" width="30.6640625" customWidth="1"/>
    <col min="4" max="6" width="16.33203125" customWidth="1"/>
    <col min="7" max="7" width="16" bestFit="1" customWidth="1"/>
    <col min="8" max="8" width="14" bestFit="1" customWidth="1"/>
    <col min="9" max="9" width="18.44140625" bestFit="1" customWidth="1"/>
    <col min="10" max="10" width="14" bestFit="1" customWidth="1"/>
  </cols>
  <sheetData>
    <row r="1" spans="1:10" ht="29.25" customHeight="1" x14ac:dyDescent="0.3">
      <c r="A1" s="1" t="s">
        <v>0</v>
      </c>
      <c r="B1" s="1" t="s">
        <v>1</v>
      </c>
      <c r="C1" s="1" t="s">
        <v>15</v>
      </c>
      <c r="D1" s="8" t="s">
        <v>3</v>
      </c>
      <c r="E1" s="18" t="s">
        <v>2</v>
      </c>
      <c r="F1" s="18" t="s">
        <v>11</v>
      </c>
      <c r="G1" s="19" t="s">
        <v>10</v>
      </c>
      <c r="H1" s="19" t="s">
        <v>2</v>
      </c>
      <c r="I1" s="19" t="s">
        <v>25</v>
      </c>
      <c r="J1" s="18" t="s">
        <v>12</v>
      </c>
    </row>
    <row r="2" spans="1:10" s="7" customFormat="1" ht="34.5" customHeight="1" x14ac:dyDescent="0.35">
      <c r="A2" s="13">
        <v>1</v>
      </c>
      <c r="B2" s="14" t="s">
        <v>16</v>
      </c>
      <c r="C2" s="11" t="s">
        <v>13</v>
      </c>
      <c r="D2" s="9">
        <v>476211.46989704331</v>
      </c>
      <c r="E2" s="10">
        <f>(D2)*19%</f>
        <v>90480.179280438228</v>
      </c>
      <c r="F2" s="10">
        <f>+D2+E2</f>
        <v>566691.64917748154</v>
      </c>
      <c r="G2" s="10"/>
      <c r="H2" s="10"/>
      <c r="I2" s="10"/>
      <c r="J2" s="10">
        <f>+F2+I2</f>
        <v>566691.64917748154</v>
      </c>
    </row>
    <row r="3" spans="1:10" s="7" customFormat="1" ht="34.5" customHeight="1" x14ac:dyDescent="0.35">
      <c r="A3" s="13">
        <v>2</v>
      </c>
      <c r="B3" s="14" t="s">
        <v>17</v>
      </c>
      <c r="C3" s="11" t="s">
        <v>13</v>
      </c>
      <c r="D3" s="9">
        <v>258753.33215608733</v>
      </c>
      <c r="E3" s="10">
        <f t="shared" ref="E3:E16" si="0">(D3)*19%</f>
        <v>49163.133109656592</v>
      </c>
      <c r="F3" s="10">
        <f t="shared" ref="F3:F16" si="1">+D3+E3</f>
        <v>307916.4652657439</v>
      </c>
      <c r="G3" s="10"/>
      <c r="H3" s="10"/>
      <c r="I3" s="10"/>
      <c r="J3" s="10">
        <f t="shared" ref="J3:J16" si="2">+F3+I3</f>
        <v>307916.4652657439</v>
      </c>
    </row>
    <row r="4" spans="1:10" s="7" customFormat="1" ht="34.5" customHeight="1" x14ac:dyDescent="0.35">
      <c r="A4" s="13">
        <v>3</v>
      </c>
      <c r="B4" s="14" t="s">
        <v>18</v>
      </c>
      <c r="C4" s="11" t="s">
        <v>14</v>
      </c>
      <c r="D4" s="9">
        <v>107566.95999999999</v>
      </c>
      <c r="E4" s="10">
        <f t="shared" si="0"/>
        <v>20437.722399999999</v>
      </c>
      <c r="F4" s="10">
        <f t="shared" si="1"/>
        <v>128004.68239999999</v>
      </c>
      <c r="G4" s="10"/>
      <c r="H4" s="10"/>
      <c r="I4" s="10"/>
      <c r="J4" s="10">
        <f t="shared" si="2"/>
        <v>128004.68239999999</v>
      </c>
    </row>
    <row r="5" spans="1:10" s="7" customFormat="1" ht="34.5" customHeight="1" x14ac:dyDescent="0.35">
      <c r="A5" s="13">
        <v>4</v>
      </c>
      <c r="B5" s="14" t="s">
        <v>19</v>
      </c>
      <c r="C5" s="11" t="s">
        <v>14</v>
      </c>
      <c r="D5" s="9"/>
      <c r="E5" s="10"/>
      <c r="F5" s="10"/>
      <c r="G5" s="10"/>
      <c r="H5" s="10"/>
      <c r="I5" s="10"/>
      <c r="J5" s="10"/>
    </row>
    <row r="6" spans="1:10" s="7" customFormat="1" ht="34.5" customHeight="1" x14ac:dyDescent="0.35">
      <c r="A6" s="13">
        <v>5</v>
      </c>
      <c r="B6" s="14" t="s">
        <v>20</v>
      </c>
      <c r="C6" s="11" t="s">
        <v>14</v>
      </c>
      <c r="D6" s="9">
        <v>201437.95199999999</v>
      </c>
      <c r="E6" s="10">
        <f t="shared" si="0"/>
        <v>38273.210879999999</v>
      </c>
      <c r="F6" s="10">
        <f t="shared" si="1"/>
        <v>239711.16287999999</v>
      </c>
      <c r="G6" s="10"/>
      <c r="H6" s="10"/>
      <c r="I6" s="10"/>
      <c r="J6" s="10">
        <f t="shared" si="2"/>
        <v>239711.16287999999</v>
      </c>
    </row>
    <row r="7" spans="1:10" s="7" customFormat="1" ht="34.5" customHeight="1" x14ac:dyDescent="0.35">
      <c r="A7" s="13">
        <v>6</v>
      </c>
      <c r="B7" s="15" t="s">
        <v>21</v>
      </c>
      <c r="C7" s="11" t="s">
        <v>14</v>
      </c>
      <c r="D7" s="9"/>
      <c r="E7" s="10"/>
      <c r="F7" s="10"/>
      <c r="G7" s="10"/>
      <c r="H7" s="10"/>
      <c r="I7" s="10"/>
      <c r="J7" s="10"/>
    </row>
    <row r="8" spans="1:10" s="7" customFormat="1" ht="34.5" customHeight="1" x14ac:dyDescent="0.35">
      <c r="A8" s="13">
        <v>7</v>
      </c>
      <c r="B8" s="15" t="s">
        <v>8</v>
      </c>
      <c r="C8" s="11" t="s">
        <v>14</v>
      </c>
      <c r="D8" s="9">
        <v>188197.50399999999</v>
      </c>
      <c r="E8" s="10">
        <f t="shared" si="0"/>
        <v>35757.525759999997</v>
      </c>
      <c r="F8" s="10">
        <f t="shared" si="1"/>
        <v>223955.02975999998</v>
      </c>
      <c r="G8" s="10"/>
      <c r="H8" s="10"/>
      <c r="I8" s="10"/>
      <c r="J8" s="10">
        <f t="shared" si="2"/>
        <v>223955.02975999998</v>
      </c>
    </row>
    <row r="9" spans="1:10" s="7" customFormat="1" ht="34.5" customHeight="1" x14ac:dyDescent="0.35">
      <c r="A9" s="13">
        <v>8</v>
      </c>
      <c r="B9" s="14" t="s">
        <v>22</v>
      </c>
      <c r="C9" s="11" t="s">
        <v>14</v>
      </c>
      <c r="D9" s="9">
        <v>107139.47199999999</v>
      </c>
      <c r="E9" s="10">
        <f t="shared" si="0"/>
        <v>20356.499680000001</v>
      </c>
      <c r="F9" s="10">
        <f t="shared" si="1"/>
        <v>127495.97167999999</v>
      </c>
      <c r="G9" s="10"/>
      <c r="H9" s="10"/>
      <c r="I9" s="10"/>
      <c r="J9" s="10">
        <f t="shared" si="2"/>
        <v>127495.97167999999</v>
      </c>
    </row>
    <row r="10" spans="1:10" s="7" customFormat="1" ht="34.5" customHeight="1" x14ac:dyDescent="0.35">
      <c r="A10" s="13">
        <v>9</v>
      </c>
      <c r="B10" s="14" t="s">
        <v>4</v>
      </c>
      <c r="C10" s="11" t="s">
        <v>14</v>
      </c>
      <c r="D10" s="9">
        <v>134995.10399999999</v>
      </c>
      <c r="E10" s="10">
        <f t="shared" si="0"/>
        <v>25649.069759999998</v>
      </c>
      <c r="F10" s="10">
        <f t="shared" si="1"/>
        <v>160644.17375999998</v>
      </c>
      <c r="G10" s="10"/>
      <c r="H10" s="10"/>
      <c r="I10" s="10"/>
      <c r="J10" s="10">
        <f t="shared" si="2"/>
        <v>160644.17375999998</v>
      </c>
    </row>
    <row r="11" spans="1:10" s="7" customFormat="1" ht="34.5" customHeight="1" x14ac:dyDescent="0.35">
      <c r="A11" s="13">
        <v>10</v>
      </c>
      <c r="B11" s="14" t="s">
        <v>5</v>
      </c>
      <c r="C11" s="11" t="s">
        <v>14</v>
      </c>
      <c r="D11" s="9"/>
      <c r="E11" s="10"/>
      <c r="F11" s="10"/>
      <c r="G11" s="10"/>
      <c r="H11" s="10"/>
      <c r="I11" s="10"/>
      <c r="J11" s="10"/>
    </row>
    <row r="12" spans="1:10" s="7" customFormat="1" ht="34.5" customHeight="1" x14ac:dyDescent="0.35">
      <c r="A12" s="13">
        <v>11</v>
      </c>
      <c r="B12" s="14" t="s">
        <v>6</v>
      </c>
      <c r="C12" s="11" t="s">
        <v>14</v>
      </c>
      <c r="D12" s="9"/>
      <c r="E12" s="10"/>
      <c r="F12" s="10"/>
      <c r="G12" s="10"/>
      <c r="H12" s="10"/>
      <c r="I12" s="10"/>
      <c r="J12" s="10"/>
    </row>
    <row r="13" spans="1:10" s="7" customFormat="1" ht="34.5" customHeight="1" x14ac:dyDescent="0.35">
      <c r="A13" s="13">
        <v>12</v>
      </c>
      <c r="B13" s="14" t="s">
        <v>23</v>
      </c>
      <c r="C13" s="11" t="s">
        <v>13</v>
      </c>
      <c r="D13" s="9">
        <v>257190.09599999999</v>
      </c>
      <c r="E13" s="10">
        <f t="shared" si="0"/>
        <v>48866.118239999996</v>
      </c>
      <c r="F13" s="10">
        <f t="shared" si="1"/>
        <v>306056.21424</v>
      </c>
      <c r="G13" s="10"/>
      <c r="H13" s="10"/>
      <c r="I13" s="10"/>
      <c r="J13" s="10">
        <f t="shared" si="2"/>
        <v>306056.21424</v>
      </c>
    </row>
    <row r="14" spans="1:10" s="7" customFormat="1" ht="34.5" customHeight="1" x14ac:dyDescent="0.35">
      <c r="A14" s="13">
        <v>13</v>
      </c>
      <c r="B14" s="15" t="s">
        <v>7</v>
      </c>
      <c r="C14" s="11" t="s">
        <v>13</v>
      </c>
      <c r="D14" s="9">
        <v>296093.6522047008</v>
      </c>
      <c r="E14" s="10">
        <f t="shared" si="0"/>
        <v>56257.793918893156</v>
      </c>
      <c r="F14" s="10">
        <f t="shared" si="1"/>
        <v>352351.44612359395</v>
      </c>
      <c r="G14" s="10"/>
      <c r="H14" s="10"/>
      <c r="I14" s="10"/>
      <c r="J14" s="10">
        <f t="shared" si="2"/>
        <v>352351.44612359395</v>
      </c>
    </row>
    <row r="15" spans="1:10" s="7" customFormat="1" ht="34.5" customHeight="1" x14ac:dyDescent="0.35">
      <c r="A15" s="13">
        <v>14</v>
      </c>
      <c r="B15" s="15" t="s">
        <v>24</v>
      </c>
      <c r="C15" s="11" t="s">
        <v>13</v>
      </c>
      <c r="D15" s="9"/>
      <c r="E15" s="10"/>
      <c r="F15" s="10"/>
      <c r="G15" s="10"/>
      <c r="H15" s="10"/>
      <c r="I15" s="10"/>
      <c r="J15" s="10"/>
    </row>
    <row r="16" spans="1:10" s="7" customFormat="1" ht="34.5" customHeight="1" x14ac:dyDescent="0.35">
      <c r="A16" s="13">
        <v>15</v>
      </c>
      <c r="B16" s="16" t="s">
        <v>9</v>
      </c>
      <c r="C16" s="11" t="s">
        <v>13</v>
      </c>
      <c r="D16" s="9">
        <v>306083.93368371122</v>
      </c>
      <c r="E16" s="10">
        <f t="shared" si="0"/>
        <v>58155.947399905133</v>
      </c>
      <c r="F16" s="10">
        <f t="shared" si="1"/>
        <v>364239.88108361635</v>
      </c>
      <c r="G16" s="10"/>
      <c r="H16" s="10"/>
      <c r="I16" s="10"/>
      <c r="J16" s="10">
        <f t="shared" si="2"/>
        <v>364239.88108361635</v>
      </c>
    </row>
    <row r="17" spans="1:7" x14ac:dyDescent="0.3">
      <c r="A17" s="2"/>
      <c r="B17" s="4"/>
      <c r="C17" s="5"/>
      <c r="D17" s="6"/>
      <c r="E17" s="6"/>
      <c r="F17" s="6"/>
      <c r="G17" s="6"/>
    </row>
    <row r="18" spans="1:7" x14ac:dyDescent="0.3">
      <c r="A18" s="2"/>
      <c r="B18" s="4"/>
      <c r="C18" s="5"/>
      <c r="D18" s="21"/>
      <c r="E18" s="6"/>
      <c r="F18" s="6"/>
      <c r="G18" s="6"/>
    </row>
    <row r="19" spans="1:7" x14ac:dyDescent="0.3">
      <c r="A19" s="3"/>
      <c r="B19" s="3"/>
      <c r="C19" s="3"/>
      <c r="D19" s="6"/>
      <c r="E19" s="6"/>
      <c r="F19" s="6"/>
      <c r="G19" s="6"/>
    </row>
    <row r="20" spans="1:7" x14ac:dyDescent="0.3">
      <c r="A20" s="6"/>
      <c r="B20" s="6"/>
      <c r="C20" s="6"/>
      <c r="D20" s="6"/>
      <c r="E20" s="6"/>
      <c r="F20" s="6"/>
      <c r="G20" s="6"/>
    </row>
    <row r="21" spans="1:7" x14ac:dyDescent="0.3">
      <c r="A21" s="6"/>
      <c r="B21" s="6"/>
      <c r="C21" s="6"/>
      <c r="D21" s="6"/>
      <c r="E21" s="6"/>
      <c r="F21" s="6"/>
      <c r="G21" s="6"/>
    </row>
  </sheetData>
  <pageMargins left="0.7" right="0.7" top="0.75" bottom="0.75" header="0.3" footer="0.3"/>
  <pageSetup scale="8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EA70E-A501-4293-9F73-DA65C9D6291B}">
  <dimension ref="A1:J21"/>
  <sheetViews>
    <sheetView showGridLines="0" zoomScale="60" zoomScaleNormal="60" workbookViewId="0">
      <selection activeCell="F2" sqref="F2:F16"/>
    </sheetView>
  </sheetViews>
  <sheetFormatPr baseColWidth="10" defaultRowHeight="14.4" x14ac:dyDescent="0.3"/>
  <cols>
    <col min="1" max="1" width="7" customWidth="1"/>
    <col min="2" max="2" width="67.109375" customWidth="1"/>
    <col min="3" max="3" width="30.6640625" customWidth="1"/>
    <col min="4" max="6" width="16.33203125" customWidth="1"/>
    <col min="7" max="7" width="16" bestFit="1" customWidth="1"/>
    <col min="8" max="8" width="14" bestFit="1" customWidth="1"/>
    <col min="9" max="9" width="18.44140625" bestFit="1" customWidth="1"/>
    <col min="10" max="10" width="14" bestFit="1" customWidth="1"/>
  </cols>
  <sheetData>
    <row r="1" spans="1:10" ht="29.25" customHeight="1" x14ac:dyDescent="0.3">
      <c r="A1" s="1" t="s">
        <v>0</v>
      </c>
      <c r="B1" s="1" t="s">
        <v>1</v>
      </c>
      <c r="C1" s="1" t="s">
        <v>15</v>
      </c>
      <c r="D1" s="8" t="s">
        <v>3</v>
      </c>
      <c r="E1" s="18" t="s">
        <v>2</v>
      </c>
      <c r="F1" s="18" t="s">
        <v>11</v>
      </c>
      <c r="G1" s="19" t="s">
        <v>10</v>
      </c>
      <c r="H1" s="19" t="s">
        <v>2</v>
      </c>
      <c r="I1" s="19" t="s">
        <v>25</v>
      </c>
      <c r="J1" s="18" t="s">
        <v>12</v>
      </c>
    </row>
    <row r="2" spans="1:10" s="7" customFormat="1" ht="34.5" customHeight="1" x14ac:dyDescent="0.35">
      <c r="A2" s="13">
        <v>1</v>
      </c>
      <c r="B2" s="14" t="s">
        <v>16</v>
      </c>
      <c r="C2" s="11" t="s">
        <v>13</v>
      </c>
      <c r="D2" s="9"/>
      <c r="E2" s="9"/>
      <c r="F2" s="9"/>
      <c r="G2" s="10"/>
      <c r="H2" s="10"/>
      <c r="I2" s="10"/>
      <c r="J2" s="10"/>
    </row>
    <row r="3" spans="1:10" s="7" customFormat="1" ht="34.5" customHeight="1" x14ac:dyDescent="0.35">
      <c r="A3" s="13">
        <v>2</v>
      </c>
      <c r="B3" s="14" t="s">
        <v>17</v>
      </c>
      <c r="C3" s="11" t="s">
        <v>13</v>
      </c>
      <c r="D3" s="9">
        <v>240144.3596380126</v>
      </c>
      <c r="E3" s="10">
        <f>(D3)*19%</f>
        <v>45627.428331222392</v>
      </c>
      <c r="F3" s="10">
        <f>+D3+E3</f>
        <v>285771.78796923498</v>
      </c>
      <c r="G3" s="10"/>
      <c r="H3" s="10"/>
      <c r="I3" s="10"/>
      <c r="J3" s="10">
        <f>+F3+I3</f>
        <v>285771.78796923498</v>
      </c>
    </row>
    <row r="4" spans="1:10" s="7" customFormat="1" ht="34.5" customHeight="1" x14ac:dyDescent="0.35">
      <c r="A4" s="13">
        <v>3</v>
      </c>
      <c r="B4" s="14" t="s">
        <v>18</v>
      </c>
      <c r="C4" s="11" t="s">
        <v>14</v>
      </c>
      <c r="D4" s="9">
        <v>99830.98000000001</v>
      </c>
      <c r="E4" s="10">
        <f t="shared" ref="E4:E16" si="0">(D4)*19%</f>
        <v>18967.886200000001</v>
      </c>
      <c r="F4" s="10">
        <f t="shared" ref="F4:F16" si="1">+D4+E4</f>
        <v>118798.86620000002</v>
      </c>
      <c r="G4" s="10"/>
      <c r="H4" s="10"/>
      <c r="I4" s="10"/>
      <c r="J4" s="10">
        <f t="shared" ref="J4:J16" si="2">+F4+I4</f>
        <v>118798.86620000002</v>
      </c>
    </row>
    <row r="5" spans="1:10" s="7" customFormat="1" ht="34.5" customHeight="1" x14ac:dyDescent="0.35">
      <c r="A5" s="13">
        <v>4</v>
      </c>
      <c r="B5" s="14" t="s">
        <v>19</v>
      </c>
      <c r="C5" s="11" t="s">
        <v>14</v>
      </c>
      <c r="D5" s="9">
        <v>99830.98000000001</v>
      </c>
      <c r="E5" s="10">
        <f t="shared" si="0"/>
        <v>18967.886200000001</v>
      </c>
      <c r="F5" s="10">
        <f t="shared" si="1"/>
        <v>118798.86620000002</v>
      </c>
      <c r="G5" s="10"/>
      <c r="H5" s="10"/>
      <c r="I5" s="10"/>
      <c r="J5" s="10">
        <f t="shared" si="2"/>
        <v>118798.86620000002</v>
      </c>
    </row>
    <row r="6" spans="1:10" s="7" customFormat="1" ht="34.5" customHeight="1" x14ac:dyDescent="0.35">
      <c r="A6" s="13">
        <v>5</v>
      </c>
      <c r="B6" s="14" t="s">
        <v>20</v>
      </c>
      <c r="C6" s="11" t="s">
        <v>14</v>
      </c>
      <c r="D6" s="9">
        <v>186950.97600000002</v>
      </c>
      <c r="E6" s="10">
        <f t="shared" si="0"/>
        <v>35520.685440000008</v>
      </c>
      <c r="F6" s="10">
        <f t="shared" si="1"/>
        <v>222471.66144000003</v>
      </c>
      <c r="G6" s="10"/>
      <c r="H6" s="10"/>
      <c r="I6" s="10"/>
      <c r="J6" s="10">
        <f t="shared" si="2"/>
        <v>222471.66144000003</v>
      </c>
    </row>
    <row r="7" spans="1:10" s="7" customFormat="1" ht="34.5" customHeight="1" x14ac:dyDescent="0.35">
      <c r="A7" s="13">
        <v>6</v>
      </c>
      <c r="B7" s="15" t="s">
        <v>21</v>
      </c>
      <c r="C7" s="11" t="s">
        <v>14</v>
      </c>
      <c r="D7" s="9"/>
      <c r="E7" s="10"/>
      <c r="F7" s="10"/>
      <c r="G7" s="10"/>
      <c r="H7" s="10"/>
      <c r="I7" s="10"/>
      <c r="J7" s="10"/>
    </row>
    <row r="8" spans="1:10" s="7" customFormat="1" ht="34.5" customHeight="1" x14ac:dyDescent="0.35">
      <c r="A8" s="13">
        <v>7</v>
      </c>
      <c r="B8" s="15" t="s">
        <v>8</v>
      </c>
      <c r="C8" s="11" t="s">
        <v>14</v>
      </c>
      <c r="D8" s="9">
        <v>174662.75200000001</v>
      </c>
      <c r="E8" s="10">
        <f t="shared" si="0"/>
        <v>33185.922879999998</v>
      </c>
      <c r="F8" s="10">
        <f t="shared" si="1"/>
        <v>207848.67488000001</v>
      </c>
      <c r="G8" s="10"/>
      <c r="H8" s="10"/>
      <c r="I8" s="10"/>
      <c r="J8" s="10">
        <f t="shared" si="2"/>
        <v>207848.67488000001</v>
      </c>
    </row>
    <row r="9" spans="1:10" s="7" customFormat="1" ht="34.5" customHeight="1" x14ac:dyDescent="0.35">
      <c r="A9" s="13">
        <v>8</v>
      </c>
      <c r="B9" s="14" t="s">
        <v>22</v>
      </c>
      <c r="C9" s="11" t="s">
        <v>14</v>
      </c>
      <c r="D9" s="9">
        <v>99434.236000000004</v>
      </c>
      <c r="E9" s="10">
        <f t="shared" si="0"/>
        <v>18892.504840000001</v>
      </c>
      <c r="F9" s="10">
        <f t="shared" si="1"/>
        <v>118326.74084000001</v>
      </c>
      <c r="G9" s="10"/>
      <c r="H9" s="10"/>
      <c r="I9" s="10"/>
      <c r="J9" s="10">
        <f t="shared" si="2"/>
        <v>118326.74084000001</v>
      </c>
    </row>
    <row r="10" spans="1:10" s="7" customFormat="1" ht="34.5" customHeight="1" x14ac:dyDescent="0.35">
      <c r="A10" s="13">
        <v>9</v>
      </c>
      <c r="B10" s="14" t="s">
        <v>4</v>
      </c>
      <c r="C10" s="11" t="s">
        <v>14</v>
      </c>
      <c r="D10" s="9">
        <v>125286.55200000001</v>
      </c>
      <c r="E10" s="10">
        <f t="shared" si="0"/>
        <v>23804.444880000003</v>
      </c>
      <c r="F10" s="10">
        <f t="shared" si="1"/>
        <v>149090.99688000002</v>
      </c>
      <c r="G10" s="10"/>
      <c r="H10" s="10"/>
      <c r="I10" s="10"/>
      <c r="J10" s="10">
        <f t="shared" si="2"/>
        <v>149090.99688000002</v>
      </c>
    </row>
    <row r="11" spans="1:10" s="7" customFormat="1" ht="34.5" customHeight="1" x14ac:dyDescent="0.35">
      <c r="A11" s="13">
        <v>10</v>
      </c>
      <c r="B11" s="14" t="s">
        <v>5</v>
      </c>
      <c r="C11" s="11" t="s">
        <v>14</v>
      </c>
      <c r="D11" s="9"/>
      <c r="E11" s="10"/>
      <c r="F11" s="10"/>
      <c r="G11" s="10"/>
      <c r="H11" s="10"/>
      <c r="I11" s="10"/>
      <c r="J11" s="10"/>
    </row>
    <row r="12" spans="1:10" s="7" customFormat="1" ht="34.5" customHeight="1" x14ac:dyDescent="0.35">
      <c r="A12" s="13">
        <v>11</v>
      </c>
      <c r="B12" s="14" t="s">
        <v>6</v>
      </c>
      <c r="C12" s="11" t="s">
        <v>14</v>
      </c>
      <c r="D12" s="9"/>
      <c r="E12" s="10"/>
      <c r="F12" s="10"/>
      <c r="G12" s="10"/>
      <c r="H12" s="10"/>
      <c r="I12" s="10"/>
      <c r="J12" s="10"/>
    </row>
    <row r="13" spans="1:10" s="7" customFormat="1" ht="34.5" customHeight="1" x14ac:dyDescent="0.35">
      <c r="A13" s="13">
        <v>12</v>
      </c>
      <c r="B13" s="14" t="s">
        <v>23</v>
      </c>
      <c r="C13" s="11" t="s">
        <v>13</v>
      </c>
      <c r="D13" s="9">
        <v>238693.54800000001</v>
      </c>
      <c r="E13" s="10">
        <f t="shared" si="0"/>
        <v>45351.774120000002</v>
      </c>
      <c r="F13" s="10">
        <f t="shared" si="1"/>
        <v>284045.32212000003</v>
      </c>
      <c r="G13" s="10"/>
      <c r="H13" s="10"/>
      <c r="I13" s="10"/>
      <c r="J13" s="10">
        <f t="shared" si="2"/>
        <v>284045.32212000003</v>
      </c>
    </row>
    <row r="14" spans="1:10" s="7" customFormat="1" ht="34.5" customHeight="1" x14ac:dyDescent="0.35">
      <c r="A14" s="13">
        <v>13</v>
      </c>
      <c r="B14" s="15" t="s">
        <v>7</v>
      </c>
      <c r="C14" s="11" t="s">
        <v>13</v>
      </c>
      <c r="D14" s="9">
        <v>274799.24571052718</v>
      </c>
      <c r="E14" s="10">
        <f t="shared" si="0"/>
        <v>52211.856685000166</v>
      </c>
      <c r="F14" s="10">
        <f t="shared" si="1"/>
        <v>327011.10239552736</v>
      </c>
      <c r="G14" s="10"/>
      <c r="H14" s="10"/>
      <c r="I14" s="10"/>
      <c r="J14" s="10">
        <f t="shared" si="2"/>
        <v>327011.10239552736</v>
      </c>
    </row>
    <row r="15" spans="1:10" s="7" customFormat="1" ht="34.5" customHeight="1" x14ac:dyDescent="0.35">
      <c r="A15" s="13">
        <v>14</v>
      </c>
      <c r="B15" s="15" t="s">
        <v>24</v>
      </c>
      <c r="C15" s="11" t="s">
        <v>13</v>
      </c>
      <c r="D15" s="9">
        <v>280270.00782516575</v>
      </c>
      <c r="E15" s="10">
        <f t="shared" si="0"/>
        <v>53251.301486781493</v>
      </c>
      <c r="F15" s="10">
        <f t="shared" si="1"/>
        <v>333521.30931194726</v>
      </c>
      <c r="G15" s="10"/>
      <c r="H15" s="10"/>
      <c r="I15" s="10"/>
      <c r="J15" s="10">
        <f t="shared" si="2"/>
        <v>333521.30931194726</v>
      </c>
    </row>
    <row r="16" spans="1:10" s="7" customFormat="1" ht="34.5" customHeight="1" x14ac:dyDescent="0.35">
      <c r="A16" s="13">
        <v>15</v>
      </c>
      <c r="B16" s="16" t="s">
        <v>9</v>
      </c>
      <c r="C16" s="11" t="s">
        <v>13</v>
      </c>
      <c r="D16" s="9">
        <v>284071.04804207449</v>
      </c>
      <c r="E16" s="10">
        <f t="shared" si="0"/>
        <v>53973.499127994153</v>
      </c>
      <c r="F16" s="10">
        <f t="shared" si="1"/>
        <v>338044.54717006866</v>
      </c>
      <c r="G16" s="10"/>
      <c r="H16" s="10"/>
      <c r="I16" s="10"/>
      <c r="J16" s="10">
        <f t="shared" si="2"/>
        <v>338044.54717006866</v>
      </c>
    </row>
    <row r="17" spans="1:7" x14ac:dyDescent="0.3">
      <c r="A17" s="2"/>
      <c r="B17" s="4"/>
      <c r="C17" s="5"/>
      <c r="D17" s="6"/>
      <c r="E17" s="6"/>
      <c r="F17" s="6"/>
      <c r="G17" s="6"/>
    </row>
    <row r="18" spans="1:7" x14ac:dyDescent="0.3">
      <c r="A18" s="2"/>
      <c r="B18" s="4"/>
      <c r="C18" s="5"/>
      <c r="D18" s="21"/>
      <c r="E18" s="6"/>
      <c r="F18" s="6"/>
      <c r="G18" s="6"/>
    </row>
    <row r="19" spans="1:7" x14ac:dyDescent="0.3">
      <c r="A19" s="3"/>
      <c r="B19" s="3"/>
      <c r="C19" s="3"/>
      <c r="D19" s="21"/>
      <c r="E19" s="6"/>
      <c r="F19" s="6"/>
      <c r="G19" s="6"/>
    </row>
    <row r="20" spans="1:7" x14ac:dyDescent="0.3">
      <c r="A20" s="6"/>
      <c r="B20" s="6"/>
      <c r="C20" s="6"/>
      <c r="D20" s="6"/>
      <c r="E20" s="6"/>
      <c r="F20" s="6"/>
      <c r="G20" s="6"/>
    </row>
    <row r="21" spans="1:7" x14ac:dyDescent="0.3">
      <c r="A21" s="6"/>
      <c r="B21" s="6"/>
      <c r="C21" s="6"/>
      <c r="D21" s="6"/>
      <c r="E21" s="6"/>
      <c r="F21" s="6"/>
      <c r="G21" s="6"/>
    </row>
  </sheetData>
  <pageMargins left="0.7" right="0.7" top="0.75" bottom="0.75" header="0.3" footer="0.3"/>
  <pageSetup scale="8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C0F0E-561B-453C-8169-2812CD5C6572}">
  <dimension ref="A1:J21"/>
  <sheetViews>
    <sheetView showGridLines="0" zoomScale="70" zoomScaleNormal="70" workbookViewId="0">
      <selection activeCell="F2" sqref="F2:F16"/>
    </sheetView>
  </sheetViews>
  <sheetFormatPr baseColWidth="10" defaultRowHeight="14.4" x14ac:dyDescent="0.3"/>
  <cols>
    <col min="1" max="1" width="7" customWidth="1"/>
    <col min="2" max="2" width="67.109375" customWidth="1"/>
    <col min="3" max="3" width="30.6640625" customWidth="1"/>
    <col min="4" max="6" width="16.33203125" customWidth="1"/>
    <col min="7" max="7" width="16" bestFit="1" customWidth="1"/>
    <col min="8" max="8" width="14" bestFit="1" customWidth="1"/>
    <col min="9" max="9" width="18.44140625" bestFit="1" customWidth="1"/>
    <col min="10" max="10" width="14" bestFit="1" customWidth="1"/>
  </cols>
  <sheetData>
    <row r="1" spans="1:10" ht="29.25" customHeight="1" x14ac:dyDescent="0.3">
      <c r="A1" s="1" t="s">
        <v>0</v>
      </c>
      <c r="B1" s="1" t="s">
        <v>1</v>
      </c>
      <c r="C1" s="1" t="s">
        <v>15</v>
      </c>
      <c r="D1" s="8" t="s">
        <v>3</v>
      </c>
      <c r="E1" s="18" t="s">
        <v>2</v>
      </c>
      <c r="F1" s="18" t="s">
        <v>11</v>
      </c>
      <c r="G1" s="19" t="s">
        <v>10</v>
      </c>
      <c r="H1" s="19" t="s">
        <v>2</v>
      </c>
      <c r="I1" s="19" t="s">
        <v>25</v>
      </c>
      <c r="J1" s="18" t="s">
        <v>12</v>
      </c>
    </row>
    <row r="2" spans="1:10" s="7" customFormat="1" ht="34.5" customHeight="1" x14ac:dyDescent="0.35">
      <c r="A2" s="13">
        <v>1</v>
      </c>
      <c r="B2" s="14" t="s">
        <v>16</v>
      </c>
      <c r="C2" s="11" t="s">
        <v>13</v>
      </c>
      <c r="D2" s="9">
        <v>476211.46989704331</v>
      </c>
      <c r="E2" s="10">
        <f>(D2)*19%</f>
        <v>90480.179280438228</v>
      </c>
      <c r="F2" s="10">
        <f>+D2+E2</f>
        <v>566691.64917748154</v>
      </c>
      <c r="G2" s="10">
        <f>D2*9%</f>
        <v>42859.0322907339</v>
      </c>
      <c r="H2" s="10">
        <f>(G2)*19%</f>
        <v>8143.2161352394414</v>
      </c>
      <c r="I2" s="10">
        <f>+G2+H2</f>
        <v>51002.248425973339</v>
      </c>
      <c r="J2" s="10">
        <f>+I2+F2</f>
        <v>617693.89760345488</v>
      </c>
    </row>
    <row r="3" spans="1:10" s="7" customFormat="1" ht="34.5" customHeight="1" x14ac:dyDescent="0.35">
      <c r="A3" s="13">
        <v>2</v>
      </c>
      <c r="B3" s="14" t="s">
        <v>17</v>
      </c>
      <c r="C3" s="11" t="s">
        <v>13</v>
      </c>
      <c r="D3" s="9">
        <v>258753.33215608733</v>
      </c>
      <c r="E3" s="10">
        <f t="shared" ref="E3:E16" si="0">(D3)*19%</f>
        <v>49163.133109656592</v>
      </c>
      <c r="F3" s="10">
        <f t="shared" ref="F3:F16" si="1">+D3+E3</f>
        <v>307916.4652657439</v>
      </c>
      <c r="G3" s="10">
        <f>D3*9%</f>
        <v>23287.799894047857</v>
      </c>
      <c r="H3" s="10">
        <f t="shared" ref="H3:H16" si="2">(G3)*19%</f>
        <v>4424.6819798690931</v>
      </c>
      <c r="I3" s="10">
        <f t="shared" ref="I3:I16" si="3">+G3+H3</f>
        <v>27712.48187391695</v>
      </c>
      <c r="J3" s="10">
        <f t="shared" ref="J3:J16" si="4">+I3+F3</f>
        <v>335628.94713966083</v>
      </c>
    </row>
    <row r="4" spans="1:10" s="7" customFormat="1" ht="34.5" customHeight="1" x14ac:dyDescent="0.35">
      <c r="A4" s="13">
        <v>3</v>
      </c>
      <c r="B4" s="14" t="s">
        <v>18</v>
      </c>
      <c r="C4" s="11" t="s">
        <v>14</v>
      </c>
      <c r="D4" s="9">
        <v>107566.95999999999</v>
      </c>
      <c r="E4" s="10">
        <f t="shared" si="0"/>
        <v>20437.722399999999</v>
      </c>
      <c r="F4" s="10">
        <f t="shared" si="1"/>
        <v>128004.68239999999</v>
      </c>
      <c r="G4" s="10">
        <f>D4*9%</f>
        <v>9681.0263999999988</v>
      </c>
      <c r="H4" s="10">
        <f t="shared" si="2"/>
        <v>1839.3950159999997</v>
      </c>
      <c r="I4" s="10">
        <f t="shared" si="3"/>
        <v>11520.421415999999</v>
      </c>
      <c r="J4" s="10">
        <f t="shared" si="4"/>
        <v>139525.10381599999</v>
      </c>
    </row>
    <row r="5" spans="1:10" s="7" customFormat="1" ht="34.5" customHeight="1" x14ac:dyDescent="0.35">
      <c r="A5" s="13">
        <v>4</v>
      </c>
      <c r="B5" s="14" t="s">
        <v>19</v>
      </c>
      <c r="C5" s="11" t="s">
        <v>14</v>
      </c>
      <c r="D5" s="9"/>
      <c r="E5" s="10"/>
      <c r="F5" s="10"/>
      <c r="G5" s="10"/>
      <c r="H5" s="10"/>
      <c r="I5" s="10"/>
      <c r="J5" s="10"/>
    </row>
    <row r="6" spans="1:10" s="7" customFormat="1" ht="34.5" customHeight="1" x14ac:dyDescent="0.35">
      <c r="A6" s="13">
        <v>5</v>
      </c>
      <c r="B6" s="14" t="s">
        <v>20</v>
      </c>
      <c r="C6" s="11" t="s">
        <v>14</v>
      </c>
      <c r="D6" s="9">
        <v>201437.95199999999</v>
      </c>
      <c r="E6" s="10">
        <f t="shared" si="0"/>
        <v>38273.210879999999</v>
      </c>
      <c r="F6" s="10">
        <f t="shared" si="1"/>
        <v>239711.16287999999</v>
      </c>
      <c r="G6" s="10">
        <f t="shared" ref="G6:G16" si="5">D6*9%</f>
        <v>18129.415679999998</v>
      </c>
      <c r="H6" s="10">
        <f t="shared" si="2"/>
        <v>3444.5889791999998</v>
      </c>
      <c r="I6" s="10">
        <f t="shared" si="3"/>
        <v>21574.0046592</v>
      </c>
      <c r="J6" s="10">
        <f t="shared" si="4"/>
        <v>261285.16753919999</v>
      </c>
    </row>
    <row r="7" spans="1:10" s="7" customFormat="1" ht="34.5" customHeight="1" x14ac:dyDescent="0.35">
      <c r="A7" s="13">
        <v>6</v>
      </c>
      <c r="B7" s="15" t="s">
        <v>21</v>
      </c>
      <c r="C7" s="11" t="s">
        <v>14</v>
      </c>
      <c r="D7" s="9"/>
      <c r="E7" s="10"/>
      <c r="F7" s="10"/>
      <c r="G7" s="10"/>
      <c r="H7" s="10"/>
      <c r="I7" s="10"/>
      <c r="J7" s="10"/>
    </row>
    <row r="8" spans="1:10" s="7" customFormat="1" ht="34.5" customHeight="1" x14ac:dyDescent="0.35">
      <c r="A8" s="13">
        <v>7</v>
      </c>
      <c r="B8" s="15" t="s">
        <v>8</v>
      </c>
      <c r="C8" s="11" t="s">
        <v>14</v>
      </c>
      <c r="D8" s="9">
        <v>188197.50399999999</v>
      </c>
      <c r="E8" s="10">
        <f t="shared" si="0"/>
        <v>35757.525759999997</v>
      </c>
      <c r="F8" s="10">
        <f t="shared" si="1"/>
        <v>223955.02975999998</v>
      </c>
      <c r="G8" s="10">
        <f t="shared" si="5"/>
        <v>16937.77536</v>
      </c>
      <c r="H8" s="10">
        <f t="shared" si="2"/>
        <v>3218.1773183999999</v>
      </c>
      <c r="I8" s="10">
        <f t="shared" si="3"/>
        <v>20155.952678400001</v>
      </c>
      <c r="J8" s="10">
        <f t="shared" si="4"/>
        <v>244110.98243839998</v>
      </c>
    </row>
    <row r="9" spans="1:10" s="7" customFormat="1" ht="34.5" customHeight="1" x14ac:dyDescent="0.35">
      <c r="A9" s="13">
        <v>8</v>
      </c>
      <c r="B9" s="14" t="s">
        <v>22</v>
      </c>
      <c r="C9" s="11" t="s">
        <v>14</v>
      </c>
      <c r="D9" s="9">
        <v>107139.47199999999</v>
      </c>
      <c r="E9" s="10">
        <f t="shared" si="0"/>
        <v>20356.499680000001</v>
      </c>
      <c r="F9" s="10">
        <f t="shared" si="1"/>
        <v>127495.97167999999</v>
      </c>
      <c r="G9" s="10">
        <f t="shared" si="5"/>
        <v>9642.5524799999985</v>
      </c>
      <c r="H9" s="10">
        <f t="shared" si="2"/>
        <v>1832.0849711999997</v>
      </c>
      <c r="I9" s="10">
        <f t="shared" si="3"/>
        <v>11474.637451199998</v>
      </c>
      <c r="J9" s="10">
        <f t="shared" si="4"/>
        <v>138970.60913119998</v>
      </c>
    </row>
    <row r="10" spans="1:10" s="7" customFormat="1" ht="34.5" customHeight="1" x14ac:dyDescent="0.35">
      <c r="A10" s="13">
        <v>9</v>
      </c>
      <c r="B10" s="14" t="s">
        <v>4</v>
      </c>
      <c r="C10" s="11" t="s">
        <v>14</v>
      </c>
      <c r="D10" s="9">
        <v>134995.10399999999</v>
      </c>
      <c r="E10" s="10">
        <f t="shared" si="0"/>
        <v>25649.069759999998</v>
      </c>
      <c r="F10" s="10">
        <f t="shared" si="1"/>
        <v>160644.17375999998</v>
      </c>
      <c r="G10" s="10">
        <f t="shared" si="5"/>
        <v>12149.559359999999</v>
      </c>
      <c r="H10" s="10">
        <f t="shared" si="2"/>
        <v>2308.4162784</v>
      </c>
      <c r="I10" s="10">
        <f t="shared" si="3"/>
        <v>14457.975638399999</v>
      </c>
      <c r="J10" s="10">
        <f t="shared" si="4"/>
        <v>175102.14939839998</v>
      </c>
    </row>
    <row r="11" spans="1:10" s="7" customFormat="1" ht="34.5" customHeight="1" x14ac:dyDescent="0.35">
      <c r="A11" s="13">
        <v>10</v>
      </c>
      <c r="B11" s="14" t="s">
        <v>5</v>
      </c>
      <c r="C11" s="11" t="s">
        <v>14</v>
      </c>
      <c r="D11" s="9">
        <v>570944.09600000002</v>
      </c>
      <c r="E11" s="10">
        <f t="shared" si="0"/>
        <v>108479.37824000001</v>
      </c>
      <c r="F11" s="10">
        <f t="shared" si="1"/>
        <v>679423.47424000001</v>
      </c>
      <c r="G11" s="10">
        <f t="shared" si="5"/>
        <v>51384.968639999999</v>
      </c>
      <c r="H11" s="10">
        <f t="shared" si="2"/>
        <v>9763.1440416000005</v>
      </c>
      <c r="I11" s="10">
        <f t="shared" si="3"/>
        <v>61148.112681600003</v>
      </c>
      <c r="J11" s="10">
        <f t="shared" si="4"/>
        <v>740571.58692160004</v>
      </c>
    </row>
    <row r="12" spans="1:10" s="7" customFormat="1" ht="34.5" customHeight="1" x14ac:dyDescent="0.35">
      <c r="A12" s="13">
        <v>11</v>
      </c>
      <c r="B12" s="14" t="s">
        <v>6</v>
      </c>
      <c r="C12" s="11" t="s">
        <v>14</v>
      </c>
      <c r="D12" s="9"/>
      <c r="E12" s="10"/>
      <c r="F12" s="10"/>
      <c r="G12" s="10"/>
      <c r="H12" s="10"/>
      <c r="I12" s="10"/>
      <c r="J12" s="10"/>
    </row>
    <row r="13" spans="1:10" s="7" customFormat="1" ht="34.5" customHeight="1" x14ac:dyDescent="0.35">
      <c r="A13" s="13">
        <v>12</v>
      </c>
      <c r="B13" s="14" t="s">
        <v>23</v>
      </c>
      <c r="C13" s="11" t="s">
        <v>13</v>
      </c>
      <c r="D13" s="9">
        <v>257190.09599999999</v>
      </c>
      <c r="E13" s="10">
        <f t="shared" si="0"/>
        <v>48866.118239999996</v>
      </c>
      <c r="F13" s="10">
        <f t="shared" si="1"/>
        <v>306056.21424</v>
      </c>
      <c r="G13" s="10">
        <f t="shared" si="5"/>
        <v>23147.108639999999</v>
      </c>
      <c r="H13" s="10">
        <f t="shared" si="2"/>
        <v>4397.9506415999995</v>
      </c>
      <c r="I13" s="10">
        <f t="shared" si="3"/>
        <v>27545.059281599999</v>
      </c>
      <c r="J13" s="10">
        <f t="shared" si="4"/>
        <v>333601.2735216</v>
      </c>
    </row>
    <row r="14" spans="1:10" s="7" customFormat="1" ht="34.5" customHeight="1" x14ac:dyDescent="0.35">
      <c r="A14" s="13">
        <v>13</v>
      </c>
      <c r="B14" s="15" t="s">
        <v>7</v>
      </c>
      <c r="C14" s="11" t="s">
        <v>13</v>
      </c>
      <c r="D14" s="9">
        <v>296093.6522047008</v>
      </c>
      <c r="E14" s="10">
        <f t="shared" si="0"/>
        <v>56257.793918893156</v>
      </c>
      <c r="F14" s="10">
        <f t="shared" si="1"/>
        <v>352351.44612359395</v>
      </c>
      <c r="G14" s="10">
        <f t="shared" si="5"/>
        <v>26648.428698423071</v>
      </c>
      <c r="H14" s="10">
        <f t="shared" si="2"/>
        <v>5063.2014527003839</v>
      </c>
      <c r="I14" s="10">
        <f t="shared" si="3"/>
        <v>31711.630151123456</v>
      </c>
      <c r="J14" s="10">
        <f t="shared" si="4"/>
        <v>384063.0762747174</v>
      </c>
    </row>
    <row r="15" spans="1:10" s="7" customFormat="1" ht="34.5" customHeight="1" x14ac:dyDescent="0.35">
      <c r="A15" s="13">
        <v>14</v>
      </c>
      <c r="B15" s="15" t="s">
        <v>24</v>
      </c>
      <c r="C15" s="11" t="s">
        <v>13</v>
      </c>
      <c r="D15" s="9">
        <v>301988.3479149387</v>
      </c>
      <c r="E15" s="10">
        <f t="shared" si="0"/>
        <v>57377.786103838356</v>
      </c>
      <c r="F15" s="10">
        <f t="shared" si="1"/>
        <v>359366.13401877705</v>
      </c>
      <c r="G15" s="10">
        <f t="shared" si="5"/>
        <v>27178.951312344481</v>
      </c>
      <c r="H15" s="10">
        <f t="shared" si="2"/>
        <v>5164.0007493454514</v>
      </c>
      <c r="I15" s="10">
        <f t="shared" si="3"/>
        <v>32342.952061689932</v>
      </c>
      <c r="J15" s="10">
        <f t="shared" si="4"/>
        <v>391709.08608046698</v>
      </c>
    </row>
    <row r="16" spans="1:10" s="7" customFormat="1" ht="34.5" customHeight="1" x14ac:dyDescent="0.35">
      <c r="A16" s="13">
        <v>15</v>
      </c>
      <c r="B16" s="16" t="s">
        <v>9</v>
      </c>
      <c r="C16" s="11" t="s">
        <v>13</v>
      </c>
      <c r="D16" s="9">
        <v>306083.93368371122</v>
      </c>
      <c r="E16" s="10">
        <f t="shared" si="0"/>
        <v>58155.947399905133</v>
      </c>
      <c r="F16" s="10">
        <f t="shared" si="1"/>
        <v>364239.88108361635</v>
      </c>
      <c r="G16" s="10">
        <f t="shared" si="5"/>
        <v>27547.554031534008</v>
      </c>
      <c r="H16" s="10">
        <f t="shared" si="2"/>
        <v>5234.0352659914615</v>
      </c>
      <c r="I16" s="10">
        <f t="shared" si="3"/>
        <v>32781.589297525468</v>
      </c>
      <c r="J16" s="10">
        <f t="shared" si="4"/>
        <v>397021.47038114181</v>
      </c>
    </row>
    <row r="17" spans="1:7" x14ac:dyDescent="0.3">
      <c r="A17" s="2"/>
      <c r="B17" s="4"/>
      <c r="C17" s="5"/>
      <c r="D17" s="6"/>
      <c r="E17" s="6"/>
      <c r="F17" s="6"/>
      <c r="G17" s="6"/>
    </row>
    <row r="18" spans="1:7" x14ac:dyDescent="0.3">
      <c r="A18" s="2"/>
      <c r="B18" s="4"/>
      <c r="C18" s="5"/>
      <c r="D18" s="6"/>
      <c r="E18" s="6"/>
      <c r="F18" s="6"/>
      <c r="G18" s="6"/>
    </row>
    <row r="19" spans="1:7" x14ac:dyDescent="0.3">
      <c r="A19" s="3"/>
      <c r="B19" s="3"/>
      <c r="C19" s="3"/>
      <c r="D19" s="6"/>
      <c r="E19" s="6"/>
      <c r="F19" s="6"/>
      <c r="G19" s="6"/>
    </row>
    <row r="20" spans="1:7" x14ac:dyDescent="0.3">
      <c r="A20" s="6"/>
      <c r="B20" s="6"/>
      <c r="C20" s="6"/>
      <c r="D20" s="6"/>
      <c r="E20" s="6"/>
      <c r="F20" s="6"/>
      <c r="G20" s="6"/>
    </row>
    <row r="21" spans="1:7" x14ac:dyDescent="0.3">
      <c r="A21" s="6"/>
      <c r="B21" s="6"/>
      <c r="C21" s="6"/>
      <c r="D21" s="6"/>
      <c r="E21" s="6"/>
      <c r="F21" s="6"/>
      <c r="G21" s="6"/>
    </row>
  </sheetData>
  <pageMargins left="0.7" right="0.7" top="0.75" bottom="0.75" header="0.3" footer="0.3"/>
  <pageSetup scale="8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9E859-E331-4BE8-A1B7-DB90C710EE9A}">
  <dimension ref="A1:J21"/>
  <sheetViews>
    <sheetView showGridLines="0" zoomScale="60" zoomScaleNormal="60" workbookViewId="0">
      <selection activeCell="F2" sqref="F2:F16"/>
    </sheetView>
  </sheetViews>
  <sheetFormatPr baseColWidth="10" defaultRowHeight="14.4" x14ac:dyDescent="0.3"/>
  <cols>
    <col min="1" max="1" width="7" customWidth="1"/>
    <col min="2" max="2" width="67.109375" customWidth="1"/>
    <col min="3" max="3" width="30.6640625" customWidth="1"/>
    <col min="4" max="6" width="16.33203125" customWidth="1"/>
    <col min="7" max="7" width="16" bestFit="1" customWidth="1"/>
    <col min="8" max="8" width="14" bestFit="1" customWidth="1"/>
    <col min="9" max="9" width="18.44140625" bestFit="1" customWidth="1"/>
    <col min="10" max="10" width="14" bestFit="1" customWidth="1"/>
  </cols>
  <sheetData>
    <row r="1" spans="1:10" ht="29.25" customHeight="1" x14ac:dyDescent="0.3">
      <c r="A1" s="1" t="s">
        <v>0</v>
      </c>
      <c r="B1" s="1" t="s">
        <v>1</v>
      </c>
      <c r="C1" s="1" t="s">
        <v>15</v>
      </c>
      <c r="D1" s="8" t="s">
        <v>3</v>
      </c>
      <c r="E1" s="18" t="s">
        <v>2</v>
      </c>
      <c r="F1" s="18" t="s">
        <v>11</v>
      </c>
      <c r="G1" s="19" t="s">
        <v>10</v>
      </c>
      <c r="H1" s="19" t="s">
        <v>2</v>
      </c>
      <c r="I1" s="19" t="s">
        <v>25</v>
      </c>
      <c r="J1" s="18" t="s">
        <v>12</v>
      </c>
    </row>
    <row r="2" spans="1:10" s="7" customFormat="1" ht="34.5" customHeight="1" x14ac:dyDescent="0.35">
      <c r="A2" s="13">
        <v>1</v>
      </c>
      <c r="B2" s="14" t="s">
        <v>16</v>
      </c>
      <c r="C2" s="11" t="s">
        <v>13</v>
      </c>
      <c r="D2" s="9">
        <v>441963.38473321492</v>
      </c>
      <c r="E2" s="10">
        <f>(D2)*19%</f>
        <v>83973.043099310831</v>
      </c>
      <c r="F2" s="10">
        <f>+D2+E2</f>
        <v>525936.42783252569</v>
      </c>
      <c r="G2" s="10">
        <f>19376.55104*(1+7%)</f>
        <v>20732.909612799998</v>
      </c>
      <c r="H2" s="10">
        <f>(G2)*19%</f>
        <v>3939.2528264319999</v>
      </c>
      <c r="I2" s="10">
        <f>+G2+H2</f>
        <v>24672.162439231997</v>
      </c>
      <c r="J2" s="10">
        <f>+I2+F2</f>
        <v>550608.59027175768</v>
      </c>
    </row>
    <row r="3" spans="1:10" s="7" customFormat="1" ht="34.5" customHeight="1" x14ac:dyDescent="0.35">
      <c r="A3" s="13">
        <v>2</v>
      </c>
      <c r="B3" s="14" t="s">
        <v>17</v>
      </c>
      <c r="C3" s="11" t="s">
        <v>13</v>
      </c>
      <c r="D3" s="9">
        <v>240144.3596380126</v>
      </c>
      <c r="E3" s="10">
        <f t="shared" ref="E3:E16" si="0">(D3)*19%</f>
        <v>45627.428331222392</v>
      </c>
      <c r="F3" s="10">
        <f t="shared" ref="F3:F16" si="1">+D3+E3</f>
        <v>285771.78796923498</v>
      </c>
      <c r="G3" s="10">
        <f t="shared" ref="G3:G16" si="2">19376.55104*(1+7%)</f>
        <v>20732.909612799998</v>
      </c>
      <c r="H3" s="10">
        <f t="shared" ref="H3:H16" si="3">(G3)*19%</f>
        <v>3939.2528264319999</v>
      </c>
      <c r="I3" s="10">
        <f t="shared" ref="I3:I16" si="4">+G3+H3</f>
        <v>24672.162439231997</v>
      </c>
      <c r="J3" s="10">
        <f t="shared" ref="J3:J16" si="5">+I3+F3</f>
        <v>310443.95040846698</v>
      </c>
    </row>
    <row r="4" spans="1:10" s="7" customFormat="1" ht="34.5" customHeight="1" x14ac:dyDescent="0.35">
      <c r="A4" s="13">
        <v>3</v>
      </c>
      <c r="B4" s="14" t="s">
        <v>18</v>
      </c>
      <c r="C4" s="11" t="s">
        <v>14</v>
      </c>
      <c r="D4" s="9">
        <v>99830.98000000001</v>
      </c>
      <c r="E4" s="10">
        <f t="shared" si="0"/>
        <v>18967.886200000001</v>
      </c>
      <c r="F4" s="10">
        <f t="shared" si="1"/>
        <v>118798.86620000002</v>
      </c>
      <c r="G4" s="10">
        <f t="shared" si="2"/>
        <v>20732.909612799998</v>
      </c>
      <c r="H4" s="10">
        <f t="shared" si="3"/>
        <v>3939.2528264319999</v>
      </c>
      <c r="I4" s="10">
        <f t="shared" si="4"/>
        <v>24672.162439231997</v>
      </c>
      <c r="J4" s="10">
        <f t="shared" si="5"/>
        <v>143471.02863923201</v>
      </c>
    </row>
    <row r="5" spans="1:10" s="7" customFormat="1" ht="34.5" customHeight="1" x14ac:dyDescent="0.35">
      <c r="A5" s="13">
        <v>4</v>
      </c>
      <c r="B5" s="14" t="s">
        <v>19</v>
      </c>
      <c r="C5" s="11" t="s">
        <v>14</v>
      </c>
      <c r="D5" s="9">
        <v>99830.98000000001</v>
      </c>
      <c r="E5" s="10">
        <f t="shared" si="0"/>
        <v>18967.886200000001</v>
      </c>
      <c r="F5" s="10">
        <f t="shared" si="1"/>
        <v>118798.86620000002</v>
      </c>
      <c r="G5" s="10">
        <f t="shared" si="2"/>
        <v>20732.909612799998</v>
      </c>
      <c r="H5" s="10">
        <f t="shared" si="3"/>
        <v>3939.2528264319999</v>
      </c>
      <c r="I5" s="10">
        <f t="shared" si="4"/>
        <v>24672.162439231997</v>
      </c>
      <c r="J5" s="10">
        <f t="shared" si="5"/>
        <v>143471.02863923201</v>
      </c>
    </row>
    <row r="6" spans="1:10" s="7" customFormat="1" ht="34.5" customHeight="1" x14ac:dyDescent="0.35">
      <c r="A6" s="13">
        <v>5</v>
      </c>
      <c r="B6" s="14" t="s">
        <v>20</v>
      </c>
      <c r="C6" s="11" t="s">
        <v>14</v>
      </c>
      <c r="D6" s="9">
        <v>186950.97600000002</v>
      </c>
      <c r="E6" s="10">
        <f t="shared" si="0"/>
        <v>35520.685440000008</v>
      </c>
      <c r="F6" s="10">
        <f t="shared" si="1"/>
        <v>222471.66144000003</v>
      </c>
      <c r="G6" s="10">
        <f t="shared" si="2"/>
        <v>20732.909612799998</v>
      </c>
      <c r="H6" s="10">
        <f t="shared" si="3"/>
        <v>3939.2528264319999</v>
      </c>
      <c r="I6" s="10">
        <f t="shared" si="4"/>
        <v>24672.162439231997</v>
      </c>
      <c r="J6" s="10">
        <f t="shared" si="5"/>
        <v>247143.82387923202</v>
      </c>
    </row>
    <row r="7" spans="1:10" s="7" customFormat="1" ht="34.5" customHeight="1" x14ac:dyDescent="0.35">
      <c r="A7" s="13">
        <v>6</v>
      </c>
      <c r="B7" s="15" t="s">
        <v>21</v>
      </c>
      <c r="C7" s="11" t="s">
        <v>14</v>
      </c>
      <c r="D7" s="9"/>
      <c r="E7" s="10"/>
      <c r="F7" s="10"/>
      <c r="G7" s="10"/>
      <c r="H7" s="10"/>
      <c r="I7" s="10"/>
      <c r="J7" s="10"/>
    </row>
    <row r="8" spans="1:10" s="7" customFormat="1" ht="34.5" customHeight="1" x14ac:dyDescent="0.35">
      <c r="A8" s="13">
        <v>7</v>
      </c>
      <c r="B8" s="15" t="s">
        <v>8</v>
      </c>
      <c r="C8" s="11" t="s">
        <v>14</v>
      </c>
      <c r="D8" s="9">
        <v>174662.75200000001</v>
      </c>
      <c r="E8" s="10">
        <f t="shared" si="0"/>
        <v>33185.922879999998</v>
      </c>
      <c r="F8" s="10">
        <f t="shared" si="1"/>
        <v>207848.67488000001</v>
      </c>
      <c r="G8" s="10">
        <f t="shared" si="2"/>
        <v>20732.909612799998</v>
      </c>
      <c r="H8" s="10">
        <f t="shared" si="3"/>
        <v>3939.2528264319999</v>
      </c>
      <c r="I8" s="10">
        <f t="shared" si="4"/>
        <v>24672.162439231997</v>
      </c>
      <c r="J8" s="10">
        <f t="shared" si="5"/>
        <v>232520.837319232</v>
      </c>
    </row>
    <row r="9" spans="1:10" s="7" customFormat="1" ht="34.5" customHeight="1" x14ac:dyDescent="0.35">
      <c r="A9" s="13">
        <v>8</v>
      </c>
      <c r="B9" s="14" t="s">
        <v>22</v>
      </c>
      <c r="C9" s="11" t="s">
        <v>14</v>
      </c>
      <c r="D9" s="9">
        <v>99434.236000000004</v>
      </c>
      <c r="E9" s="10">
        <f t="shared" si="0"/>
        <v>18892.504840000001</v>
      </c>
      <c r="F9" s="10">
        <f t="shared" si="1"/>
        <v>118326.74084000001</v>
      </c>
      <c r="G9" s="10">
        <f t="shared" si="2"/>
        <v>20732.909612799998</v>
      </c>
      <c r="H9" s="10">
        <f t="shared" si="3"/>
        <v>3939.2528264319999</v>
      </c>
      <c r="I9" s="10">
        <f t="shared" si="4"/>
        <v>24672.162439231997</v>
      </c>
      <c r="J9" s="10">
        <f t="shared" si="5"/>
        <v>142998.90327923201</v>
      </c>
    </row>
    <row r="10" spans="1:10" s="7" customFormat="1" ht="34.5" customHeight="1" x14ac:dyDescent="0.35">
      <c r="A10" s="13">
        <v>9</v>
      </c>
      <c r="B10" s="14" t="s">
        <v>4</v>
      </c>
      <c r="C10" s="11" t="s">
        <v>14</v>
      </c>
      <c r="D10" s="9">
        <v>125286.55200000001</v>
      </c>
      <c r="E10" s="10">
        <f t="shared" si="0"/>
        <v>23804.444880000003</v>
      </c>
      <c r="F10" s="10">
        <f t="shared" si="1"/>
        <v>149090.99688000002</v>
      </c>
      <c r="G10" s="10">
        <f t="shared" si="2"/>
        <v>20732.909612799998</v>
      </c>
      <c r="H10" s="10">
        <f t="shared" si="3"/>
        <v>3939.2528264319999</v>
      </c>
      <c r="I10" s="10">
        <f t="shared" si="4"/>
        <v>24672.162439231997</v>
      </c>
      <c r="J10" s="10">
        <f t="shared" si="5"/>
        <v>173763.15931923201</v>
      </c>
    </row>
    <row r="11" spans="1:10" s="7" customFormat="1" ht="34.5" customHeight="1" x14ac:dyDescent="0.35">
      <c r="A11" s="13">
        <v>10</v>
      </c>
      <c r="B11" s="14" t="s">
        <v>5</v>
      </c>
      <c r="C11" s="11" t="s">
        <v>14</v>
      </c>
      <c r="D11" s="9"/>
      <c r="E11" s="10"/>
      <c r="F11" s="10"/>
      <c r="G11" s="10"/>
      <c r="H11" s="10"/>
      <c r="I11" s="10"/>
      <c r="J11" s="10"/>
    </row>
    <row r="12" spans="1:10" s="7" customFormat="1" ht="34.5" customHeight="1" x14ac:dyDescent="0.35">
      <c r="A12" s="13">
        <v>11</v>
      </c>
      <c r="B12" s="14" t="s">
        <v>6</v>
      </c>
      <c r="C12" s="11" t="s">
        <v>14</v>
      </c>
      <c r="D12" s="9"/>
      <c r="E12" s="10"/>
      <c r="F12" s="10"/>
      <c r="G12" s="10"/>
      <c r="H12" s="10"/>
      <c r="I12" s="10"/>
      <c r="J12" s="10"/>
    </row>
    <row r="13" spans="1:10" s="7" customFormat="1" ht="34.5" customHeight="1" x14ac:dyDescent="0.35">
      <c r="A13" s="13">
        <v>12</v>
      </c>
      <c r="B13" s="14" t="s">
        <v>23</v>
      </c>
      <c r="C13" s="11" t="s">
        <v>13</v>
      </c>
      <c r="D13" s="9">
        <v>238693.54800000001</v>
      </c>
      <c r="E13" s="10">
        <f t="shared" si="0"/>
        <v>45351.774120000002</v>
      </c>
      <c r="F13" s="10">
        <f t="shared" si="1"/>
        <v>284045.32212000003</v>
      </c>
      <c r="G13" s="10">
        <f t="shared" si="2"/>
        <v>20732.909612799998</v>
      </c>
      <c r="H13" s="10">
        <f t="shared" si="3"/>
        <v>3939.2528264319999</v>
      </c>
      <c r="I13" s="10">
        <f t="shared" si="4"/>
        <v>24672.162439231997</v>
      </c>
      <c r="J13" s="10">
        <f t="shared" si="5"/>
        <v>308717.48455923202</v>
      </c>
    </row>
    <row r="14" spans="1:10" s="7" customFormat="1" ht="34.5" customHeight="1" x14ac:dyDescent="0.35">
      <c r="A14" s="13">
        <v>13</v>
      </c>
      <c r="B14" s="15" t="s">
        <v>7</v>
      </c>
      <c r="C14" s="11" t="s">
        <v>13</v>
      </c>
      <c r="D14" s="9">
        <v>274799.24571052718</v>
      </c>
      <c r="E14" s="10">
        <f t="shared" si="0"/>
        <v>52211.856685000166</v>
      </c>
      <c r="F14" s="10">
        <f t="shared" si="1"/>
        <v>327011.10239552736</v>
      </c>
      <c r="G14" s="10">
        <f t="shared" si="2"/>
        <v>20732.909612799998</v>
      </c>
      <c r="H14" s="10">
        <f t="shared" si="3"/>
        <v>3939.2528264319999</v>
      </c>
      <c r="I14" s="10">
        <f t="shared" si="4"/>
        <v>24672.162439231997</v>
      </c>
      <c r="J14" s="10">
        <f t="shared" si="5"/>
        <v>351683.26483475935</v>
      </c>
    </row>
    <row r="15" spans="1:10" s="7" customFormat="1" ht="34.5" customHeight="1" x14ac:dyDescent="0.35">
      <c r="A15" s="13">
        <v>14</v>
      </c>
      <c r="B15" s="15" t="s">
        <v>24</v>
      </c>
      <c r="C15" s="11" t="s">
        <v>13</v>
      </c>
      <c r="D15" s="9">
        <v>280270.00782516575</v>
      </c>
      <c r="E15" s="10">
        <f t="shared" si="0"/>
        <v>53251.301486781493</v>
      </c>
      <c r="F15" s="10">
        <f t="shared" si="1"/>
        <v>333521.30931194726</v>
      </c>
      <c r="G15" s="10">
        <f t="shared" si="2"/>
        <v>20732.909612799998</v>
      </c>
      <c r="H15" s="10">
        <f t="shared" si="3"/>
        <v>3939.2528264319999</v>
      </c>
      <c r="I15" s="10">
        <f t="shared" si="4"/>
        <v>24672.162439231997</v>
      </c>
      <c r="J15" s="10">
        <f t="shared" si="5"/>
        <v>358193.47175117926</v>
      </c>
    </row>
    <row r="16" spans="1:10" s="7" customFormat="1" ht="34.5" customHeight="1" x14ac:dyDescent="0.35">
      <c r="A16" s="13">
        <v>15</v>
      </c>
      <c r="B16" s="16" t="s">
        <v>9</v>
      </c>
      <c r="C16" s="11" t="s">
        <v>13</v>
      </c>
      <c r="D16" s="9">
        <v>284071.04804207449</v>
      </c>
      <c r="E16" s="10">
        <f t="shared" si="0"/>
        <v>53973.499127994153</v>
      </c>
      <c r="F16" s="10">
        <f t="shared" si="1"/>
        <v>338044.54717006866</v>
      </c>
      <c r="G16" s="10">
        <f t="shared" si="2"/>
        <v>20732.909612799998</v>
      </c>
      <c r="H16" s="10">
        <f t="shared" si="3"/>
        <v>3939.2528264319999</v>
      </c>
      <c r="I16" s="10">
        <f t="shared" si="4"/>
        <v>24672.162439231997</v>
      </c>
      <c r="J16" s="10">
        <f t="shared" si="5"/>
        <v>362716.70960930065</v>
      </c>
    </row>
    <row r="17" spans="1:7" x14ac:dyDescent="0.3">
      <c r="A17" s="2"/>
      <c r="B17" s="4"/>
      <c r="C17" s="5"/>
      <c r="D17" s="6"/>
      <c r="E17" s="6"/>
      <c r="F17" s="6"/>
      <c r="G17" s="6"/>
    </row>
    <row r="18" spans="1:7" x14ac:dyDescent="0.3">
      <c r="A18" s="2"/>
      <c r="B18" s="4"/>
      <c r="C18" s="5"/>
      <c r="D18" s="6"/>
      <c r="E18" s="6"/>
      <c r="F18" s="6"/>
      <c r="G18" s="6"/>
    </row>
    <row r="19" spans="1:7" x14ac:dyDescent="0.3">
      <c r="A19" s="3"/>
      <c r="B19" s="3"/>
      <c r="C19" s="3"/>
      <c r="D19" s="21"/>
      <c r="E19" s="6"/>
      <c r="F19" s="6"/>
      <c r="G19" s="6"/>
    </row>
    <row r="20" spans="1:7" x14ac:dyDescent="0.3">
      <c r="A20" s="6"/>
      <c r="B20" s="6"/>
      <c r="C20" s="6"/>
      <c r="D20" s="21"/>
      <c r="E20" s="6"/>
      <c r="F20" s="6"/>
      <c r="G20" s="6"/>
    </row>
    <row r="21" spans="1:7" x14ac:dyDescent="0.3">
      <c r="A21" s="6"/>
      <c r="B21" s="6"/>
      <c r="C21" s="6"/>
      <c r="D21" s="6"/>
      <c r="E21" s="6"/>
      <c r="F21" s="6"/>
      <c r="G21" s="6"/>
    </row>
  </sheetData>
  <pageMargins left="0.7" right="0.7" top="0.75" bottom="0.75" header="0.3" footer="0.3"/>
  <pageSetup scale="8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2DD51-3D48-45DD-85E8-01A8864C6CDC}">
  <dimension ref="A1:J21"/>
  <sheetViews>
    <sheetView showGridLines="0" zoomScale="55" zoomScaleNormal="55" workbookViewId="0">
      <selection activeCell="F2" sqref="F2:F16"/>
    </sheetView>
  </sheetViews>
  <sheetFormatPr baseColWidth="10" defaultRowHeight="14.4" x14ac:dyDescent="0.3"/>
  <cols>
    <col min="1" max="1" width="7" customWidth="1"/>
    <col min="2" max="2" width="67.109375" customWidth="1"/>
    <col min="3" max="3" width="30.6640625" customWidth="1"/>
    <col min="4" max="6" width="16.33203125" customWidth="1"/>
    <col min="7" max="7" width="16" bestFit="1" customWidth="1"/>
    <col min="8" max="8" width="14" bestFit="1" customWidth="1"/>
    <col min="9" max="9" width="18.44140625" bestFit="1" customWidth="1"/>
    <col min="10" max="10" width="14" bestFit="1" customWidth="1"/>
  </cols>
  <sheetData>
    <row r="1" spans="1:10" ht="29.25" customHeight="1" x14ac:dyDescent="0.3">
      <c r="A1" s="1" t="s">
        <v>0</v>
      </c>
      <c r="B1" s="1" t="s">
        <v>1</v>
      </c>
      <c r="C1" s="1" t="s">
        <v>15</v>
      </c>
      <c r="D1" s="8" t="s">
        <v>3</v>
      </c>
      <c r="E1" s="18" t="s">
        <v>2</v>
      </c>
      <c r="F1" s="18" t="s">
        <v>11</v>
      </c>
      <c r="G1" s="19" t="s">
        <v>10</v>
      </c>
      <c r="H1" s="19" t="s">
        <v>2</v>
      </c>
      <c r="I1" s="19" t="s">
        <v>25</v>
      </c>
      <c r="J1" s="18" t="s">
        <v>12</v>
      </c>
    </row>
    <row r="2" spans="1:10" s="7" customFormat="1" ht="34.5" customHeight="1" x14ac:dyDescent="0.35">
      <c r="A2" s="13">
        <v>1</v>
      </c>
      <c r="B2" s="14" t="s">
        <v>16</v>
      </c>
      <c r="C2" s="11" t="s">
        <v>13</v>
      </c>
      <c r="D2" s="9">
        <v>441963.38473321492</v>
      </c>
      <c r="E2" s="10">
        <f>(D2)*19%</f>
        <v>83973.043099310831</v>
      </c>
      <c r="F2" s="10">
        <f>+D2+E2</f>
        <v>525936.42783252569</v>
      </c>
      <c r="G2" s="10">
        <f>34056*(1+7%)</f>
        <v>36439.920000000006</v>
      </c>
      <c r="H2" s="10">
        <f>(G2)*19%</f>
        <v>6923.5848000000015</v>
      </c>
      <c r="I2" s="10">
        <f>+G2+H2</f>
        <v>43363.50480000001</v>
      </c>
      <c r="J2" s="10">
        <f>+I2+F2</f>
        <v>569299.93263252568</v>
      </c>
    </row>
    <row r="3" spans="1:10" s="7" customFormat="1" ht="34.5" customHeight="1" x14ac:dyDescent="0.35">
      <c r="A3" s="13">
        <v>2</v>
      </c>
      <c r="B3" s="14" t="s">
        <v>17</v>
      </c>
      <c r="C3" s="11" t="s">
        <v>13</v>
      </c>
      <c r="D3" s="9">
        <v>240144.3596380126</v>
      </c>
      <c r="E3" s="10">
        <f t="shared" ref="E3:E16" si="0">(D3)*19%</f>
        <v>45627.428331222392</v>
      </c>
      <c r="F3" s="10">
        <f t="shared" ref="F3:F16" si="1">+D3+E3</f>
        <v>285771.78796923498</v>
      </c>
      <c r="G3" s="10">
        <f t="shared" ref="G3:G16" si="2">34056*(1+7%)</f>
        <v>36439.920000000006</v>
      </c>
      <c r="H3" s="10">
        <f t="shared" ref="H3:H16" si="3">(G3)*19%</f>
        <v>6923.5848000000015</v>
      </c>
      <c r="I3" s="10">
        <f t="shared" ref="I3:I16" si="4">+G3+H3</f>
        <v>43363.50480000001</v>
      </c>
      <c r="J3" s="10">
        <f t="shared" ref="J3:J16" si="5">+I3+F3</f>
        <v>329135.29276923498</v>
      </c>
    </row>
    <row r="4" spans="1:10" s="7" customFormat="1" ht="34.5" customHeight="1" x14ac:dyDescent="0.35">
      <c r="A4" s="13">
        <v>3</v>
      </c>
      <c r="B4" s="14" t="s">
        <v>18</v>
      </c>
      <c r="C4" s="11" t="s">
        <v>14</v>
      </c>
      <c r="D4" s="9">
        <v>99830.98000000001</v>
      </c>
      <c r="E4" s="10">
        <f t="shared" si="0"/>
        <v>18967.886200000001</v>
      </c>
      <c r="F4" s="10">
        <f t="shared" si="1"/>
        <v>118798.86620000002</v>
      </c>
      <c r="G4" s="10">
        <f t="shared" si="2"/>
        <v>36439.920000000006</v>
      </c>
      <c r="H4" s="10">
        <f t="shared" si="3"/>
        <v>6923.5848000000015</v>
      </c>
      <c r="I4" s="10">
        <f t="shared" si="4"/>
        <v>43363.50480000001</v>
      </c>
      <c r="J4" s="10">
        <f t="shared" si="5"/>
        <v>162162.37100000004</v>
      </c>
    </row>
    <row r="5" spans="1:10" s="7" customFormat="1" ht="34.5" customHeight="1" x14ac:dyDescent="0.35">
      <c r="A5" s="13">
        <v>4</v>
      </c>
      <c r="B5" s="14" t="s">
        <v>19</v>
      </c>
      <c r="C5" s="11" t="s">
        <v>14</v>
      </c>
      <c r="D5" s="9"/>
      <c r="E5" s="10"/>
      <c r="F5" s="10"/>
      <c r="G5" s="10"/>
      <c r="H5" s="10"/>
      <c r="I5" s="10"/>
      <c r="J5" s="10"/>
    </row>
    <row r="6" spans="1:10" s="7" customFormat="1" ht="34.5" customHeight="1" x14ac:dyDescent="0.35">
      <c r="A6" s="13">
        <v>5</v>
      </c>
      <c r="B6" s="14" t="s">
        <v>20</v>
      </c>
      <c r="C6" s="11" t="s">
        <v>14</v>
      </c>
      <c r="D6" s="9">
        <v>186950.97600000002</v>
      </c>
      <c r="E6" s="10">
        <f t="shared" si="0"/>
        <v>35520.685440000008</v>
      </c>
      <c r="F6" s="10">
        <f t="shared" si="1"/>
        <v>222471.66144000003</v>
      </c>
      <c r="G6" s="10">
        <f t="shared" si="2"/>
        <v>36439.920000000006</v>
      </c>
      <c r="H6" s="10">
        <f t="shared" si="3"/>
        <v>6923.5848000000015</v>
      </c>
      <c r="I6" s="10">
        <f t="shared" si="4"/>
        <v>43363.50480000001</v>
      </c>
      <c r="J6" s="10">
        <f t="shared" si="5"/>
        <v>265835.16624000005</v>
      </c>
    </row>
    <row r="7" spans="1:10" s="7" customFormat="1" ht="34.5" customHeight="1" x14ac:dyDescent="0.35">
      <c r="A7" s="13">
        <v>6</v>
      </c>
      <c r="B7" s="15" t="s">
        <v>21</v>
      </c>
      <c r="C7" s="11" t="s">
        <v>14</v>
      </c>
      <c r="D7" s="9">
        <v>196175.81600000002</v>
      </c>
      <c r="E7" s="10">
        <f t="shared" si="0"/>
        <v>37273.405040000005</v>
      </c>
      <c r="F7" s="10">
        <f t="shared" si="1"/>
        <v>233449.22104000003</v>
      </c>
      <c r="G7" s="10"/>
      <c r="H7" s="10">
        <f t="shared" si="3"/>
        <v>0</v>
      </c>
      <c r="I7" s="10">
        <f t="shared" si="4"/>
        <v>0</v>
      </c>
      <c r="J7" s="10">
        <f t="shared" si="5"/>
        <v>233449.22104000003</v>
      </c>
    </row>
    <row r="8" spans="1:10" s="7" customFormat="1" ht="34.5" customHeight="1" x14ac:dyDescent="0.35">
      <c r="A8" s="13">
        <v>7</v>
      </c>
      <c r="B8" s="15" t="s">
        <v>8</v>
      </c>
      <c r="C8" s="11" t="s">
        <v>14</v>
      </c>
      <c r="D8" s="9">
        <v>174662.75200000001</v>
      </c>
      <c r="E8" s="10">
        <f t="shared" si="0"/>
        <v>33185.922879999998</v>
      </c>
      <c r="F8" s="10">
        <f t="shared" si="1"/>
        <v>207848.67488000001</v>
      </c>
      <c r="G8" s="10">
        <f t="shared" si="2"/>
        <v>36439.920000000006</v>
      </c>
      <c r="H8" s="10">
        <f t="shared" si="3"/>
        <v>6923.5848000000015</v>
      </c>
      <c r="I8" s="10">
        <f t="shared" si="4"/>
        <v>43363.50480000001</v>
      </c>
      <c r="J8" s="10">
        <f t="shared" si="5"/>
        <v>251212.17968</v>
      </c>
    </row>
    <row r="9" spans="1:10" s="7" customFormat="1" ht="34.5" customHeight="1" x14ac:dyDescent="0.35">
      <c r="A9" s="13">
        <v>8</v>
      </c>
      <c r="B9" s="14" t="s">
        <v>22</v>
      </c>
      <c r="C9" s="11" t="s">
        <v>14</v>
      </c>
      <c r="D9" s="9">
        <v>99434.236000000004</v>
      </c>
      <c r="E9" s="10">
        <f t="shared" si="0"/>
        <v>18892.504840000001</v>
      </c>
      <c r="F9" s="10">
        <f t="shared" si="1"/>
        <v>118326.74084000001</v>
      </c>
      <c r="G9" s="10">
        <f t="shared" si="2"/>
        <v>36439.920000000006</v>
      </c>
      <c r="H9" s="10">
        <f t="shared" si="3"/>
        <v>6923.5848000000015</v>
      </c>
      <c r="I9" s="10">
        <f t="shared" si="4"/>
        <v>43363.50480000001</v>
      </c>
      <c r="J9" s="10">
        <f t="shared" si="5"/>
        <v>161690.24564000004</v>
      </c>
    </row>
    <row r="10" spans="1:10" s="7" customFormat="1" ht="34.5" customHeight="1" x14ac:dyDescent="0.35">
      <c r="A10" s="13">
        <v>9</v>
      </c>
      <c r="B10" s="14" t="s">
        <v>4</v>
      </c>
      <c r="C10" s="11" t="s">
        <v>14</v>
      </c>
      <c r="D10" s="9">
        <v>125286.55200000001</v>
      </c>
      <c r="E10" s="10">
        <f t="shared" si="0"/>
        <v>23804.444880000003</v>
      </c>
      <c r="F10" s="10">
        <f t="shared" si="1"/>
        <v>149090.99688000002</v>
      </c>
      <c r="G10" s="10">
        <f t="shared" si="2"/>
        <v>36439.920000000006</v>
      </c>
      <c r="H10" s="10">
        <f t="shared" si="3"/>
        <v>6923.5848000000015</v>
      </c>
      <c r="I10" s="10">
        <f t="shared" si="4"/>
        <v>43363.50480000001</v>
      </c>
      <c r="J10" s="10">
        <f t="shared" si="5"/>
        <v>192454.50168000004</v>
      </c>
    </row>
    <row r="11" spans="1:10" s="7" customFormat="1" ht="34.5" customHeight="1" x14ac:dyDescent="0.35">
      <c r="A11" s="13">
        <v>10</v>
      </c>
      <c r="B11" s="14" t="s">
        <v>5</v>
      </c>
      <c r="C11" s="11" t="s">
        <v>14</v>
      </c>
      <c r="D11" s="9"/>
      <c r="E11" s="10"/>
      <c r="F11" s="10"/>
      <c r="G11" s="10"/>
      <c r="H11" s="10"/>
      <c r="I11" s="10"/>
      <c r="J11" s="10"/>
    </row>
    <row r="12" spans="1:10" s="7" customFormat="1" ht="34.5" customHeight="1" x14ac:dyDescent="0.35">
      <c r="A12" s="13">
        <v>11</v>
      </c>
      <c r="B12" s="14" t="s">
        <v>6</v>
      </c>
      <c r="C12" s="11" t="s">
        <v>14</v>
      </c>
      <c r="D12" s="9"/>
      <c r="E12" s="10"/>
      <c r="F12" s="10"/>
      <c r="G12" s="10"/>
      <c r="H12" s="10"/>
      <c r="I12" s="10"/>
      <c r="J12" s="10"/>
    </row>
    <row r="13" spans="1:10" s="7" customFormat="1" ht="34.5" customHeight="1" x14ac:dyDescent="0.35">
      <c r="A13" s="13">
        <v>12</v>
      </c>
      <c r="B13" s="14" t="s">
        <v>23</v>
      </c>
      <c r="C13" s="11" t="s">
        <v>13</v>
      </c>
      <c r="D13" s="9">
        <v>238693.54800000001</v>
      </c>
      <c r="E13" s="10">
        <f t="shared" si="0"/>
        <v>45351.774120000002</v>
      </c>
      <c r="F13" s="10">
        <f t="shared" si="1"/>
        <v>284045.32212000003</v>
      </c>
      <c r="G13" s="10">
        <f t="shared" si="2"/>
        <v>36439.920000000006</v>
      </c>
      <c r="H13" s="10">
        <f t="shared" si="3"/>
        <v>6923.5848000000015</v>
      </c>
      <c r="I13" s="10">
        <f t="shared" si="4"/>
        <v>43363.50480000001</v>
      </c>
      <c r="J13" s="10">
        <f t="shared" si="5"/>
        <v>327408.82692000002</v>
      </c>
    </row>
    <row r="14" spans="1:10" s="7" customFormat="1" ht="34.5" customHeight="1" x14ac:dyDescent="0.35">
      <c r="A14" s="13">
        <v>13</v>
      </c>
      <c r="B14" s="15" t="s">
        <v>7</v>
      </c>
      <c r="C14" s="11" t="s">
        <v>13</v>
      </c>
      <c r="D14" s="9"/>
      <c r="E14" s="10"/>
      <c r="F14" s="10"/>
      <c r="G14" s="10"/>
      <c r="H14" s="10"/>
      <c r="I14" s="10"/>
      <c r="J14" s="10"/>
    </row>
    <row r="15" spans="1:10" s="7" customFormat="1" ht="34.5" customHeight="1" x14ac:dyDescent="0.35">
      <c r="A15" s="13">
        <v>14</v>
      </c>
      <c r="B15" s="15" t="s">
        <v>24</v>
      </c>
      <c r="C15" s="11" t="s">
        <v>13</v>
      </c>
      <c r="D15" s="9">
        <v>280270.00782516575</v>
      </c>
      <c r="E15" s="10">
        <f t="shared" si="0"/>
        <v>53251.301486781493</v>
      </c>
      <c r="F15" s="10">
        <f t="shared" si="1"/>
        <v>333521.30931194726</v>
      </c>
      <c r="G15" s="10">
        <f t="shared" si="2"/>
        <v>36439.920000000006</v>
      </c>
      <c r="H15" s="10">
        <f t="shared" si="3"/>
        <v>6923.5848000000015</v>
      </c>
      <c r="I15" s="10">
        <f t="shared" si="4"/>
        <v>43363.50480000001</v>
      </c>
      <c r="J15" s="10">
        <f t="shared" si="5"/>
        <v>376884.81411194726</v>
      </c>
    </row>
    <row r="16" spans="1:10" s="7" customFormat="1" ht="34.5" customHeight="1" x14ac:dyDescent="0.35">
      <c r="A16" s="13">
        <v>15</v>
      </c>
      <c r="B16" s="16" t="s">
        <v>9</v>
      </c>
      <c r="C16" s="11" t="s">
        <v>13</v>
      </c>
      <c r="D16" s="9">
        <v>284071.04804207449</v>
      </c>
      <c r="E16" s="10">
        <f t="shared" si="0"/>
        <v>53973.499127994153</v>
      </c>
      <c r="F16" s="10">
        <f t="shared" si="1"/>
        <v>338044.54717006866</v>
      </c>
      <c r="G16" s="10">
        <f t="shared" si="2"/>
        <v>36439.920000000006</v>
      </c>
      <c r="H16" s="10">
        <f t="shared" si="3"/>
        <v>6923.5848000000015</v>
      </c>
      <c r="I16" s="10">
        <f t="shared" si="4"/>
        <v>43363.50480000001</v>
      </c>
      <c r="J16" s="10">
        <f t="shared" si="5"/>
        <v>381408.05197006866</v>
      </c>
    </row>
    <row r="17" spans="1:7" x14ac:dyDescent="0.3">
      <c r="A17" s="2"/>
      <c r="B17" s="4"/>
      <c r="C17" s="5"/>
      <c r="D17" s="6"/>
      <c r="E17" s="6"/>
      <c r="F17" s="6"/>
      <c r="G17" s="6"/>
    </row>
    <row r="18" spans="1:7" x14ac:dyDescent="0.3">
      <c r="A18" s="2"/>
      <c r="B18" s="4"/>
      <c r="C18" s="5"/>
      <c r="D18" s="6"/>
      <c r="E18" s="6"/>
      <c r="F18" s="6"/>
      <c r="G18" s="6"/>
    </row>
    <row r="19" spans="1:7" x14ac:dyDescent="0.3">
      <c r="A19" s="3"/>
      <c r="B19" s="3"/>
      <c r="C19" s="3"/>
      <c r="D19" s="6"/>
      <c r="E19" s="6"/>
      <c r="F19" s="6"/>
      <c r="G19" s="6"/>
    </row>
    <row r="20" spans="1:7" x14ac:dyDescent="0.3">
      <c r="A20" s="6"/>
      <c r="B20" s="6"/>
      <c r="C20" s="6"/>
      <c r="D20" s="6"/>
      <c r="E20" s="6"/>
      <c r="F20" s="6"/>
      <c r="G20" s="6"/>
    </row>
    <row r="21" spans="1:7" x14ac:dyDescent="0.3">
      <c r="A21" s="6"/>
      <c r="B21" s="6"/>
      <c r="C21" s="6"/>
      <c r="D21" s="6"/>
      <c r="E21" s="6"/>
      <c r="F21" s="6"/>
      <c r="G21" s="6"/>
    </row>
  </sheetData>
  <pageMargins left="0.7" right="0.7" top="0.75" bottom="0.75" header="0.3" footer="0.3"/>
  <pageSetup scale="8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96BB7-18D2-4495-91FA-BFC2ABF041FD}">
  <dimension ref="A1:J21"/>
  <sheetViews>
    <sheetView showGridLines="0" zoomScale="55" zoomScaleNormal="55" workbookViewId="0">
      <selection activeCell="F2" sqref="F2:F16"/>
    </sheetView>
  </sheetViews>
  <sheetFormatPr baseColWidth="10" defaultRowHeight="14.4" x14ac:dyDescent="0.3"/>
  <cols>
    <col min="1" max="1" width="7" customWidth="1"/>
    <col min="2" max="2" width="67.109375" customWidth="1"/>
    <col min="3" max="3" width="30.6640625" customWidth="1"/>
    <col min="4" max="6" width="16.33203125" customWidth="1"/>
    <col min="7" max="7" width="16" bestFit="1" customWidth="1"/>
    <col min="8" max="8" width="14" bestFit="1" customWidth="1"/>
    <col min="9" max="9" width="18.44140625" bestFit="1" customWidth="1"/>
    <col min="10" max="10" width="14" bestFit="1" customWidth="1"/>
  </cols>
  <sheetData>
    <row r="1" spans="1:10" ht="29.25" customHeight="1" x14ac:dyDescent="0.3">
      <c r="A1" s="1" t="s">
        <v>0</v>
      </c>
      <c r="B1" s="1" t="s">
        <v>1</v>
      </c>
      <c r="C1" s="1" t="s">
        <v>15</v>
      </c>
      <c r="D1" s="8" t="s">
        <v>3</v>
      </c>
      <c r="E1" s="18" t="s">
        <v>2</v>
      </c>
      <c r="F1" s="18" t="s">
        <v>11</v>
      </c>
      <c r="G1" s="19" t="s">
        <v>10</v>
      </c>
      <c r="H1" s="19" t="s">
        <v>2</v>
      </c>
      <c r="I1" s="19" t="s">
        <v>25</v>
      </c>
      <c r="J1" s="18" t="s">
        <v>12</v>
      </c>
    </row>
    <row r="2" spans="1:10" s="7" customFormat="1" ht="34.5" customHeight="1" x14ac:dyDescent="0.35">
      <c r="A2" s="13">
        <v>1</v>
      </c>
      <c r="B2" s="14" t="s">
        <v>16</v>
      </c>
      <c r="C2" s="11" t="s">
        <v>13</v>
      </c>
      <c r="D2" s="9"/>
      <c r="E2" s="10"/>
      <c r="F2" s="10"/>
      <c r="G2" s="10"/>
      <c r="H2" s="10"/>
      <c r="I2" s="10"/>
      <c r="J2" s="10"/>
    </row>
    <row r="3" spans="1:10" s="7" customFormat="1" ht="34.5" customHeight="1" x14ac:dyDescent="0.35">
      <c r="A3" s="13">
        <v>2</v>
      </c>
      <c r="B3" s="14" t="s">
        <v>17</v>
      </c>
      <c r="C3" s="11" t="s">
        <v>13</v>
      </c>
      <c r="D3" s="9">
        <v>240144.3596380126</v>
      </c>
      <c r="E3" s="10">
        <f>(D3)*19%</f>
        <v>45627.428331222392</v>
      </c>
      <c r="F3" s="10">
        <f>+D3+E3</f>
        <v>285771.78796923498</v>
      </c>
      <c r="G3" s="10"/>
      <c r="H3" s="10"/>
      <c r="I3" s="10"/>
      <c r="J3" s="10">
        <f>+F3+I3</f>
        <v>285771.78796923498</v>
      </c>
    </row>
    <row r="4" spans="1:10" s="7" customFormat="1" ht="34.5" customHeight="1" x14ac:dyDescent="0.35">
      <c r="A4" s="13">
        <v>3</v>
      </c>
      <c r="B4" s="14" t="s">
        <v>18</v>
      </c>
      <c r="C4" s="11" t="s">
        <v>14</v>
      </c>
      <c r="D4" s="9">
        <v>99830.98000000001</v>
      </c>
      <c r="E4" s="10">
        <f>(D4)*19%</f>
        <v>18967.886200000001</v>
      </c>
      <c r="F4" s="10">
        <f t="shared" ref="F4:F16" si="0">+D4+E4</f>
        <v>118798.86620000002</v>
      </c>
      <c r="G4" s="10"/>
      <c r="H4" s="10"/>
      <c r="I4" s="10"/>
      <c r="J4" s="10">
        <f t="shared" ref="J4:J16" si="1">+F4+I4</f>
        <v>118798.86620000002</v>
      </c>
    </row>
    <row r="5" spans="1:10" s="7" customFormat="1" ht="34.5" customHeight="1" x14ac:dyDescent="0.35">
      <c r="A5" s="13">
        <v>4</v>
      </c>
      <c r="B5" s="14" t="s">
        <v>19</v>
      </c>
      <c r="C5" s="11" t="s">
        <v>14</v>
      </c>
      <c r="D5" s="9"/>
      <c r="E5" s="9"/>
      <c r="F5" s="10"/>
      <c r="G5" s="10"/>
      <c r="H5" s="10"/>
      <c r="I5" s="10"/>
      <c r="J5" s="10"/>
    </row>
    <row r="6" spans="1:10" s="7" customFormat="1" ht="34.5" customHeight="1" x14ac:dyDescent="0.35">
      <c r="A6" s="13">
        <v>5</v>
      </c>
      <c r="B6" s="14" t="s">
        <v>20</v>
      </c>
      <c r="C6" s="11" t="s">
        <v>14</v>
      </c>
      <c r="D6" s="9"/>
      <c r="E6" s="9"/>
      <c r="F6" s="10"/>
      <c r="G6" s="10"/>
      <c r="H6" s="10"/>
      <c r="I6" s="10"/>
      <c r="J6" s="10"/>
    </row>
    <row r="7" spans="1:10" s="7" customFormat="1" ht="34.5" customHeight="1" x14ac:dyDescent="0.35">
      <c r="A7" s="13">
        <v>6</v>
      </c>
      <c r="B7" s="15" t="s">
        <v>21</v>
      </c>
      <c r="C7" s="11" t="s">
        <v>14</v>
      </c>
      <c r="D7" s="9"/>
      <c r="E7" s="9"/>
      <c r="F7" s="10"/>
      <c r="G7" s="10"/>
      <c r="H7" s="10"/>
      <c r="I7" s="10"/>
      <c r="J7" s="10"/>
    </row>
    <row r="8" spans="1:10" s="7" customFormat="1" ht="34.5" customHeight="1" x14ac:dyDescent="0.35">
      <c r="A8" s="13">
        <v>7</v>
      </c>
      <c r="B8" s="15" t="s">
        <v>8</v>
      </c>
      <c r="C8" s="11" t="s">
        <v>14</v>
      </c>
      <c r="D8" s="9">
        <v>174662.75200000001</v>
      </c>
      <c r="E8" s="10">
        <f>(D8)*19%</f>
        <v>33185.922879999998</v>
      </c>
      <c r="F8" s="10">
        <f t="shared" si="0"/>
        <v>207848.67488000001</v>
      </c>
      <c r="G8" s="10"/>
      <c r="H8" s="10"/>
      <c r="I8" s="10"/>
      <c r="J8" s="10">
        <f t="shared" si="1"/>
        <v>207848.67488000001</v>
      </c>
    </row>
    <row r="9" spans="1:10" s="7" customFormat="1" ht="34.5" customHeight="1" x14ac:dyDescent="0.35">
      <c r="A9" s="13">
        <v>8</v>
      </c>
      <c r="B9" s="14" t="s">
        <v>22</v>
      </c>
      <c r="C9" s="11" t="s">
        <v>14</v>
      </c>
      <c r="D9" s="9">
        <v>99434.236000000004</v>
      </c>
      <c r="E9" s="10">
        <f>(D9)*19%</f>
        <v>18892.504840000001</v>
      </c>
      <c r="F9" s="10">
        <f t="shared" si="0"/>
        <v>118326.74084000001</v>
      </c>
      <c r="G9" s="10"/>
      <c r="H9" s="10"/>
      <c r="I9" s="10"/>
      <c r="J9" s="10">
        <f t="shared" si="1"/>
        <v>118326.74084000001</v>
      </c>
    </row>
    <row r="10" spans="1:10" s="7" customFormat="1" ht="34.5" customHeight="1" x14ac:dyDescent="0.35">
      <c r="A10" s="13">
        <v>9</v>
      </c>
      <c r="B10" s="14" t="s">
        <v>4</v>
      </c>
      <c r="C10" s="11" t="s">
        <v>14</v>
      </c>
      <c r="D10" s="9">
        <v>125286.55200000001</v>
      </c>
      <c r="E10" s="10">
        <f>(D10)*19%</f>
        <v>23804.444880000003</v>
      </c>
      <c r="F10" s="10">
        <f t="shared" si="0"/>
        <v>149090.99688000002</v>
      </c>
      <c r="G10" s="10"/>
      <c r="H10" s="10"/>
      <c r="I10" s="10"/>
      <c r="J10" s="10">
        <f t="shared" si="1"/>
        <v>149090.99688000002</v>
      </c>
    </row>
    <row r="11" spans="1:10" s="7" customFormat="1" ht="34.5" customHeight="1" x14ac:dyDescent="0.35">
      <c r="A11" s="13">
        <v>10</v>
      </c>
      <c r="B11" s="14" t="s">
        <v>5</v>
      </c>
      <c r="C11" s="11" t="s">
        <v>14</v>
      </c>
      <c r="D11" s="9"/>
      <c r="E11" s="9"/>
      <c r="F11" s="10"/>
      <c r="G11" s="10"/>
      <c r="H11" s="10"/>
      <c r="I11" s="10"/>
      <c r="J11" s="10"/>
    </row>
    <row r="12" spans="1:10" s="7" customFormat="1" ht="34.5" customHeight="1" x14ac:dyDescent="0.35">
      <c r="A12" s="13">
        <v>11</v>
      </c>
      <c r="B12" s="14" t="s">
        <v>6</v>
      </c>
      <c r="C12" s="11" t="s">
        <v>14</v>
      </c>
      <c r="D12" s="9"/>
      <c r="E12" s="9"/>
      <c r="F12" s="10"/>
      <c r="G12" s="10"/>
      <c r="H12" s="10"/>
      <c r="I12" s="10"/>
      <c r="J12" s="10"/>
    </row>
    <row r="13" spans="1:10" s="7" customFormat="1" ht="34.5" customHeight="1" x14ac:dyDescent="0.35">
      <c r="A13" s="13">
        <v>12</v>
      </c>
      <c r="B13" s="14" t="s">
        <v>23</v>
      </c>
      <c r="C13" s="11" t="s">
        <v>13</v>
      </c>
      <c r="D13" s="9">
        <v>238693.54800000001</v>
      </c>
      <c r="E13" s="10">
        <f>(D13)*19%</f>
        <v>45351.774120000002</v>
      </c>
      <c r="F13" s="10">
        <f t="shared" si="0"/>
        <v>284045.32212000003</v>
      </c>
      <c r="G13" s="10"/>
      <c r="H13" s="10"/>
      <c r="I13" s="10"/>
      <c r="J13" s="10">
        <f t="shared" si="1"/>
        <v>284045.32212000003</v>
      </c>
    </row>
    <row r="14" spans="1:10" s="7" customFormat="1" ht="34.5" customHeight="1" x14ac:dyDescent="0.35">
      <c r="A14" s="13">
        <v>13</v>
      </c>
      <c r="B14" s="15" t="s">
        <v>7</v>
      </c>
      <c r="C14" s="11" t="s">
        <v>13</v>
      </c>
      <c r="D14" s="9"/>
      <c r="E14" s="9"/>
      <c r="F14" s="10"/>
      <c r="G14" s="10"/>
      <c r="H14" s="10"/>
      <c r="I14" s="10"/>
      <c r="J14" s="10"/>
    </row>
    <row r="15" spans="1:10" s="7" customFormat="1" ht="34.5" customHeight="1" x14ac:dyDescent="0.35">
      <c r="A15" s="13">
        <v>14</v>
      </c>
      <c r="B15" s="15" t="s">
        <v>24</v>
      </c>
      <c r="C15" s="11" t="s">
        <v>13</v>
      </c>
      <c r="D15" s="9"/>
      <c r="E15" s="9"/>
      <c r="F15" s="10"/>
      <c r="G15" s="10"/>
      <c r="H15" s="10"/>
      <c r="I15" s="10"/>
      <c r="J15" s="10"/>
    </row>
    <row r="16" spans="1:10" s="7" customFormat="1" ht="34.5" customHeight="1" x14ac:dyDescent="0.35">
      <c r="A16" s="13">
        <v>15</v>
      </c>
      <c r="B16" s="16" t="s">
        <v>9</v>
      </c>
      <c r="C16" s="11" t="s">
        <v>13</v>
      </c>
      <c r="D16" s="9">
        <v>284071.04804207449</v>
      </c>
      <c r="E16" s="10">
        <f>(D16)*19%</f>
        <v>53973.499127994153</v>
      </c>
      <c r="F16" s="10">
        <f t="shared" si="0"/>
        <v>338044.54717006866</v>
      </c>
      <c r="G16" s="10"/>
      <c r="H16" s="10"/>
      <c r="I16" s="10"/>
      <c r="J16" s="10">
        <f t="shared" si="1"/>
        <v>338044.54717006866</v>
      </c>
    </row>
    <row r="17" spans="1:7" x14ac:dyDescent="0.3">
      <c r="A17" s="2"/>
      <c r="B17" s="4"/>
      <c r="C17" s="5"/>
      <c r="D17" s="6"/>
      <c r="E17" s="6"/>
      <c r="F17" s="6"/>
      <c r="G17" s="6"/>
    </row>
    <row r="18" spans="1:7" x14ac:dyDescent="0.3">
      <c r="A18" s="2"/>
      <c r="B18" s="4"/>
      <c r="C18" s="5"/>
      <c r="D18" s="6"/>
      <c r="E18" s="6"/>
      <c r="F18" s="6"/>
      <c r="G18" s="6"/>
    </row>
    <row r="19" spans="1:7" x14ac:dyDescent="0.3">
      <c r="A19" s="3"/>
      <c r="B19" s="3"/>
      <c r="C19" s="3"/>
      <c r="D19" s="6"/>
      <c r="E19" s="6"/>
      <c r="F19" s="6"/>
      <c r="G19" s="6"/>
    </row>
    <row r="20" spans="1:7" x14ac:dyDescent="0.3">
      <c r="A20" s="6"/>
      <c r="B20" s="6"/>
      <c r="C20" s="6"/>
      <c r="D20" s="6"/>
      <c r="E20" s="6"/>
      <c r="F20" s="6"/>
      <c r="G20" s="6"/>
    </row>
    <row r="21" spans="1:7" x14ac:dyDescent="0.3">
      <c r="A21" s="6"/>
      <c r="B21" s="6"/>
      <c r="C21" s="6"/>
      <c r="D21" s="6"/>
      <c r="E21" s="6"/>
      <c r="F21" s="6"/>
      <c r="G21" s="6"/>
    </row>
  </sheetData>
  <pageMargins left="0.7" right="0.7" top="0.75" bottom="0.75" header="0.3" footer="0.3"/>
  <pageSetup scale="8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7E234-B2CD-48BE-8C3D-5615CF83DC1B}">
  <dimension ref="A1:J21"/>
  <sheetViews>
    <sheetView showGridLines="0" zoomScale="70" zoomScaleNormal="70" workbookViewId="0">
      <selection activeCell="F2" sqref="F2:F16"/>
    </sheetView>
  </sheetViews>
  <sheetFormatPr baseColWidth="10" defaultRowHeight="14.4" x14ac:dyDescent="0.3"/>
  <cols>
    <col min="1" max="1" width="7" customWidth="1"/>
    <col min="2" max="2" width="67.109375" customWidth="1"/>
    <col min="3" max="3" width="30.6640625" customWidth="1"/>
    <col min="4" max="6" width="16.33203125" customWidth="1"/>
    <col min="7" max="7" width="16" bestFit="1" customWidth="1"/>
    <col min="8" max="8" width="14" bestFit="1" customWidth="1"/>
    <col min="9" max="9" width="18.44140625" bestFit="1" customWidth="1"/>
    <col min="10" max="10" width="14" bestFit="1" customWidth="1"/>
  </cols>
  <sheetData>
    <row r="1" spans="1:10" ht="29.25" customHeight="1" x14ac:dyDescent="0.3">
      <c r="A1" s="1" t="s">
        <v>0</v>
      </c>
      <c r="B1" s="1" t="s">
        <v>1</v>
      </c>
      <c r="C1" s="1" t="s">
        <v>15</v>
      </c>
      <c r="D1" s="8" t="s">
        <v>3</v>
      </c>
      <c r="E1" s="18" t="s">
        <v>2</v>
      </c>
      <c r="F1" s="18" t="s">
        <v>11</v>
      </c>
      <c r="G1" s="19" t="s">
        <v>10</v>
      </c>
      <c r="H1" s="19" t="s">
        <v>2</v>
      </c>
      <c r="I1" s="19" t="s">
        <v>25</v>
      </c>
      <c r="J1" s="18" t="s">
        <v>12</v>
      </c>
    </row>
    <row r="2" spans="1:10" s="7" customFormat="1" ht="34.5" customHeight="1" x14ac:dyDescent="0.35">
      <c r="A2" s="13">
        <v>1</v>
      </c>
      <c r="B2" s="14" t="s">
        <v>16</v>
      </c>
      <c r="C2" s="11" t="s">
        <v>13</v>
      </c>
      <c r="D2" s="9">
        <v>441963.38473321492</v>
      </c>
      <c r="E2" s="10">
        <f t="shared" ref="E2:E15" si="0">(D2)*19%</f>
        <v>83973.043099310831</v>
      </c>
      <c r="F2" s="10">
        <f>+D2+E2</f>
        <v>525936.42783252569</v>
      </c>
      <c r="G2" s="10"/>
      <c r="H2" s="10"/>
      <c r="I2" s="10"/>
      <c r="J2" s="10">
        <f>+F2+I2</f>
        <v>525936.42783252569</v>
      </c>
    </row>
    <row r="3" spans="1:10" s="7" customFormat="1" ht="34.5" customHeight="1" x14ac:dyDescent="0.35">
      <c r="A3" s="13">
        <v>2</v>
      </c>
      <c r="B3" s="14" t="s">
        <v>17</v>
      </c>
      <c r="C3" s="11" t="s">
        <v>13</v>
      </c>
      <c r="D3" s="9">
        <v>240144.3596380126</v>
      </c>
      <c r="E3" s="10">
        <f t="shared" si="0"/>
        <v>45627.428331222392</v>
      </c>
      <c r="F3" s="10">
        <f t="shared" ref="F3:F15" si="1">+D3+E3</f>
        <v>285771.78796923498</v>
      </c>
      <c r="G3" s="10"/>
      <c r="H3" s="10"/>
      <c r="I3" s="10"/>
      <c r="J3" s="10">
        <f t="shared" ref="J3:J15" si="2">+F3+I3</f>
        <v>285771.78796923498</v>
      </c>
    </row>
    <row r="4" spans="1:10" s="7" customFormat="1" ht="34.5" customHeight="1" x14ac:dyDescent="0.35">
      <c r="A4" s="13">
        <v>3</v>
      </c>
      <c r="B4" s="14" t="s">
        <v>18</v>
      </c>
      <c r="C4" s="11" t="s">
        <v>14</v>
      </c>
      <c r="D4" s="9">
        <v>99830.98000000001</v>
      </c>
      <c r="E4" s="10">
        <f t="shared" si="0"/>
        <v>18967.886200000001</v>
      </c>
      <c r="F4" s="10">
        <f t="shared" si="1"/>
        <v>118798.86620000002</v>
      </c>
      <c r="G4" s="10"/>
      <c r="H4" s="10"/>
      <c r="I4" s="10"/>
      <c r="J4" s="10">
        <f t="shared" si="2"/>
        <v>118798.86620000002</v>
      </c>
    </row>
    <row r="5" spans="1:10" s="7" customFormat="1" ht="34.5" customHeight="1" x14ac:dyDescent="0.35">
      <c r="A5" s="13">
        <v>4</v>
      </c>
      <c r="B5" s="14" t="s">
        <v>19</v>
      </c>
      <c r="C5" s="11" t="s">
        <v>14</v>
      </c>
      <c r="D5" s="9">
        <v>99830.98000000001</v>
      </c>
      <c r="E5" s="10">
        <f t="shared" si="0"/>
        <v>18967.886200000001</v>
      </c>
      <c r="F5" s="10">
        <f t="shared" si="1"/>
        <v>118798.86620000002</v>
      </c>
      <c r="G5" s="10"/>
      <c r="H5" s="10"/>
      <c r="I5" s="10"/>
      <c r="J5" s="10">
        <f t="shared" si="2"/>
        <v>118798.86620000002</v>
      </c>
    </row>
    <row r="6" spans="1:10" s="7" customFormat="1" ht="34.5" customHeight="1" x14ac:dyDescent="0.35">
      <c r="A6" s="13">
        <v>5</v>
      </c>
      <c r="B6" s="14" t="s">
        <v>20</v>
      </c>
      <c r="C6" s="11" t="s">
        <v>14</v>
      </c>
      <c r="D6" s="9">
        <v>186950.97600000002</v>
      </c>
      <c r="E6" s="10">
        <f t="shared" si="0"/>
        <v>35520.685440000008</v>
      </c>
      <c r="F6" s="10">
        <f t="shared" si="1"/>
        <v>222471.66144000003</v>
      </c>
      <c r="G6" s="10"/>
      <c r="H6" s="10"/>
      <c r="I6" s="10"/>
      <c r="J6" s="10">
        <f t="shared" si="2"/>
        <v>222471.66144000003</v>
      </c>
    </row>
    <row r="7" spans="1:10" s="7" customFormat="1" ht="34.5" customHeight="1" x14ac:dyDescent="0.35">
      <c r="A7" s="13">
        <v>6</v>
      </c>
      <c r="B7" s="15" t="s">
        <v>21</v>
      </c>
      <c r="C7" s="11" t="s">
        <v>14</v>
      </c>
      <c r="D7" s="9"/>
      <c r="E7" s="10"/>
      <c r="F7" s="10"/>
      <c r="G7" s="10"/>
      <c r="H7" s="10"/>
      <c r="I7" s="10"/>
      <c r="J7" s="10"/>
    </row>
    <row r="8" spans="1:10" s="7" customFormat="1" ht="34.5" customHeight="1" x14ac:dyDescent="0.35">
      <c r="A8" s="13">
        <v>7</v>
      </c>
      <c r="B8" s="15" t="s">
        <v>8</v>
      </c>
      <c r="C8" s="11" t="s">
        <v>14</v>
      </c>
      <c r="D8" s="9">
        <v>174662.75200000001</v>
      </c>
      <c r="E8" s="10">
        <f t="shared" si="0"/>
        <v>33185.922879999998</v>
      </c>
      <c r="F8" s="10">
        <f t="shared" si="1"/>
        <v>207848.67488000001</v>
      </c>
      <c r="G8" s="10"/>
      <c r="H8" s="10"/>
      <c r="I8" s="10"/>
      <c r="J8" s="10">
        <f t="shared" si="2"/>
        <v>207848.67488000001</v>
      </c>
    </row>
    <row r="9" spans="1:10" s="7" customFormat="1" ht="34.5" customHeight="1" x14ac:dyDescent="0.35">
      <c r="A9" s="13">
        <v>8</v>
      </c>
      <c r="B9" s="14" t="s">
        <v>22</v>
      </c>
      <c r="C9" s="11" t="s">
        <v>14</v>
      </c>
      <c r="D9" s="9">
        <v>99434.236000000004</v>
      </c>
      <c r="E9" s="10">
        <f t="shared" si="0"/>
        <v>18892.504840000001</v>
      </c>
      <c r="F9" s="10">
        <f t="shared" si="1"/>
        <v>118326.74084000001</v>
      </c>
      <c r="G9" s="10"/>
      <c r="H9" s="10"/>
      <c r="I9" s="10"/>
      <c r="J9" s="10">
        <f t="shared" si="2"/>
        <v>118326.74084000001</v>
      </c>
    </row>
    <row r="10" spans="1:10" s="7" customFormat="1" ht="34.5" customHeight="1" x14ac:dyDescent="0.35">
      <c r="A10" s="13">
        <v>9</v>
      </c>
      <c r="B10" s="14" t="s">
        <v>4</v>
      </c>
      <c r="C10" s="11" t="s">
        <v>14</v>
      </c>
      <c r="D10" s="9">
        <v>125286.55200000001</v>
      </c>
      <c r="E10" s="10">
        <f t="shared" si="0"/>
        <v>23804.444880000003</v>
      </c>
      <c r="F10" s="10">
        <f t="shared" si="1"/>
        <v>149090.99688000002</v>
      </c>
      <c r="G10" s="10"/>
      <c r="H10" s="10"/>
      <c r="I10" s="10"/>
      <c r="J10" s="10">
        <f t="shared" si="2"/>
        <v>149090.99688000002</v>
      </c>
    </row>
    <row r="11" spans="1:10" s="7" customFormat="1" ht="34.5" customHeight="1" x14ac:dyDescent="0.35">
      <c r="A11" s="13">
        <v>10</v>
      </c>
      <c r="B11" s="14" t="s">
        <v>5</v>
      </c>
      <c r="C11" s="11" t="s">
        <v>14</v>
      </c>
      <c r="D11" s="9"/>
      <c r="E11" s="10"/>
      <c r="F11" s="10"/>
      <c r="G11" s="10"/>
      <c r="H11" s="10"/>
      <c r="I11" s="10"/>
      <c r="J11" s="10"/>
    </row>
    <row r="12" spans="1:10" s="7" customFormat="1" ht="34.5" customHeight="1" x14ac:dyDescent="0.35">
      <c r="A12" s="13">
        <v>11</v>
      </c>
      <c r="B12" s="14" t="s">
        <v>6</v>
      </c>
      <c r="C12" s="11" t="s">
        <v>14</v>
      </c>
      <c r="D12" s="9"/>
      <c r="E12" s="10"/>
      <c r="F12" s="10"/>
      <c r="G12" s="10"/>
      <c r="H12" s="10"/>
      <c r="I12" s="10"/>
      <c r="J12" s="10"/>
    </row>
    <row r="13" spans="1:10" s="7" customFormat="1" ht="34.5" customHeight="1" x14ac:dyDescent="0.35">
      <c r="A13" s="13">
        <v>12</v>
      </c>
      <c r="B13" s="14" t="s">
        <v>23</v>
      </c>
      <c r="C13" s="11" t="s">
        <v>13</v>
      </c>
      <c r="D13" s="9"/>
      <c r="E13" s="10"/>
      <c r="F13" s="10"/>
      <c r="G13" s="10"/>
      <c r="H13" s="10"/>
      <c r="I13" s="10"/>
      <c r="J13" s="10"/>
    </row>
    <row r="14" spans="1:10" s="7" customFormat="1" ht="34.5" customHeight="1" x14ac:dyDescent="0.35">
      <c r="A14" s="13">
        <v>13</v>
      </c>
      <c r="B14" s="15" t="s">
        <v>7</v>
      </c>
      <c r="C14" s="11" t="s">
        <v>13</v>
      </c>
      <c r="D14" s="9">
        <v>274799.24571052718</v>
      </c>
      <c r="E14" s="10">
        <f t="shared" si="0"/>
        <v>52211.856685000166</v>
      </c>
      <c r="F14" s="10">
        <f t="shared" si="1"/>
        <v>327011.10239552736</v>
      </c>
      <c r="G14" s="10"/>
      <c r="H14" s="10"/>
      <c r="I14" s="10"/>
      <c r="J14" s="10">
        <f t="shared" si="2"/>
        <v>327011.10239552736</v>
      </c>
    </row>
    <row r="15" spans="1:10" s="7" customFormat="1" ht="34.5" customHeight="1" x14ac:dyDescent="0.35">
      <c r="A15" s="13">
        <v>14</v>
      </c>
      <c r="B15" s="15" t="s">
        <v>24</v>
      </c>
      <c r="C15" s="11" t="s">
        <v>13</v>
      </c>
      <c r="D15" s="9">
        <v>280270.00782516575</v>
      </c>
      <c r="E15" s="10">
        <f t="shared" si="0"/>
        <v>53251.301486781493</v>
      </c>
      <c r="F15" s="10">
        <f t="shared" si="1"/>
        <v>333521.30931194726</v>
      </c>
      <c r="G15" s="10"/>
      <c r="H15" s="10"/>
      <c r="I15" s="10"/>
      <c r="J15" s="10">
        <f t="shared" si="2"/>
        <v>333521.30931194726</v>
      </c>
    </row>
    <row r="16" spans="1:10" s="7" customFormat="1" ht="34.5" customHeight="1" x14ac:dyDescent="0.35">
      <c r="A16" s="13">
        <v>15</v>
      </c>
      <c r="B16" s="16" t="s">
        <v>9</v>
      </c>
      <c r="C16" s="11" t="s">
        <v>13</v>
      </c>
      <c r="D16" s="9"/>
      <c r="E16" s="10"/>
      <c r="F16" s="10"/>
      <c r="G16" s="10"/>
      <c r="H16" s="10"/>
      <c r="I16" s="10"/>
      <c r="J16" s="10"/>
    </row>
    <row r="17" spans="1:7" x14ac:dyDescent="0.3">
      <c r="A17" s="2"/>
      <c r="B17" s="4"/>
      <c r="C17" s="5"/>
      <c r="D17" s="6"/>
      <c r="E17" s="6"/>
      <c r="F17" s="6"/>
      <c r="G17" s="6"/>
    </row>
    <row r="18" spans="1:7" x14ac:dyDescent="0.3">
      <c r="A18" s="2"/>
      <c r="B18" s="4"/>
      <c r="C18" s="5"/>
      <c r="D18" s="21"/>
      <c r="E18" s="6"/>
      <c r="F18" s="6"/>
      <c r="G18" s="6"/>
    </row>
    <row r="19" spans="1:7" x14ac:dyDescent="0.3">
      <c r="A19" s="3"/>
      <c r="B19" s="3"/>
      <c r="C19" s="3"/>
      <c r="D19" s="21"/>
      <c r="E19" s="6"/>
      <c r="F19" s="6"/>
      <c r="G19" s="6"/>
    </row>
    <row r="20" spans="1:7" x14ac:dyDescent="0.3">
      <c r="A20" s="6"/>
      <c r="B20" s="6"/>
      <c r="C20" s="6"/>
      <c r="D20" s="6"/>
      <c r="E20" s="6"/>
      <c r="F20" s="6"/>
      <c r="G20" s="6"/>
    </row>
    <row r="21" spans="1:7" x14ac:dyDescent="0.3">
      <c r="A21" s="6"/>
      <c r="B21" s="6"/>
      <c r="C21" s="6"/>
      <c r="D21" s="6"/>
      <c r="E21" s="6"/>
      <c r="F21" s="6"/>
      <c r="G21" s="6"/>
    </row>
  </sheetData>
  <pageMargins left="0.7" right="0.7" top="0.75" bottom="0.75" header="0.3" footer="0.3"/>
  <pageSetup scale="8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EAEBA-0877-4A83-8C75-05FD1D41BB16}">
  <dimension ref="A1:J21"/>
  <sheetViews>
    <sheetView showGridLines="0" zoomScale="60" zoomScaleNormal="60" workbookViewId="0">
      <selection activeCell="F2" sqref="F2:F16"/>
    </sheetView>
  </sheetViews>
  <sheetFormatPr baseColWidth="10" defaultRowHeight="14.4" x14ac:dyDescent="0.3"/>
  <cols>
    <col min="1" max="1" width="7" customWidth="1"/>
    <col min="2" max="2" width="67.109375" customWidth="1"/>
    <col min="3" max="3" width="30.6640625" customWidth="1"/>
    <col min="4" max="6" width="16.33203125" customWidth="1"/>
    <col min="7" max="7" width="16" bestFit="1" customWidth="1"/>
    <col min="8" max="8" width="14" bestFit="1" customWidth="1"/>
    <col min="9" max="9" width="18.44140625" bestFit="1" customWidth="1"/>
    <col min="10" max="10" width="14" bestFit="1" customWidth="1"/>
  </cols>
  <sheetData>
    <row r="1" spans="1:10" ht="29.25" customHeight="1" x14ac:dyDescent="0.3">
      <c r="A1" s="1" t="s">
        <v>0</v>
      </c>
      <c r="B1" s="1" t="s">
        <v>1</v>
      </c>
      <c r="C1" s="1" t="s">
        <v>15</v>
      </c>
      <c r="D1" s="8" t="s">
        <v>3</v>
      </c>
      <c r="E1" s="18" t="s">
        <v>2</v>
      </c>
      <c r="F1" s="18" t="s">
        <v>11</v>
      </c>
      <c r="G1" s="19" t="s">
        <v>10</v>
      </c>
      <c r="H1" s="19" t="s">
        <v>2</v>
      </c>
      <c r="I1" s="19" t="s">
        <v>25</v>
      </c>
      <c r="J1" s="18" t="s">
        <v>12</v>
      </c>
    </row>
    <row r="2" spans="1:10" s="7" customFormat="1" ht="34.5" customHeight="1" x14ac:dyDescent="0.35">
      <c r="A2" s="13">
        <v>1</v>
      </c>
      <c r="B2" s="14" t="s">
        <v>16</v>
      </c>
      <c r="C2" s="11" t="s">
        <v>13</v>
      </c>
      <c r="D2" s="9">
        <v>441963.38473321492</v>
      </c>
      <c r="E2" s="10">
        <f>(D2)*19%</f>
        <v>83973.043099310831</v>
      </c>
      <c r="F2" s="10">
        <f>+D2+E2</f>
        <v>525936.42783252569</v>
      </c>
      <c r="G2" s="10"/>
      <c r="H2" s="10"/>
      <c r="I2" s="10"/>
      <c r="J2" s="10">
        <f>+F2+I2</f>
        <v>525936.42783252569</v>
      </c>
    </row>
    <row r="3" spans="1:10" s="7" customFormat="1" ht="34.5" customHeight="1" x14ac:dyDescent="0.35">
      <c r="A3" s="13">
        <v>2</v>
      </c>
      <c r="B3" s="14" t="s">
        <v>17</v>
      </c>
      <c r="C3" s="11" t="s">
        <v>13</v>
      </c>
      <c r="D3" s="9">
        <v>240144.3596380126</v>
      </c>
      <c r="E3" s="10">
        <f t="shared" ref="E3:E15" si="0">(D3)*19%</f>
        <v>45627.428331222392</v>
      </c>
      <c r="F3" s="10">
        <f t="shared" ref="F3:F15" si="1">+D3+E3</f>
        <v>285771.78796923498</v>
      </c>
      <c r="G3" s="10"/>
      <c r="H3" s="10"/>
      <c r="I3" s="10"/>
      <c r="J3" s="10">
        <f t="shared" ref="J3:J15" si="2">+F3+I3</f>
        <v>285771.78796923498</v>
      </c>
    </row>
    <row r="4" spans="1:10" s="7" customFormat="1" ht="34.5" customHeight="1" x14ac:dyDescent="0.35">
      <c r="A4" s="13">
        <v>3</v>
      </c>
      <c r="B4" s="14" t="s">
        <v>18</v>
      </c>
      <c r="C4" s="11" t="s">
        <v>14</v>
      </c>
      <c r="D4" s="9">
        <v>99830.98000000001</v>
      </c>
      <c r="E4" s="10">
        <f t="shared" si="0"/>
        <v>18967.886200000001</v>
      </c>
      <c r="F4" s="10">
        <f t="shared" si="1"/>
        <v>118798.86620000002</v>
      </c>
      <c r="G4" s="10"/>
      <c r="H4" s="10"/>
      <c r="I4" s="10"/>
      <c r="J4" s="10">
        <f t="shared" si="2"/>
        <v>118798.86620000002</v>
      </c>
    </row>
    <row r="5" spans="1:10" s="7" customFormat="1" ht="34.5" customHeight="1" x14ac:dyDescent="0.35">
      <c r="A5" s="13">
        <v>4</v>
      </c>
      <c r="B5" s="14" t="s">
        <v>19</v>
      </c>
      <c r="C5" s="11" t="s">
        <v>14</v>
      </c>
      <c r="D5" s="9">
        <v>99830.98000000001</v>
      </c>
      <c r="E5" s="10">
        <f t="shared" si="0"/>
        <v>18967.886200000001</v>
      </c>
      <c r="F5" s="10">
        <f t="shared" si="1"/>
        <v>118798.86620000002</v>
      </c>
      <c r="G5" s="10"/>
      <c r="H5" s="10"/>
      <c r="I5" s="10"/>
      <c r="J5" s="10">
        <f t="shared" si="2"/>
        <v>118798.86620000002</v>
      </c>
    </row>
    <row r="6" spans="1:10" s="7" customFormat="1" ht="34.5" customHeight="1" x14ac:dyDescent="0.35">
      <c r="A6" s="13">
        <v>5</v>
      </c>
      <c r="B6" s="14" t="s">
        <v>20</v>
      </c>
      <c r="C6" s="11" t="s">
        <v>14</v>
      </c>
      <c r="D6" s="9">
        <v>186950.97600000002</v>
      </c>
      <c r="E6" s="10">
        <f t="shared" si="0"/>
        <v>35520.685440000008</v>
      </c>
      <c r="F6" s="10">
        <f t="shared" si="1"/>
        <v>222471.66144000003</v>
      </c>
      <c r="G6" s="10"/>
      <c r="H6" s="10"/>
      <c r="I6" s="10"/>
      <c r="J6" s="10">
        <f t="shared" si="2"/>
        <v>222471.66144000003</v>
      </c>
    </row>
    <row r="7" spans="1:10" s="7" customFormat="1" ht="34.5" customHeight="1" x14ac:dyDescent="0.35">
      <c r="A7" s="13">
        <v>6</v>
      </c>
      <c r="B7" s="15" t="s">
        <v>21</v>
      </c>
      <c r="C7" s="11" t="s">
        <v>14</v>
      </c>
      <c r="D7" s="9"/>
      <c r="E7" s="10"/>
      <c r="F7" s="10"/>
      <c r="G7" s="10"/>
      <c r="H7" s="10"/>
      <c r="I7" s="10"/>
      <c r="J7" s="10"/>
    </row>
    <row r="8" spans="1:10" s="7" customFormat="1" ht="34.5" customHeight="1" x14ac:dyDescent="0.35">
      <c r="A8" s="13">
        <v>7</v>
      </c>
      <c r="B8" s="15" t="s">
        <v>8</v>
      </c>
      <c r="C8" s="11" t="s">
        <v>14</v>
      </c>
      <c r="D8" s="9">
        <v>174662.75200000001</v>
      </c>
      <c r="E8" s="10">
        <f t="shared" si="0"/>
        <v>33185.922879999998</v>
      </c>
      <c r="F8" s="10">
        <f t="shared" si="1"/>
        <v>207848.67488000001</v>
      </c>
      <c r="G8" s="10"/>
      <c r="H8" s="10"/>
      <c r="I8" s="10"/>
      <c r="J8" s="10">
        <f t="shared" si="2"/>
        <v>207848.67488000001</v>
      </c>
    </row>
    <row r="9" spans="1:10" s="7" customFormat="1" ht="34.5" customHeight="1" x14ac:dyDescent="0.35">
      <c r="A9" s="13">
        <v>8</v>
      </c>
      <c r="B9" s="14" t="s">
        <v>22</v>
      </c>
      <c r="C9" s="11" t="s">
        <v>14</v>
      </c>
      <c r="D9" s="9">
        <v>99434.236000000004</v>
      </c>
      <c r="E9" s="10">
        <f t="shared" si="0"/>
        <v>18892.504840000001</v>
      </c>
      <c r="F9" s="10">
        <f t="shared" si="1"/>
        <v>118326.74084000001</v>
      </c>
      <c r="G9" s="10"/>
      <c r="H9" s="10"/>
      <c r="I9" s="10"/>
      <c r="J9" s="10">
        <f t="shared" si="2"/>
        <v>118326.74084000001</v>
      </c>
    </row>
    <row r="10" spans="1:10" s="7" customFormat="1" ht="34.5" customHeight="1" x14ac:dyDescent="0.35">
      <c r="A10" s="13">
        <v>9</v>
      </c>
      <c r="B10" s="14" t="s">
        <v>4</v>
      </c>
      <c r="C10" s="11" t="s">
        <v>14</v>
      </c>
      <c r="D10" s="9">
        <v>125286.55200000001</v>
      </c>
      <c r="E10" s="10">
        <f t="shared" si="0"/>
        <v>23804.444880000003</v>
      </c>
      <c r="F10" s="10">
        <f t="shared" si="1"/>
        <v>149090.99688000002</v>
      </c>
      <c r="G10" s="10"/>
      <c r="H10" s="10"/>
      <c r="I10" s="10"/>
      <c r="J10" s="10">
        <f t="shared" si="2"/>
        <v>149090.99688000002</v>
      </c>
    </row>
    <row r="11" spans="1:10" s="7" customFormat="1" ht="34.5" customHeight="1" x14ac:dyDescent="0.35">
      <c r="A11" s="13">
        <v>10</v>
      </c>
      <c r="B11" s="14" t="s">
        <v>5</v>
      </c>
      <c r="C11" s="11" t="s">
        <v>14</v>
      </c>
      <c r="D11" s="9"/>
      <c r="E11" s="10"/>
      <c r="F11" s="10"/>
      <c r="G11" s="10"/>
      <c r="H11" s="10"/>
      <c r="I11" s="10"/>
      <c r="J11" s="10"/>
    </row>
    <row r="12" spans="1:10" s="7" customFormat="1" ht="34.5" customHeight="1" x14ac:dyDescent="0.35">
      <c r="A12" s="13">
        <v>11</v>
      </c>
      <c r="B12" s="14" t="s">
        <v>6</v>
      </c>
      <c r="C12" s="11" t="s">
        <v>14</v>
      </c>
      <c r="D12" s="9"/>
      <c r="E12" s="10"/>
      <c r="F12" s="10"/>
      <c r="G12" s="10"/>
      <c r="H12" s="10"/>
      <c r="I12" s="10"/>
      <c r="J12" s="10"/>
    </row>
    <row r="13" spans="1:10" s="7" customFormat="1" ht="34.5" customHeight="1" x14ac:dyDescent="0.35">
      <c r="A13" s="13">
        <v>12</v>
      </c>
      <c r="B13" s="14" t="s">
        <v>23</v>
      </c>
      <c r="C13" s="11" t="s">
        <v>13</v>
      </c>
      <c r="D13" s="9"/>
      <c r="E13" s="10"/>
      <c r="F13" s="10"/>
      <c r="G13" s="10"/>
      <c r="H13" s="10"/>
      <c r="I13" s="10"/>
      <c r="J13" s="10"/>
    </row>
    <row r="14" spans="1:10" s="7" customFormat="1" ht="34.5" customHeight="1" x14ac:dyDescent="0.35">
      <c r="A14" s="13">
        <v>13</v>
      </c>
      <c r="B14" s="15" t="s">
        <v>7</v>
      </c>
      <c r="C14" s="11" t="s">
        <v>13</v>
      </c>
      <c r="D14" s="9">
        <v>274799.24571052718</v>
      </c>
      <c r="E14" s="10">
        <f t="shared" si="0"/>
        <v>52211.856685000166</v>
      </c>
      <c r="F14" s="10">
        <f t="shared" si="1"/>
        <v>327011.10239552736</v>
      </c>
      <c r="G14" s="10"/>
      <c r="H14" s="10"/>
      <c r="I14" s="10"/>
      <c r="J14" s="10">
        <f t="shared" si="2"/>
        <v>327011.10239552736</v>
      </c>
    </row>
    <row r="15" spans="1:10" s="7" customFormat="1" ht="34.5" customHeight="1" x14ac:dyDescent="0.35">
      <c r="A15" s="13">
        <v>14</v>
      </c>
      <c r="B15" s="15" t="s">
        <v>24</v>
      </c>
      <c r="C15" s="11" t="s">
        <v>13</v>
      </c>
      <c r="D15" s="9">
        <v>280270.00782516575</v>
      </c>
      <c r="E15" s="10">
        <f t="shared" si="0"/>
        <v>53251.301486781493</v>
      </c>
      <c r="F15" s="10">
        <f t="shared" si="1"/>
        <v>333521.30931194726</v>
      </c>
      <c r="G15" s="10"/>
      <c r="H15" s="10"/>
      <c r="I15" s="10"/>
      <c r="J15" s="10">
        <f t="shared" si="2"/>
        <v>333521.30931194726</v>
      </c>
    </row>
    <row r="16" spans="1:10" s="7" customFormat="1" ht="34.5" customHeight="1" x14ac:dyDescent="0.35">
      <c r="A16" s="13">
        <v>15</v>
      </c>
      <c r="B16" s="16" t="s">
        <v>9</v>
      </c>
      <c r="C16" s="11" t="s">
        <v>13</v>
      </c>
      <c r="D16" s="9"/>
      <c r="E16" s="10"/>
      <c r="F16" s="10"/>
      <c r="G16" s="10"/>
      <c r="H16" s="10"/>
      <c r="I16" s="10"/>
      <c r="J16" s="10"/>
    </row>
    <row r="17" spans="1:7" x14ac:dyDescent="0.3">
      <c r="A17" s="2"/>
      <c r="B17" s="4"/>
      <c r="C17" s="5"/>
      <c r="D17" s="6"/>
      <c r="E17" s="6"/>
      <c r="F17" s="6"/>
      <c r="G17" s="6"/>
    </row>
    <row r="18" spans="1:7" x14ac:dyDescent="0.3">
      <c r="A18" s="2"/>
      <c r="B18" s="4"/>
      <c r="C18" s="5"/>
      <c r="D18" s="6"/>
      <c r="E18" s="6"/>
      <c r="F18" s="6"/>
      <c r="G18" s="6"/>
    </row>
    <row r="19" spans="1:7" x14ac:dyDescent="0.3">
      <c r="A19" s="3"/>
      <c r="B19" s="3"/>
      <c r="C19" s="3"/>
      <c r="D19" s="21"/>
      <c r="E19" s="6"/>
      <c r="F19" s="6"/>
      <c r="G19" s="6"/>
    </row>
    <row r="20" spans="1:7" x14ac:dyDescent="0.3">
      <c r="A20" s="6"/>
      <c r="B20" s="6"/>
      <c r="C20" s="6"/>
      <c r="D20" s="21"/>
      <c r="E20" s="6"/>
      <c r="F20" s="6"/>
      <c r="G20" s="6"/>
    </row>
    <row r="21" spans="1:7" x14ac:dyDescent="0.3">
      <c r="A21" s="6"/>
      <c r="B21" s="6"/>
      <c r="C21" s="6"/>
      <c r="D21" s="6"/>
      <c r="E21" s="6"/>
      <c r="F21" s="6"/>
      <c r="G21" s="6"/>
    </row>
  </sheetData>
  <pageMargins left="0.7" right="0.7" top="0.75" bottom="0.75" header="0.3" footer="0.3"/>
  <pageSetup scale="8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517ED-A089-4D82-8F1C-EF902CFEAD9F}">
  <dimension ref="A1:J16"/>
  <sheetViews>
    <sheetView showGridLines="0" zoomScale="60" zoomScaleNormal="60" workbookViewId="0">
      <selection activeCell="F2" sqref="F2:F16"/>
    </sheetView>
  </sheetViews>
  <sheetFormatPr baseColWidth="10" defaultRowHeight="14.4" x14ac:dyDescent="0.3"/>
  <cols>
    <col min="1" max="1" width="7" customWidth="1"/>
    <col min="2" max="2" width="67.109375" customWidth="1"/>
    <col min="3" max="3" width="30.6640625" customWidth="1"/>
    <col min="4" max="6" width="16.33203125" customWidth="1"/>
    <col min="7" max="7" width="16" bestFit="1" customWidth="1"/>
    <col min="8" max="8" width="14" bestFit="1" customWidth="1"/>
    <col min="9" max="9" width="18.44140625" bestFit="1" customWidth="1"/>
    <col min="10" max="10" width="14" bestFit="1" customWidth="1"/>
  </cols>
  <sheetData>
    <row r="1" spans="1:10" ht="29.25" customHeight="1" x14ac:dyDescent="0.3">
      <c r="A1" s="1" t="s">
        <v>0</v>
      </c>
      <c r="B1" s="1" t="s">
        <v>1</v>
      </c>
      <c r="C1" s="1" t="s">
        <v>15</v>
      </c>
      <c r="D1" s="8" t="s">
        <v>3</v>
      </c>
      <c r="E1" s="18" t="s">
        <v>2</v>
      </c>
      <c r="F1" s="18" t="s">
        <v>11</v>
      </c>
      <c r="G1" s="19" t="s">
        <v>10</v>
      </c>
      <c r="H1" s="19" t="s">
        <v>2</v>
      </c>
      <c r="I1" s="19" t="s">
        <v>25</v>
      </c>
      <c r="J1" s="18" t="s">
        <v>12</v>
      </c>
    </row>
    <row r="2" spans="1:10" s="7" customFormat="1" ht="34.5" customHeight="1" x14ac:dyDescent="0.35">
      <c r="A2" s="13">
        <v>1</v>
      </c>
      <c r="B2" s="14" t="s">
        <v>16</v>
      </c>
      <c r="C2" s="11" t="s">
        <v>13</v>
      </c>
      <c r="D2" s="9">
        <v>441963.38473321492</v>
      </c>
      <c r="E2" s="10">
        <f>(D2)*19%</f>
        <v>83973.043099310831</v>
      </c>
      <c r="F2" s="10">
        <f>+D2+E2</f>
        <v>525936.42783252569</v>
      </c>
      <c r="G2" s="10"/>
      <c r="H2" s="10"/>
      <c r="I2" s="10"/>
      <c r="J2" s="10">
        <f>+F2+I2</f>
        <v>525936.42783252569</v>
      </c>
    </row>
    <row r="3" spans="1:10" s="7" customFormat="1" ht="34.5" customHeight="1" x14ac:dyDescent="0.35">
      <c r="A3" s="13">
        <v>2</v>
      </c>
      <c r="B3" s="14" t="s">
        <v>17</v>
      </c>
      <c r="C3" s="11" t="s">
        <v>13</v>
      </c>
      <c r="D3" s="9">
        <v>240144.3596380126</v>
      </c>
      <c r="E3" s="10">
        <f t="shared" ref="E3:E15" si="0">(D3)*19%</f>
        <v>45627.428331222392</v>
      </c>
      <c r="F3" s="10">
        <f t="shared" ref="F3:F15" si="1">+D3+E3</f>
        <v>285771.78796923498</v>
      </c>
      <c r="G3" s="10"/>
      <c r="H3" s="10"/>
      <c r="I3" s="10"/>
      <c r="J3" s="10">
        <f t="shared" ref="J3:J15" si="2">+F3+I3</f>
        <v>285771.78796923498</v>
      </c>
    </row>
    <row r="4" spans="1:10" s="7" customFormat="1" ht="34.5" customHeight="1" x14ac:dyDescent="0.35">
      <c r="A4" s="13">
        <v>3</v>
      </c>
      <c r="B4" s="14" t="s">
        <v>18</v>
      </c>
      <c r="C4" s="11" t="s">
        <v>14</v>
      </c>
      <c r="D4" s="9">
        <v>99830.98000000001</v>
      </c>
      <c r="E4" s="10">
        <f t="shared" si="0"/>
        <v>18967.886200000001</v>
      </c>
      <c r="F4" s="10">
        <f t="shared" si="1"/>
        <v>118798.86620000002</v>
      </c>
      <c r="G4" s="10"/>
      <c r="H4" s="10"/>
      <c r="I4" s="10"/>
      <c r="J4" s="10">
        <f t="shared" si="2"/>
        <v>118798.86620000002</v>
      </c>
    </row>
    <row r="5" spans="1:10" s="7" customFormat="1" ht="34.5" customHeight="1" x14ac:dyDescent="0.35">
      <c r="A5" s="13">
        <v>4</v>
      </c>
      <c r="B5" s="14" t="s">
        <v>19</v>
      </c>
      <c r="C5" s="11" t="s">
        <v>14</v>
      </c>
      <c r="D5" s="9"/>
      <c r="E5" s="10"/>
      <c r="F5" s="10"/>
      <c r="G5" s="10"/>
      <c r="H5" s="10"/>
      <c r="I5" s="10"/>
      <c r="J5" s="10"/>
    </row>
    <row r="6" spans="1:10" s="7" customFormat="1" ht="34.5" customHeight="1" x14ac:dyDescent="0.35">
      <c r="A6" s="13">
        <v>5</v>
      </c>
      <c r="B6" s="14" t="s">
        <v>20</v>
      </c>
      <c r="C6" s="11" t="s">
        <v>14</v>
      </c>
      <c r="D6" s="9">
        <v>186950.97600000002</v>
      </c>
      <c r="E6" s="10">
        <f t="shared" si="0"/>
        <v>35520.685440000008</v>
      </c>
      <c r="F6" s="10">
        <f t="shared" si="1"/>
        <v>222471.66144000003</v>
      </c>
      <c r="G6" s="10"/>
      <c r="H6" s="10"/>
      <c r="I6" s="10"/>
      <c r="J6" s="10">
        <f t="shared" si="2"/>
        <v>222471.66144000003</v>
      </c>
    </row>
    <row r="7" spans="1:10" s="7" customFormat="1" ht="34.5" customHeight="1" x14ac:dyDescent="0.35">
      <c r="A7" s="13">
        <v>6</v>
      </c>
      <c r="B7" s="15" t="s">
        <v>21</v>
      </c>
      <c r="C7" s="11" t="s">
        <v>14</v>
      </c>
      <c r="D7" s="9"/>
      <c r="E7" s="10"/>
      <c r="F7" s="10"/>
      <c r="G7" s="10"/>
      <c r="H7" s="10"/>
      <c r="I7" s="10"/>
      <c r="J7" s="10"/>
    </row>
    <row r="8" spans="1:10" s="7" customFormat="1" ht="34.5" customHeight="1" x14ac:dyDescent="0.35">
      <c r="A8" s="13">
        <v>7</v>
      </c>
      <c r="B8" s="15" t="s">
        <v>8</v>
      </c>
      <c r="C8" s="11" t="s">
        <v>14</v>
      </c>
      <c r="D8" s="9">
        <v>174662.75200000001</v>
      </c>
      <c r="E8" s="10">
        <f t="shared" si="0"/>
        <v>33185.922879999998</v>
      </c>
      <c r="F8" s="10">
        <f t="shared" si="1"/>
        <v>207848.67488000001</v>
      </c>
      <c r="G8" s="10"/>
      <c r="H8" s="10"/>
      <c r="I8" s="10"/>
      <c r="J8" s="10">
        <f t="shared" si="2"/>
        <v>207848.67488000001</v>
      </c>
    </row>
    <row r="9" spans="1:10" s="7" customFormat="1" ht="34.5" customHeight="1" x14ac:dyDescent="0.35">
      <c r="A9" s="13">
        <v>8</v>
      </c>
      <c r="B9" s="14" t="s">
        <v>22</v>
      </c>
      <c r="C9" s="11" t="s">
        <v>14</v>
      </c>
      <c r="D9" s="9"/>
      <c r="E9" s="10"/>
      <c r="F9" s="10"/>
      <c r="G9" s="10"/>
      <c r="H9" s="10"/>
      <c r="I9" s="10"/>
      <c r="J9" s="10"/>
    </row>
    <row r="10" spans="1:10" s="7" customFormat="1" ht="34.5" customHeight="1" x14ac:dyDescent="0.35">
      <c r="A10" s="13">
        <v>9</v>
      </c>
      <c r="B10" s="14" t="s">
        <v>4</v>
      </c>
      <c r="C10" s="11" t="s">
        <v>14</v>
      </c>
      <c r="D10" s="9">
        <v>125286.55200000001</v>
      </c>
      <c r="E10" s="10">
        <f t="shared" si="0"/>
        <v>23804.444880000003</v>
      </c>
      <c r="F10" s="10">
        <f t="shared" si="1"/>
        <v>149090.99688000002</v>
      </c>
      <c r="G10" s="10"/>
      <c r="H10" s="10"/>
      <c r="I10" s="10"/>
      <c r="J10" s="10">
        <f t="shared" si="2"/>
        <v>149090.99688000002</v>
      </c>
    </row>
    <row r="11" spans="1:10" s="7" customFormat="1" ht="34.5" customHeight="1" x14ac:dyDescent="0.35">
      <c r="A11" s="13">
        <v>10</v>
      </c>
      <c r="B11" s="14" t="s">
        <v>5</v>
      </c>
      <c r="C11" s="11" t="s">
        <v>14</v>
      </c>
      <c r="D11" s="9"/>
      <c r="E11" s="10"/>
      <c r="F11" s="10"/>
      <c r="G11" s="10"/>
      <c r="H11" s="10"/>
      <c r="I11" s="10"/>
      <c r="J11" s="10"/>
    </row>
    <row r="12" spans="1:10" s="7" customFormat="1" ht="34.5" customHeight="1" x14ac:dyDescent="0.35">
      <c r="A12" s="13">
        <v>11</v>
      </c>
      <c r="B12" s="14" t="s">
        <v>6</v>
      </c>
      <c r="C12" s="11" t="s">
        <v>14</v>
      </c>
      <c r="D12" s="9"/>
      <c r="E12" s="10"/>
      <c r="F12" s="10"/>
      <c r="G12" s="10"/>
      <c r="H12" s="10"/>
      <c r="I12" s="10"/>
      <c r="J12" s="10"/>
    </row>
    <row r="13" spans="1:10" s="7" customFormat="1" ht="34.5" customHeight="1" x14ac:dyDescent="0.35">
      <c r="A13" s="13">
        <v>12</v>
      </c>
      <c r="B13" s="14" t="s">
        <v>23</v>
      </c>
      <c r="C13" s="11" t="s">
        <v>13</v>
      </c>
      <c r="D13" s="9"/>
      <c r="E13" s="10"/>
      <c r="F13" s="10"/>
      <c r="G13" s="10"/>
      <c r="H13" s="10"/>
      <c r="I13" s="10"/>
      <c r="J13" s="10"/>
    </row>
    <row r="14" spans="1:10" s="7" customFormat="1" ht="34.5" customHeight="1" x14ac:dyDescent="0.35">
      <c r="A14" s="13">
        <v>13</v>
      </c>
      <c r="B14" s="15" t="s">
        <v>7</v>
      </c>
      <c r="C14" s="11" t="s">
        <v>13</v>
      </c>
      <c r="D14" s="9">
        <v>274799.24571052718</v>
      </c>
      <c r="E14" s="10">
        <f t="shared" si="0"/>
        <v>52211.856685000166</v>
      </c>
      <c r="F14" s="10">
        <f t="shared" si="1"/>
        <v>327011.10239552736</v>
      </c>
      <c r="G14" s="10"/>
      <c r="H14" s="10"/>
      <c r="I14" s="10"/>
      <c r="J14" s="10">
        <f t="shared" si="2"/>
        <v>327011.10239552736</v>
      </c>
    </row>
    <row r="15" spans="1:10" s="7" customFormat="1" ht="34.5" customHeight="1" x14ac:dyDescent="0.35">
      <c r="A15" s="13">
        <v>14</v>
      </c>
      <c r="B15" s="15" t="s">
        <v>24</v>
      </c>
      <c r="C15" s="11" t="s">
        <v>13</v>
      </c>
      <c r="D15" s="9">
        <v>280270.00782516575</v>
      </c>
      <c r="E15" s="10">
        <f t="shared" si="0"/>
        <v>53251.301486781493</v>
      </c>
      <c r="F15" s="10">
        <f t="shared" si="1"/>
        <v>333521.30931194726</v>
      </c>
      <c r="G15" s="10"/>
      <c r="H15" s="10"/>
      <c r="I15" s="10"/>
      <c r="J15" s="10">
        <f t="shared" si="2"/>
        <v>333521.30931194726</v>
      </c>
    </row>
    <row r="16" spans="1:10" s="7" customFormat="1" ht="34.5" customHeight="1" x14ac:dyDescent="0.35">
      <c r="A16" s="13">
        <v>15</v>
      </c>
      <c r="B16" s="16" t="s">
        <v>9</v>
      </c>
      <c r="C16" s="11" t="s">
        <v>13</v>
      </c>
      <c r="D16" s="9"/>
      <c r="E16" s="10"/>
      <c r="F16" s="10"/>
      <c r="G16" s="10"/>
      <c r="H16" s="10"/>
      <c r="I16" s="10"/>
      <c r="J16" s="10"/>
    </row>
  </sheetData>
  <pageMargins left="0.7" right="0.7" top="0.75" bottom="0.75" header="0.3" footer="0.3"/>
  <pageSetup scale="8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2029C-ACB8-4A0E-86C9-89512333A885}">
  <dimension ref="A1:J21"/>
  <sheetViews>
    <sheetView showGridLines="0" zoomScale="60" zoomScaleNormal="60" workbookViewId="0">
      <selection activeCell="F2" sqref="F2:F16"/>
    </sheetView>
  </sheetViews>
  <sheetFormatPr baseColWidth="10" defaultRowHeight="14.4" x14ac:dyDescent="0.3"/>
  <cols>
    <col min="1" max="1" width="7" customWidth="1"/>
    <col min="2" max="2" width="67.109375" customWidth="1"/>
    <col min="3" max="3" width="30.6640625" customWidth="1"/>
    <col min="4" max="6" width="16.33203125" customWidth="1"/>
    <col min="7" max="7" width="16" bestFit="1" customWidth="1"/>
    <col min="8" max="8" width="14" bestFit="1" customWidth="1"/>
    <col min="9" max="9" width="18.44140625" bestFit="1" customWidth="1"/>
    <col min="10" max="10" width="14" bestFit="1" customWidth="1"/>
  </cols>
  <sheetData>
    <row r="1" spans="1:10" ht="29.25" customHeight="1" x14ac:dyDescent="0.3">
      <c r="A1" s="1" t="s">
        <v>0</v>
      </c>
      <c r="B1" s="1" t="s">
        <v>1</v>
      </c>
      <c r="C1" s="1" t="s">
        <v>15</v>
      </c>
      <c r="D1" s="8" t="s">
        <v>3</v>
      </c>
      <c r="E1" s="18" t="s">
        <v>2</v>
      </c>
      <c r="F1" s="18" t="s">
        <v>11</v>
      </c>
      <c r="G1" s="19" t="s">
        <v>10</v>
      </c>
      <c r="H1" s="19" t="s">
        <v>2</v>
      </c>
      <c r="I1" s="19" t="s">
        <v>25</v>
      </c>
      <c r="J1" s="18" t="s">
        <v>12</v>
      </c>
    </row>
    <row r="2" spans="1:10" s="7" customFormat="1" ht="34.5" customHeight="1" x14ac:dyDescent="0.35">
      <c r="A2" s="13">
        <v>1</v>
      </c>
      <c r="B2" s="14" t="s">
        <v>16</v>
      </c>
      <c r="C2" s="11" t="s">
        <v>13</v>
      </c>
      <c r="D2" s="9">
        <v>441963.38473321492</v>
      </c>
      <c r="E2" s="10">
        <f>(D2)*19%</f>
        <v>83973.043099310831</v>
      </c>
      <c r="F2" s="10">
        <f>+D2+E2</f>
        <v>525936.42783252569</v>
      </c>
      <c r="G2" s="10"/>
      <c r="H2" s="10"/>
      <c r="I2" s="10"/>
      <c r="J2" s="10">
        <f>+F2+I2</f>
        <v>525936.42783252569</v>
      </c>
    </row>
    <row r="3" spans="1:10" s="7" customFormat="1" ht="34.5" customHeight="1" x14ac:dyDescent="0.35">
      <c r="A3" s="13">
        <v>2</v>
      </c>
      <c r="B3" s="14" t="s">
        <v>17</v>
      </c>
      <c r="C3" s="11" t="s">
        <v>13</v>
      </c>
      <c r="D3" s="9">
        <v>240144.3596380126</v>
      </c>
      <c r="E3" s="10">
        <f t="shared" ref="E3:E15" si="0">(D3)*19%</f>
        <v>45627.428331222392</v>
      </c>
      <c r="F3" s="10">
        <f t="shared" ref="F3:F15" si="1">+D3+E3</f>
        <v>285771.78796923498</v>
      </c>
      <c r="G3" s="10"/>
      <c r="H3" s="10"/>
      <c r="I3" s="10"/>
      <c r="J3" s="10">
        <f t="shared" ref="J3:J15" si="2">+F3+I3</f>
        <v>285771.78796923498</v>
      </c>
    </row>
    <row r="4" spans="1:10" s="7" customFormat="1" ht="34.5" customHeight="1" x14ac:dyDescent="0.35">
      <c r="A4" s="13">
        <v>3</v>
      </c>
      <c r="B4" s="14" t="s">
        <v>18</v>
      </c>
      <c r="C4" s="11" t="s">
        <v>14</v>
      </c>
      <c r="D4" s="9">
        <v>99830.98000000001</v>
      </c>
      <c r="E4" s="10">
        <f t="shared" si="0"/>
        <v>18967.886200000001</v>
      </c>
      <c r="F4" s="10">
        <f t="shared" si="1"/>
        <v>118798.86620000002</v>
      </c>
      <c r="G4" s="10"/>
      <c r="H4" s="10"/>
      <c r="I4" s="10"/>
      <c r="J4" s="10">
        <f t="shared" si="2"/>
        <v>118798.86620000002</v>
      </c>
    </row>
    <row r="5" spans="1:10" s="7" customFormat="1" ht="34.5" customHeight="1" x14ac:dyDescent="0.35">
      <c r="A5" s="13">
        <v>4</v>
      </c>
      <c r="B5" s="14" t="s">
        <v>19</v>
      </c>
      <c r="C5" s="11" t="s">
        <v>14</v>
      </c>
      <c r="D5" s="9"/>
      <c r="E5" s="10"/>
      <c r="F5" s="10"/>
      <c r="G5" s="10"/>
      <c r="H5" s="10"/>
      <c r="I5" s="10"/>
      <c r="J5" s="10"/>
    </row>
    <row r="6" spans="1:10" s="7" customFormat="1" ht="34.5" customHeight="1" x14ac:dyDescent="0.35">
      <c r="A6" s="13">
        <v>5</v>
      </c>
      <c r="B6" s="14" t="s">
        <v>20</v>
      </c>
      <c r="C6" s="11" t="s">
        <v>14</v>
      </c>
      <c r="D6" s="9">
        <v>186950.97600000002</v>
      </c>
      <c r="E6" s="10">
        <f t="shared" si="0"/>
        <v>35520.685440000008</v>
      </c>
      <c r="F6" s="10">
        <f t="shared" si="1"/>
        <v>222471.66144000003</v>
      </c>
      <c r="G6" s="10"/>
      <c r="H6" s="10"/>
      <c r="I6" s="10"/>
      <c r="J6" s="10">
        <f t="shared" si="2"/>
        <v>222471.66144000003</v>
      </c>
    </row>
    <row r="7" spans="1:10" s="7" customFormat="1" ht="34.5" customHeight="1" x14ac:dyDescent="0.35">
      <c r="A7" s="13">
        <v>6</v>
      </c>
      <c r="B7" s="15" t="s">
        <v>21</v>
      </c>
      <c r="C7" s="11" t="s">
        <v>14</v>
      </c>
      <c r="D7" s="9"/>
      <c r="E7" s="10"/>
      <c r="F7" s="10"/>
      <c r="G7" s="10"/>
      <c r="H7" s="10"/>
      <c r="I7" s="10"/>
      <c r="J7" s="10"/>
    </row>
    <row r="8" spans="1:10" s="7" customFormat="1" ht="34.5" customHeight="1" x14ac:dyDescent="0.35">
      <c r="A8" s="13">
        <v>7</v>
      </c>
      <c r="B8" s="15" t="s">
        <v>8</v>
      </c>
      <c r="C8" s="11" t="s">
        <v>14</v>
      </c>
      <c r="D8" s="9">
        <v>174662.75200000001</v>
      </c>
      <c r="E8" s="10">
        <f t="shared" si="0"/>
        <v>33185.922879999998</v>
      </c>
      <c r="F8" s="10">
        <f t="shared" si="1"/>
        <v>207848.67488000001</v>
      </c>
      <c r="G8" s="10"/>
      <c r="H8" s="10"/>
      <c r="I8" s="10"/>
      <c r="J8" s="10">
        <f t="shared" si="2"/>
        <v>207848.67488000001</v>
      </c>
    </row>
    <row r="9" spans="1:10" s="7" customFormat="1" ht="34.5" customHeight="1" x14ac:dyDescent="0.35">
      <c r="A9" s="13">
        <v>8</v>
      </c>
      <c r="B9" s="14" t="s">
        <v>22</v>
      </c>
      <c r="C9" s="11" t="s">
        <v>14</v>
      </c>
      <c r="D9" s="9"/>
      <c r="E9" s="10"/>
      <c r="F9" s="10"/>
      <c r="G9" s="10"/>
      <c r="H9" s="10"/>
      <c r="I9" s="10"/>
      <c r="J9" s="10"/>
    </row>
    <row r="10" spans="1:10" s="7" customFormat="1" ht="34.5" customHeight="1" x14ac:dyDescent="0.35">
      <c r="A10" s="13">
        <v>9</v>
      </c>
      <c r="B10" s="14" t="s">
        <v>4</v>
      </c>
      <c r="C10" s="11" t="s">
        <v>14</v>
      </c>
      <c r="D10" s="9">
        <v>125286.55200000001</v>
      </c>
      <c r="E10" s="10">
        <f t="shared" si="0"/>
        <v>23804.444880000003</v>
      </c>
      <c r="F10" s="10">
        <f t="shared" si="1"/>
        <v>149090.99688000002</v>
      </c>
      <c r="G10" s="10"/>
      <c r="H10" s="10"/>
      <c r="I10" s="10"/>
      <c r="J10" s="10">
        <f t="shared" si="2"/>
        <v>149090.99688000002</v>
      </c>
    </row>
    <row r="11" spans="1:10" s="7" customFormat="1" ht="34.5" customHeight="1" x14ac:dyDescent="0.35">
      <c r="A11" s="13">
        <v>10</v>
      </c>
      <c r="B11" s="14" t="s">
        <v>5</v>
      </c>
      <c r="C11" s="11" t="s">
        <v>14</v>
      </c>
      <c r="D11" s="9"/>
      <c r="E11" s="10"/>
      <c r="F11" s="10"/>
      <c r="G11" s="10"/>
      <c r="H11" s="10"/>
      <c r="I11" s="10"/>
      <c r="J11" s="10"/>
    </row>
    <row r="12" spans="1:10" s="7" customFormat="1" ht="34.5" customHeight="1" x14ac:dyDescent="0.35">
      <c r="A12" s="13">
        <v>11</v>
      </c>
      <c r="B12" s="14" t="s">
        <v>6</v>
      </c>
      <c r="C12" s="11" t="s">
        <v>14</v>
      </c>
      <c r="D12" s="9"/>
      <c r="E12" s="10"/>
      <c r="F12" s="10"/>
      <c r="G12" s="10"/>
      <c r="H12" s="10"/>
      <c r="I12" s="10"/>
      <c r="J12" s="10"/>
    </row>
    <row r="13" spans="1:10" s="7" customFormat="1" ht="34.5" customHeight="1" x14ac:dyDescent="0.35">
      <c r="A13" s="13">
        <v>12</v>
      </c>
      <c r="B13" s="14" t="s">
        <v>23</v>
      </c>
      <c r="C13" s="11" t="s">
        <v>13</v>
      </c>
      <c r="D13" s="9"/>
      <c r="E13" s="10"/>
      <c r="F13" s="10"/>
      <c r="G13" s="10"/>
      <c r="H13" s="10"/>
      <c r="I13" s="10"/>
      <c r="J13" s="10"/>
    </row>
    <row r="14" spans="1:10" s="7" customFormat="1" ht="34.5" customHeight="1" x14ac:dyDescent="0.35">
      <c r="A14" s="13">
        <v>13</v>
      </c>
      <c r="B14" s="15" t="s">
        <v>7</v>
      </c>
      <c r="C14" s="11" t="s">
        <v>13</v>
      </c>
      <c r="D14" s="9">
        <v>274799.24571052718</v>
      </c>
      <c r="E14" s="10">
        <f t="shared" si="0"/>
        <v>52211.856685000166</v>
      </c>
      <c r="F14" s="10">
        <f t="shared" si="1"/>
        <v>327011.10239552736</v>
      </c>
      <c r="G14" s="10"/>
      <c r="H14" s="10"/>
      <c r="I14" s="10"/>
      <c r="J14" s="10">
        <f t="shared" si="2"/>
        <v>327011.10239552736</v>
      </c>
    </row>
    <row r="15" spans="1:10" s="7" customFormat="1" ht="34.5" customHeight="1" x14ac:dyDescent="0.35">
      <c r="A15" s="13">
        <v>14</v>
      </c>
      <c r="B15" s="15" t="s">
        <v>24</v>
      </c>
      <c r="C15" s="11" t="s">
        <v>13</v>
      </c>
      <c r="D15" s="9">
        <v>280270.00782516575</v>
      </c>
      <c r="E15" s="10">
        <f t="shared" si="0"/>
        <v>53251.301486781493</v>
      </c>
      <c r="F15" s="10">
        <f t="shared" si="1"/>
        <v>333521.30931194726</v>
      </c>
      <c r="G15" s="10"/>
      <c r="H15" s="10"/>
      <c r="I15" s="10"/>
      <c r="J15" s="10">
        <f t="shared" si="2"/>
        <v>333521.30931194726</v>
      </c>
    </row>
    <row r="16" spans="1:10" s="7" customFormat="1" ht="34.5" customHeight="1" x14ac:dyDescent="0.35">
      <c r="A16" s="13">
        <v>15</v>
      </c>
      <c r="B16" s="16" t="s">
        <v>9</v>
      </c>
      <c r="C16" s="11" t="s">
        <v>13</v>
      </c>
      <c r="D16" s="9"/>
      <c r="E16" s="9"/>
      <c r="F16" s="10"/>
      <c r="G16" s="10"/>
      <c r="H16" s="10"/>
      <c r="I16" s="10"/>
      <c r="J16" s="10"/>
    </row>
    <row r="17" spans="1:7" x14ac:dyDescent="0.3">
      <c r="A17" s="2"/>
      <c r="B17" s="4"/>
      <c r="C17" s="5"/>
      <c r="D17" s="6"/>
      <c r="E17" s="6"/>
      <c r="F17" s="6"/>
      <c r="G17" s="6"/>
    </row>
    <row r="18" spans="1:7" x14ac:dyDescent="0.3">
      <c r="A18" s="2"/>
      <c r="B18" s="4"/>
      <c r="C18" s="5"/>
      <c r="D18" s="6"/>
      <c r="E18" s="6"/>
      <c r="F18" s="6"/>
      <c r="G18" s="6"/>
    </row>
    <row r="19" spans="1:7" x14ac:dyDescent="0.3">
      <c r="A19" s="3"/>
      <c r="B19" s="3"/>
      <c r="C19" s="3"/>
      <c r="D19" s="6"/>
      <c r="E19" s="6"/>
      <c r="F19" s="6"/>
      <c r="G19" s="6"/>
    </row>
    <row r="20" spans="1:7" x14ac:dyDescent="0.3">
      <c r="A20" s="6"/>
      <c r="B20" s="6"/>
      <c r="C20" s="6"/>
      <c r="D20" s="6"/>
      <c r="E20" s="6"/>
      <c r="F20" s="6"/>
      <c r="G20" s="6"/>
    </row>
    <row r="21" spans="1:7" x14ac:dyDescent="0.3">
      <c r="A21" s="6"/>
      <c r="B21" s="6"/>
      <c r="C21" s="6"/>
      <c r="D21" s="6"/>
      <c r="E21" s="6"/>
      <c r="F21" s="6"/>
      <c r="G21" s="6"/>
    </row>
  </sheetData>
  <pageMargins left="0.7" right="0.7" top="0.75" bottom="0.75" header="0.3" footer="0.3"/>
  <pageSetup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20</vt:i4>
      </vt:variant>
    </vt:vector>
  </HeadingPairs>
  <TitlesOfParts>
    <vt:vector size="20" baseType="lpstr">
      <vt:lpstr>CONSOLIDADO OFERTA</vt:lpstr>
      <vt:lpstr>CLO</vt:lpstr>
      <vt:lpstr>BAQ</vt:lpstr>
      <vt:lpstr>MDE</vt:lpstr>
      <vt:lpstr>MTR</vt:lpstr>
      <vt:lpstr>LET</vt:lpstr>
      <vt:lpstr>SMR</vt:lpstr>
      <vt:lpstr>CTG</vt:lpstr>
      <vt:lpstr>CUC</vt:lpstr>
      <vt:lpstr>BGA</vt:lpstr>
      <vt:lpstr>ADZ</vt:lpstr>
      <vt:lpstr>AXM</vt:lpstr>
      <vt:lpstr>BOG</vt:lpstr>
      <vt:lpstr>PEI</vt:lpstr>
      <vt:lpstr>RCH</vt:lpstr>
      <vt:lpstr>PSO</vt:lpstr>
      <vt:lpstr>IBE</vt:lpstr>
      <vt:lpstr>NVA</vt:lpstr>
      <vt:lpstr>EYP</vt:lpstr>
      <vt:lpstr>IPI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AA7. JESSICA PAOLA GALARZA</dc:creator>
  <cp:lastModifiedBy>ST. JUAN PABLO SAAVEDRA CRESPO</cp:lastModifiedBy>
  <dcterms:created xsi:type="dcterms:W3CDTF">2017-08-02T13:36:41Z</dcterms:created>
  <dcterms:modified xsi:type="dcterms:W3CDTF">2025-02-13T22:16:46Z</dcterms:modified>
</cp:coreProperties>
</file>