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mpmedellin-my.sharepoint.com/personal/asistentetaquilla_parquedelaconservacion_com/Documents/Escritorio/"/>
    </mc:Choice>
  </mc:AlternateContent>
  <xr:revisionPtr revIDLastSave="3" documentId="8_{5BEE69C3-FADA-4764-A851-F0DF41C3DB44}" xr6:coauthVersionLast="47" xr6:coauthVersionMax="47" xr10:uidLastSave="{170A070F-438E-4321-8034-F66AC1013C81}"/>
  <bookViews>
    <workbookView xWindow="-120" yWindow="-120" windowWidth="24240" windowHeight="13140" firstSheet="8" activeTab="8" xr2:uid="{00000000-000D-0000-FFFF-FFFF00000000}"/>
  </bookViews>
  <sheets>
    <sheet name="safari" sheetId="27" state="hidden" r:id="rId1"/>
    <sheet name="2017" sheetId="16" state="hidden" r:id="rId2"/>
    <sheet name="Noviembre" sheetId="28" state="hidden" r:id="rId3"/>
    <sheet name="Dic" sheetId="29" state="hidden" r:id="rId4"/>
    <sheet name="Zooloween" sheetId="59" state="hidden" r:id="rId5"/>
    <sheet name="Enero" sheetId="63" state="hidden" r:id="rId6"/>
    <sheet name="Febrero" sheetId="64" state="hidden" r:id="rId7"/>
    <sheet name="Marzo" sheetId="65" state="hidden" r:id="rId8"/>
    <sheet name="Febrero 2025" sheetId="80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80" l="1"/>
  <c r="G16" i="80" s="1"/>
  <c r="F15" i="80"/>
  <c r="G15" i="80" s="1"/>
  <c r="C17" i="80" l="1"/>
  <c r="G17" i="80" s="1"/>
  <c r="G16" i="65"/>
  <c r="H16" i="65" s="1"/>
  <c r="D19" i="65" s="1"/>
  <c r="H19" i="65" s="1"/>
  <c r="G16" i="64" l="1"/>
  <c r="H16" i="64" s="1"/>
  <c r="D19" i="64" s="1"/>
  <c r="H19" i="64" s="1"/>
  <c r="G16" i="63" l="1"/>
  <c r="H16" i="63" s="1"/>
  <c r="D19" i="63" s="1"/>
  <c r="H19" i="63" s="1"/>
  <c r="G16" i="59" l="1"/>
  <c r="H16" i="59" s="1"/>
  <c r="D19" i="59" s="1"/>
  <c r="H19" i="59" s="1"/>
  <c r="B16" i="16"/>
  <c r="D15" i="16"/>
  <c r="E15" i="16"/>
  <c r="D9" i="29"/>
  <c r="D10" i="29" s="1"/>
  <c r="D9" i="28"/>
  <c r="D10" i="28" s="1"/>
  <c r="C10" i="27"/>
  <c r="D10" i="27" s="1"/>
  <c r="E10" i="27" s="1"/>
  <c r="F10" i="27" s="1"/>
  <c r="E9" i="27"/>
  <c r="B9" i="27"/>
  <c r="D14" i="16"/>
  <c r="E14" i="16"/>
  <c r="D13" i="16"/>
  <c r="E13" i="16"/>
  <c r="E5" i="16"/>
  <c r="E6" i="16"/>
  <c r="E7" i="16"/>
  <c r="E8" i="16"/>
  <c r="E9" i="16"/>
  <c r="E10" i="16"/>
  <c r="E11" i="16"/>
  <c r="E12" i="16"/>
  <c r="E4" i="16"/>
  <c r="D12" i="16"/>
  <c r="D7" i="16"/>
  <c r="D8" i="16"/>
  <c r="C11" i="16"/>
  <c r="D11" i="16" s="1"/>
  <c r="D10" i="16"/>
  <c r="D9" i="16"/>
  <c r="C6" i="16"/>
  <c r="D6" i="16" s="1"/>
  <c r="D5" i="16"/>
  <c r="D4" i="16"/>
  <c r="E16" i="16" l="1"/>
  <c r="E19" i="16" s="1"/>
  <c r="F9" i="27"/>
  <c r="F11" i="27" s="1"/>
  <c r="C16" i="16"/>
  <c r="D16" i="16"/>
</calcChain>
</file>

<file path=xl/sharedStrings.xml><?xml version="1.0" encoding="utf-8"?>
<sst xmlns="http://schemas.openxmlformats.org/spreadsheetml/2006/main" count="273" uniqueCount="105">
  <si>
    <t>Fecha de factura</t>
  </si>
  <si>
    <t>17 de noviembre de 2017</t>
  </si>
  <si>
    <t>Razón Social</t>
  </si>
  <si>
    <t>COOMEVA</t>
  </si>
  <si>
    <t>Nit</t>
  </si>
  <si>
    <t>890.300.625-1</t>
  </si>
  <si>
    <t>Dirección</t>
  </si>
  <si>
    <t>Diagonal 75C N°32EE-37</t>
  </si>
  <si>
    <t>Telefono</t>
  </si>
  <si>
    <t>4036070 Ext. 49009</t>
  </si>
  <si>
    <t xml:space="preserve">Contacto: </t>
  </si>
  <si>
    <t>Sandra Liliana Loaiza Giraldo</t>
  </si>
  <si>
    <t>Descripcion</t>
  </si>
  <si>
    <t>Cantidad</t>
  </si>
  <si>
    <t xml:space="preserve">Valor </t>
  </si>
  <si>
    <t>Iva</t>
  </si>
  <si>
    <t>Subtotal</t>
  </si>
  <si>
    <t>Valor Total</t>
  </si>
  <si>
    <t>Boleta de ingreso Safari Nocturno</t>
  </si>
  <si>
    <t>Perro con Mr Tee</t>
  </si>
  <si>
    <t>"Somos una entidad Sin Animo de Lucro excenta de Retefuente"</t>
  </si>
  <si>
    <t>Favor consignar en la cuenta Corriente Bancolombia No: 1016-3168020 a nombre de SMP- ZOOLÓGICO SANTA FE.</t>
  </si>
  <si>
    <t>RELACION ENTRADAS COOMEVA</t>
  </si>
  <si>
    <t>Mes</t>
  </si>
  <si>
    <t>Adultos</t>
  </si>
  <si>
    <t>Niños</t>
  </si>
  <si>
    <t>Total</t>
  </si>
  <si>
    <t>Valor</t>
  </si>
  <si>
    <t>Enero</t>
  </si>
  <si>
    <t>Febrero</t>
  </si>
  <si>
    <t>Marzo</t>
  </si>
  <si>
    <t>Abril</t>
  </si>
  <si>
    <t>Mayo</t>
  </si>
  <si>
    <t>Junio</t>
  </si>
  <si>
    <t xml:space="preserve">Julio </t>
  </si>
  <si>
    <t>Agosto</t>
  </si>
  <si>
    <t>Septiembre</t>
  </si>
  <si>
    <t>Octubre</t>
  </si>
  <si>
    <t>Noviembre</t>
  </si>
  <si>
    <t>Diciembre</t>
  </si>
  <si>
    <t>Total Ejecución</t>
  </si>
  <si>
    <t>Convenio</t>
  </si>
  <si>
    <t>Saldo</t>
  </si>
  <si>
    <t>1 de diciembre de 2017</t>
  </si>
  <si>
    <t>Av. 33 # 74 B - 320</t>
  </si>
  <si>
    <t>Ingreso al Parque Zoológico Santa Fe mes de noviembre de 2017, cada boleta incluye 1 adulto y 2 niños</t>
  </si>
  <si>
    <t>3 de enero de 2018</t>
  </si>
  <si>
    <t>Ingreso al Parque Zoológico Santa Fe mes de diciembre de 2017, cada boleta incluye 1 adulto y 2 niños</t>
  </si>
  <si>
    <t>SOCIEDAD DE MEJORAS PÚBLICAS DE MEDELLÍN</t>
  </si>
  <si>
    <t>RP-F006</t>
  </si>
  <si>
    <t>SOLICITUD DE ELABORACIÓN DE FACTURA</t>
  </si>
  <si>
    <t>Versión: 1</t>
  </si>
  <si>
    <t>Fecha de elaboración:
10-01-2019</t>
  </si>
  <si>
    <t>FECHA DE LA FACTURA</t>
  </si>
  <si>
    <t>RAZÓN SOCIAL</t>
  </si>
  <si>
    <t>NIT</t>
  </si>
  <si>
    <t>DIRECCIÓN</t>
  </si>
  <si>
    <t>Avenida 33 74 E 69 Sótano - Coomeva – Unidad de Servicios Compartidos</t>
  </si>
  <si>
    <t>TELÉFONO / CELULAR</t>
  </si>
  <si>
    <t>CONTACTO ENLACE</t>
  </si>
  <si>
    <t xml:space="preserve"> Mónica Hernandez</t>
  </si>
  <si>
    <t>ORDEN DE COMPRA</t>
  </si>
  <si>
    <t>SOLICITADO POR</t>
  </si>
  <si>
    <t>Sandra Vásquez</t>
  </si>
  <si>
    <t>DESCRIPCIÓN</t>
  </si>
  <si>
    <t>CANT.</t>
  </si>
  <si>
    <r>
      <rPr>
        <sz val="8"/>
        <color theme="0"/>
        <rFont val="Cambria"/>
        <family val="1"/>
      </rPr>
      <t xml:space="preserve">VALOR </t>
    </r>
    <r>
      <rPr>
        <b/>
        <sz val="10"/>
        <color theme="0"/>
        <rFont val="Cambria"/>
        <family val="1"/>
      </rPr>
      <t>INDIVIDUAL</t>
    </r>
  </si>
  <si>
    <r>
      <rPr>
        <sz val="8"/>
        <color theme="0"/>
        <rFont val="Cambria"/>
        <family val="1"/>
      </rPr>
      <t xml:space="preserve">IVA </t>
    </r>
    <r>
      <rPr>
        <b/>
        <sz val="10"/>
        <color theme="0"/>
        <rFont val="Cambria"/>
        <family val="1"/>
      </rPr>
      <t>INDIVIDUAL</t>
    </r>
  </si>
  <si>
    <r>
      <rPr>
        <sz val="8"/>
        <color theme="0"/>
        <rFont val="Cambria"/>
        <family val="1"/>
      </rPr>
      <t>VALOR</t>
    </r>
    <r>
      <rPr>
        <sz val="10"/>
        <color theme="0"/>
        <rFont val="Cambria"/>
        <family val="1"/>
      </rPr>
      <t xml:space="preserve"> </t>
    </r>
    <r>
      <rPr>
        <b/>
        <sz val="10"/>
        <color theme="0"/>
        <rFont val="Cambria"/>
        <family val="1"/>
      </rPr>
      <t>UNITARIO</t>
    </r>
  </si>
  <si>
    <r>
      <rPr>
        <sz val="8"/>
        <color theme="0"/>
        <rFont val="Cambria"/>
        <family val="1"/>
      </rPr>
      <t>VALOR</t>
    </r>
    <r>
      <rPr>
        <sz val="10"/>
        <color theme="0"/>
        <rFont val="Cambria"/>
        <family val="1"/>
      </rPr>
      <t xml:space="preserve"> 
</t>
    </r>
    <r>
      <rPr>
        <b/>
        <sz val="10"/>
        <color theme="0"/>
        <rFont val="Cambria"/>
        <family val="1"/>
      </rPr>
      <t>TOTAL</t>
    </r>
  </si>
  <si>
    <r>
      <rPr>
        <sz val="8"/>
        <color theme="0"/>
        <rFont val="Cambria"/>
        <family val="1"/>
      </rPr>
      <t xml:space="preserve">NÚMERO DE
</t>
    </r>
    <r>
      <rPr>
        <b/>
        <sz val="10"/>
        <color theme="0"/>
        <rFont val="Cambria"/>
        <family val="1"/>
      </rPr>
      <t>CUENTA</t>
    </r>
  </si>
  <si>
    <r>
      <rPr>
        <sz val="8"/>
        <color theme="0"/>
        <rFont val="Cambria"/>
        <family val="1"/>
      </rPr>
      <t xml:space="preserve">CENTRO DE </t>
    </r>
    <r>
      <rPr>
        <b/>
        <sz val="10"/>
        <color theme="0"/>
        <rFont val="Cambria"/>
        <family val="1"/>
      </rPr>
      <t>COSTOS</t>
    </r>
  </si>
  <si>
    <t>Ingreso de asociados de Coomeva, al Parque Zoológico Santa Fe, evento Zooloween-Impacto ambiental</t>
  </si>
  <si>
    <t>41 70 40 01</t>
  </si>
  <si>
    <t>30 01 07</t>
  </si>
  <si>
    <t xml:space="preserve">SI
OC 
RC 
</t>
  </si>
  <si>
    <t>SUB TOTAL</t>
  </si>
  <si>
    <t>IVA</t>
  </si>
  <si>
    <t>TOTAL</t>
  </si>
  <si>
    <t>INFORMACIÓN SOBRE EL REFERENTE DE PAGO</t>
  </si>
  <si>
    <t xml:space="preserve">COMPROBANTE DE CAJA </t>
  </si>
  <si>
    <t xml:space="preserve">TRANSFERENCIA </t>
  </si>
  <si>
    <t>CONSIGNACIÓN</t>
  </si>
  <si>
    <t>OBSERVACIONES</t>
  </si>
  <si>
    <t>INFORMACIÓN ANEXA A LA FACTURA</t>
  </si>
  <si>
    <t>GFC-F003</t>
  </si>
  <si>
    <t>Versión: 2</t>
  </si>
  <si>
    <t>Fecha de elaboración:
27-11-2019</t>
  </si>
  <si>
    <t>Gloria Mónica Hernandez</t>
  </si>
  <si>
    <t>Ingreso al Parque Zoológico Santa Fe del mes de enero de 2020,  cada boleta incluye 1 adulto y 2 niños.</t>
  </si>
  <si>
    <t>SI: 165171
OC: 264381
RC: 170243</t>
  </si>
  <si>
    <t>Ingreso al Parque Zoológico Santa Fe del mes de febrero de 2020,  cada boleta incluye 1 adulto y 2 niños.</t>
  </si>
  <si>
    <t xml:space="preserve">
SI 166569
OC 265791
RC 171300
</t>
  </si>
  <si>
    <t>Ingreso al Parque Zoológico Santa Fe del 1 al 16 de marzo de 2020,  cada boleta incluye 1 adulto y 2 niños.</t>
  </si>
  <si>
    <t xml:space="preserve">
SI 167470
OC 266645
RC 172124
</t>
  </si>
  <si>
    <t>En drive hay 25, toca esperar que vuelvan las chicas de la taquilla porque fisicamente solo hay 18 cupones</t>
  </si>
  <si>
    <t>DISTRITO DE MEDELLÍN</t>
  </si>
  <si>
    <t>890.905.211-1</t>
  </si>
  <si>
    <t>recepcionfacturas@medellin.gov.co  
Contrato 4600100786 de 2024.</t>
  </si>
  <si>
    <t>322 6656350</t>
  </si>
  <si>
    <t>PAULA ORREGO</t>
  </si>
  <si>
    <t>JORGE LONDOÑO</t>
  </si>
  <si>
    <t>Ingreso de Adultos al Parque de la Conservación del 1 al 28 de Febrero  del 2025.</t>
  </si>
  <si>
    <t>Ingreso de Niños al Parque de la Conservación del 1 al 28 de Febrero  del 2025.</t>
  </si>
  <si>
    <t>4 de Marzo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</si>
</sst>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_);[Red]\(&quot;$&quot;\ #,##0\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</numFmts>
  <fonts count="20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i/>
      <sz val="11"/>
      <color rgb="FF000000"/>
      <name val="Calibri"/>
      <family val="2"/>
    </font>
    <font>
      <b/>
      <i/>
      <sz val="10"/>
      <color rgb="FF000000"/>
      <name val="Verdan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 tint="0.249977111117893"/>
      <name val="Cambria"/>
      <family val="1"/>
      <scheme val="major"/>
    </font>
    <font>
      <b/>
      <sz val="10"/>
      <color theme="0"/>
      <name val="Cambria"/>
      <family val="1"/>
    </font>
    <font>
      <sz val="8"/>
      <color theme="0"/>
      <name val="Cambria"/>
      <family val="1"/>
    </font>
    <font>
      <sz val="10"/>
      <color theme="1" tint="0.249977111117893"/>
      <name val="Cambria"/>
      <family val="1"/>
    </font>
    <font>
      <sz val="10"/>
      <color theme="1"/>
      <name val="Cambria"/>
      <family val="1"/>
    </font>
    <font>
      <b/>
      <sz val="10"/>
      <color theme="1"/>
      <name val="Cambria"/>
      <family val="1"/>
    </font>
    <font>
      <sz val="10"/>
      <color theme="1" tint="0.34998626667073579"/>
      <name val="Cambria"/>
      <family val="1"/>
    </font>
    <font>
      <sz val="11"/>
      <color theme="1"/>
      <name val="Cambria"/>
      <family val="1"/>
    </font>
    <font>
      <sz val="10"/>
      <color theme="0"/>
      <name val="Cambria"/>
      <family val="1"/>
    </font>
    <font>
      <b/>
      <sz val="10"/>
      <color theme="1" tint="0.34998626667073579"/>
      <name val="Cambria"/>
      <family val="1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 style="dashDotDot">
        <color theme="0" tint="-0.14999847407452621"/>
      </bottom>
      <diagonal/>
    </border>
    <border>
      <left/>
      <right/>
      <top/>
      <bottom style="dashDotDot">
        <color theme="0" tint="-0.14999847407452621"/>
      </bottom>
      <diagonal/>
    </border>
    <border>
      <left/>
      <right style="thin">
        <color theme="0" tint="-0.14999847407452621"/>
      </right>
      <top/>
      <bottom style="dashDotDot">
        <color theme="0" tint="-0.14999847407452621"/>
      </bottom>
      <diagonal/>
    </border>
    <border>
      <left style="thin">
        <color theme="0" tint="-0.14999847407452621"/>
      </left>
      <right/>
      <top style="dashDotDot">
        <color theme="0" tint="-0.14999847407452621"/>
      </top>
      <bottom style="dashDotDot">
        <color theme="0" tint="-0.14999847407452621"/>
      </bottom>
      <diagonal/>
    </border>
    <border>
      <left/>
      <right/>
      <top style="dashDotDot">
        <color theme="0" tint="-0.14999847407452621"/>
      </top>
      <bottom style="dashDotDot">
        <color theme="0" tint="-0.14999847407452621"/>
      </bottom>
      <diagonal/>
    </border>
    <border>
      <left/>
      <right style="thin">
        <color theme="0" tint="-0.14999847407452621"/>
      </right>
      <top style="dashDotDot">
        <color theme="0" tint="-0.14999847407452621"/>
      </top>
      <bottom style="dashDotDot">
        <color theme="0" tint="-0.14999847407452621"/>
      </bottom>
      <diagonal/>
    </border>
    <border>
      <left style="thin">
        <color theme="0" tint="-0.14999847407452621"/>
      </left>
      <right/>
      <top style="dashDotDot">
        <color theme="0" tint="-0.14999847407452621"/>
      </top>
      <bottom style="thin">
        <color theme="0" tint="-0.14999847407452621"/>
      </bottom>
      <diagonal/>
    </border>
    <border>
      <left/>
      <right/>
      <top style="dashDotDot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dashDotDot">
        <color theme="0" tint="-0.14999847407452621"/>
      </top>
      <bottom style="thin">
        <color theme="0" tint="-0.14999847407452621"/>
      </bottom>
      <diagonal/>
    </border>
  </borders>
  <cellStyleXfs count="3">
    <xf numFmtId="0" fontId="0" fillId="0" borderId="0"/>
    <xf numFmtId="165" fontId="6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71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66" fontId="0" fillId="0" borderId="0" xfId="1" applyNumberFormat="1" applyFont="1"/>
    <xf numFmtId="0" fontId="7" fillId="0" borderId="1" xfId="0" applyFont="1" applyBorder="1" applyAlignment="1">
      <alignment horizontal="center"/>
    </xf>
    <xf numFmtId="0" fontId="0" fillId="0" borderId="1" xfId="0" applyBorder="1"/>
    <xf numFmtId="166" fontId="0" fillId="0" borderId="1" xfId="1" applyNumberFormat="1" applyFont="1" applyBorder="1"/>
    <xf numFmtId="166" fontId="0" fillId="0" borderId="1" xfId="0" applyNumberFormat="1" applyBorder="1"/>
    <xf numFmtId="0" fontId="7" fillId="0" borderId="1" xfId="0" applyFont="1" applyBorder="1"/>
    <xf numFmtId="166" fontId="7" fillId="0" borderId="1" xfId="0" applyNumberFormat="1" applyFont="1" applyBorder="1"/>
    <xf numFmtId="0" fontId="2" fillId="0" borderId="0" xfId="0" applyFont="1" applyAlignment="1">
      <alignment vertical="center" wrapText="1"/>
    </xf>
    <xf numFmtId="166" fontId="1" fillId="0" borderId="0" xfId="1" applyNumberFormat="1" applyFont="1" applyAlignment="1">
      <alignment vertical="center" wrapText="1"/>
    </xf>
    <xf numFmtId="166" fontId="3" fillId="0" borderId="1" xfId="1" applyNumberFormat="1" applyFont="1" applyBorder="1" applyAlignment="1">
      <alignment horizontal="center" vertical="center" wrapText="1"/>
    </xf>
    <xf numFmtId="166" fontId="3" fillId="0" borderId="1" xfId="1" applyNumberFormat="1" applyFont="1" applyBorder="1" applyAlignment="1">
      <alignment vertical="center" wrapText="1"/>
    </xf>
    <xf numFmtId="166" fontId="2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66" fontId="9" fillId="0" borderId="2" xfId="1" applyNumberFormat="1" applyFont="1" applyBorder="1" applyAlignment="1">
      <alignment horizontal="center" vertical="center" wrapText="1"/>
    </xf>
    <xf numFmtId="166" fontId="9" fillId="3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166" fontId="12" fillId="3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6" fontId="2" fillId="0" borderId="0" xfId="1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/>
    </xf>
    <xf numFmtId="0" fontId="8" fillId="0" borderId="0" xfId="0" applyFont="1" applyAlignment="1">
      <alignment horizontal="center"/>
    </xf>
    <xf numFmtId="0" fontId="13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14" fontId="12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9" fillId="0" borderId="2" xfId="2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274319</xdr:colOff>
      <xdr:row>1</xdr:row>
      <xdr:rowOff>81915</xdr:rowOff>
    </xdr:from>
    <xdr:to>
      <xdr:col>2</xdr:col>
      <xdr:colOff>198076</xdr:colOff>
      <xdr:row>4</xdr:row>
      <xdr:rowOff>22860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3379" y="249555"/>
          <a:ext cx="769577" cy="41338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579121</xdr:colOff>
      <xdr:row>1</xdr:row>
      <xdr:rowOff>57861</xdr:rowOff>
    </xdr:from>
    <xdr:to>
      <xdr:col>2</xdr:col>
      <xdr:colOff>510540</xdr:colOff>
      <xdr:row>3</xdr:row>
      <xdr:rowOff>122105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8181" y="225501"/>
          <a:ext cx="731519" cy="3995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579121</xdr:colOff>
      <xdr:row>1</xdr:row>
      <xdr:rowOff>57861</xdr:rowOff>
    </xdr:from>
    <xdr:to>
      <xdr:col>2</xdr:col>
      <xdr:colOff>495300</xdr:colOff>
      <xdr:row>3</xdr:row>
      <xdr:rowOff>152585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8181" y="225501"/>
          <a:ext cx="731519" cy="39952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579121</xdr:colOff>
      <xdr:row>1</xdr:row>
      <xdr:rowOff>57861</xdr:rowOff>
    </xdr:from>
    <xdr:to>
      <xdr:col>2</xdr:col>
      <xdr:colOff>495300</xdr:colOff>
      <xdr:row>3</xdr:row>
      <xdr:rowOff>95435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4371" y="219786"/>
          <a:ext cx="697229" cy="41857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417215</xdr:colOff>
      <xdr:row>0</xdr:row>
      <xdr:rowOff>0</xdr:rowOff>
    </xdr:from>
    <xdr:to>
      <xdr:col>1</xdr:col>
      <xdr:colOff>390525</xdr:colOff>
      <xdr:row>2</xdr:row>
      <xdr:rowOff>177487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7215" y="0"/>
          <a:ext cx="735310" cy="5584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recepcionfacturas@medellin.gov.co%20%20Contrato%204600100786%20de%202024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showGridLines="0" workbookViewId="0">
      <selection activeCell="H14" sqref="H14"/>
    </sheetView>
  </sheetViews>
  <sheetFormatPr baseColWidth="10" defaultColWidth="11.42578125" defaultRowHeight="15" x14ac:dyDescent="0.25"/>
  <cols>
    <col min="1" max="1" width="33.140625" customWidth="1"/>
    <col min="2" max="2" width="10.28515625" customWidth="1"/>
    <col min="3" max="3" width="26.42578125" style="9" customWidth="1"/>
    <col min="4" max="4" width="7.85546875" style="9" bestFit="1" customWidth="1"/>
    <col min="5" max="5" width="8.85546875" style="9" bestFit="1" customWidth="1"/>
    <col min="6" max="6" width="14" style="9" bestFit="1" customWidth="1"/>
  </cols>
  <sheetData>
    <row r="1" spans="1:6" x14ac:dyDescent="0.25">
      <c r="A1" s="16" t="s">
        <v>0</v>
      </c>
      <c r="B1" s="1"/>
      <c r="C1" s="38" t="s">
        <v>1</v>
      </c>
      <c r="D1" s="38"/>
      <c r="E1" s="38"/>
      <c r="F1" s="38"/>
    </row>
    <row r="2" spans="1:6" x14ac:dyDescent="0.25">
      <c r="A2" s="16" t="s">
        <v>2</v>
      </c>
      <c r="B2" s="1"/>
      <c r="C2" s="38" t="s">
        <v>3</v>
      </c>
      <c r="D2" s="38"/>
      <c r="E2" s="38"/>
      <c r="F2" s="38"/>
    </row>
    <row r="3" spans="1:6" x14ac:dyDescent="0.25">
      <c r="A3" s="16" t="s">
        <v>4</v>
      </c>
      <c r="B3" s="1"/>
      <c r="C3" s="41" t="s">
        <v>5</v>
      </c>
      <c r="D3" s="41"/>
      <c r="E3" s="41"/>
      <c r="F3" s="41"/>
    </row>
    <row r="4" spans="1:6" x14ac:dyDescent="0.25">
      <c r="A4" s="16" t="s">
        <v>6</v>
      </c>
      <c r="B4" s="1"/>
      <c r="C4" s="41" t="s">
        <v>7</v>
      </c>
      <c r="D4" s="41"/>
      <c r="E4" s="41"/>
      <c r="F4" s="41"/>
    </row>
    <row r="5" spans="1:6" x14ac:dyDescent="0.25">
      <c r="A5" s="16" t="s">
        <v>8</v>
      </c>
      <c r="B5" s="1"/>
      <c r="C5" s="41" t="s">
        <v>9</v>
      </c>
      <c r="D5" s="42"/>
      <c r="E5" s="42"/>
      <c r="F5" s="42"/>
    </row>
    <row r="6" spans="1:6" x14ac:dyDescent="0.25">
      <c r="A6" s="1" t="s">
        <v>10</v>
      </c>
      <c r="B6" s="1"/>
      <c r="C6" s="41" t="s">
        <v>11</v>
      </c>
      <c r="D6" s="42"/>
      <c r="E6" s="42"/>
      <c r="F6" s="42"/>
    </row>
    <row r="7" spans="1:6" x14ac:dyDescent="0.25">
      <c r="A7" s="1"/>
      <c r="B7" s="1"/>
      <c r="C7" s="17"/>
      <c r="D7" s="17"/>
      <c r="E7" s="17"/>
      <c r="F7" s="17"/>
    </row>
    <row r="8" spans="1:6" x14ac:dyDescent="0.25">
      <c r="A8" s="2" t="s">
        <v>12</v>
      </c>
      <c r="B8" s="2" t="s">
        <v>13</v>
      </c>
      <c r="C8" s="18" t="s">
        <v>14</v>
      </c>
      <c r="D8" s="18" t="s">
        <v>15</v>
      </c>
      <c r="E8" s="18" t="s">
        <v>16</v>
      </c>
      <c r="F8" s="18" t="s">
        <v>17</v>
      </c>
    </row>
    <row r="9" spans="1:6" x14ac:dyDescent="0.25">
      <c r="A9" s="21" t="s">
        <v>18</v>
      </c>
      <c r="B9" s="4">
        <f>127*2</f>
        <v>254</v>
      </c>
      <c r="C9" s="20">
        <v>20000</v>
      </c>
      <c r="D9" s="20">
        <v>0</v>
      </c>
      <c r="E9" s="20">
        <f>C9+D9</f>
        <v>20000</v>
      </c>
      <c r="F9" s="20">
        <f>E9*B9</f>
        <v>5080000</v>
      </c>
    </row>
    <row r="10" spans="1:6" x14ac:dyDescent="0.25">
      <c r="A10" s="21" t="s">
        <v>19</v>
      </c>
      <c r="B10" s="4">
        <v>254</v>
      </c>
      <c r="C10" s="20">
        <f>(7500+1500)/1.19</f>
        <v>7563.0252100840344</v>
      </c>
      <c r="D10" s="20">
        <f>C10*0.19</f>
        <v>1436.9747899159665</v>
      </c>
      <c r="E10" s="20">
        <f>C10+D10</f>
        <v>9000</v>
      </c>
      <c r="F10" s="20">
        <f>E10*B10</f>
        <v>2286000</v>
      </c>
    </row>
    <row r="11" spans="1:6" x14ac:dyDescent="0.25">
      <c r="A11" s="6" t="s">
        <v>17</v>
      </c>
      <c r="B11" s="6"/>
      <c r="C11" s="19"/>
      <c r="D11" s="19"/>
      <c r="E11" s="19"/>
      <c r="F11" s="18">
        <f>SUM(F9:F10)</f>
        <v>7366000</v>
      </c>
    </row>
    <row r="13" spans="1:6" ht="22.5" customHeight="1" x14ac:dyDescent="0.25">
      <c r="A13" s="39" t="s">
        <v>20</v>
      </c>
      <c r="B13" s="39"/>
      <c r="C13" s="39"/>
      <c r="D13" s="39"/>
      <c r="E13" s="39"/>
      <c r="F13" s="39"/>
    </row>
    <row r="14" spans="1:6" ht="42.75" customHeight="1" x14ac:dyDescent="0.25">
      <c r="A14" s="40" t="s">
        <v>21</v>
      </c>
      <c r="B14" s="40"/>
      <c r="C14" s="40"/>
      <c r="D14" s="40"/>
      <c r="E14" s="40"/>
      <c r="F14" s="40"/>
    </row>
  </sheetData>
  <mergeCells count="8">
    <mergeCell ref="C1:F1"/>
    <mergeCell ref="A13:F13"/>
    <mergeCell ref="A14:F14"/>
    <mergeCell ref="C2:F2"/>
    <mergeCell ref="C3:F3"/>
    <mergeCell ref="C4:F4"/>
    <mergeCell ref="C5:F5"/>
    <mergeCell ref="C6:F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9"/>
  <sheetViews>
    <sheetView showGridLines="0" workbookViewId="0">
      <selection activeCell="H14" sqref="H14"/>
    </sheetView>
  </sheetViews>
  <sheetFormatPr baseColWidth="10" defaultColWidth="11.42578125" defaultRowHeight="15" x14ac:dyDescent="0.25"/>
  <cols>
    <col min="1" max="1" width="14" customWidth="1"/>
    <col min="5" max="5" width="14.85546875" customWidth="1"/>
  </cols>
  <sheetData>
    <row r="1" spans="1:5" ht="15.75" x14ac:dyDescent="0.25">
      <c r="A1" s="44" t="s">
        <v>22</v>
      </c>
      <c r="B1" s="44"/>
      <c r="C1" s="44"/>
      <c r="D1" s="44"/>
      <c r="E1" s="44"/>
    </row>
    <row r="3" spans="1:5" x14ac:dyDescent="0.25">
      <c r="A3" s="10" t="s">
        <v>23</v>
      </c>
      <c r="B3" s="10" t="s">
        <v>24</v>
      </c>
      <c r="C3" s="10" t="s">
        <v>25</v>
      </c>
      <c r="D3" s="10" t="s">
        <v>26</v>
      </c>
      <c r="E3" s="10" t="s">
        <v>27</v>
      </c>
    </row>
    <row r="4" spans="1:5" x14ac:dyDescent="0.25">
      <c r="A4" s="11" t="s">
        <v>28</v>
      </c>
      <c r="B4" s="11">
        <v>311</v>
      </c>
      <c r="C4" s="11">
        <v>622</v>
      </c>
      <c r="D4" s="11">
        <f>SUM(B4:C4)</f>
        <v>933</v>
      </c>
      <c r="E4" s="12">
        <f>B4*14000</f>
        <v>4354000</v>
      </c>
    </row>
    <row r="5" spans="1:5" x14ac:dyDescent="0.25">
      <c r="A5" s="11" t="s">
        <v>29</v>
      </c>
      <c r="B5" s="11">
        <v>311</v>
      </c>
      <c r="C5" s="11">
        <v>622</v>
      </c>
      <c r="D5" s="11">
        <f t="shared" ref="D5" si="0">SUM(B5:C5)</f>
        <v>933</v>
      </c>
      <c r="E5" s="12">
        <f t="shared" ref="E5:E15" si="1">B5*14000</f>
        <v>4354000</v>
      </c>
    </row>
    <row r="6" spans="1:5" x14ac:dyDescent="0.25">
      <c r="A6" s="11" t="s">
        <v>30</v>
      </c>
      <c r="B6" s="11">
        <v>182</v>
      </c>
      <c r="C6" s="11">
        <f>B6*2</f>
        <v>364</v>
      </c>
      <c r="D6" s="11">
        <f t="shared" ref="D6" si="2">SUM(B6:C6)</f>
        <v>546</v>
      </c>
      <c r="E6" s="12">
        <f t="shared" si="1"/>
        <v>2548000</v>
      </c>
    </row>
    <row r="7" spans="1:5" x14ac:dyDescent="0.25">
      <c r="A7" s="11" t="s">
        <v>31</v>
      </c>
      <c r="B7" s="11">
        <v>358</v>
      </c>
      <c r="C7" s="11">
        <v>752</v>
      </c>
      <c r="D7" s="11">
        <f t="shared" ref="D7:D8" si="3">SUM(B7:C7)</f>
        <v>1110</v>
      </c>
      <c r="E7" s="12">
        <f t="shared" si="1"/>
        <v>5012000</v>
      </c>
    </row>
    <row r="8" spans="1:5" x14ac:dyDescent="0.25">
      <c r="A8" s="11" t="s">
        <v>32</v>
      </c>
      <c r="B8" s="11">
        <v>318</v>
      </c>
      <c r="C8" s="11">
        <v>624</v>
      </c>
      <c r="D8" s="11">
        <f t="shared" si="3"/>
        <v>942</v>
      </c>
      <c r="E8" s="12">
        <f t="shared" si="1"/>
        <v>4452000</v>
      </c>
    </row>
    <row r="9" spans="1:5" x14ac:dyDescent="0.25">
      <c r="A9" s="11" t="s">
        <v>33</v>
      </c>
      <c r="B9" s="11">
        <v>547</v>
      </c>
      <c r="C9" s="11">
        <v>1104</v>
      </c>
      <c r="D9" s="11">
        <f>SUM(B9:C9)</f>
        <v>1651</v>
      </c>
      <c r="E9" s="12">
        <f t="shared" si="1"/>
        <v>7658000</v>
      </c>
    </row>
    <row r="10" spans="1:5" x14ac:dyDescent="0.25">
      <c r="A10" s="11" t="s">
        <v>34</v>
      </c>
      <c r="B10" s="11">
        <v>557</v>
      </c>
      <c r="C10" s="11">
        <v>1114</v>
      </c>
      <c r="D10" s="11">
        <f t="shared" ref="D10" si="4">SUM(B10:C10)</f>
        <v>1671</v>
      </c>
      <c r="E10" s="12">
        <f t="shared" si="1"/>
        <v>7798000</v>
      </c>
    </row>
    <row r="11" spans="1:5" x14ac:dyDescent="0.25">
      <c r="A11" s="11" t="s">
        <v>35</v>
      </c>
      <c r="B11" s="11">
        <v>352</v>
      </c>
      <c r="C11" s="11">
        <f>B11*2</f>
        <v>704</v>
      </c>
      <c r="D11" s="11">
        <f t="shared" ref="D11:D15" si="5">SUM(B11:C11)</f>
        <v>1056</v>
      </c>
      <c r="E11" s="12">
        <f t="shared" si="1"/>
        <v>4928000</v>
      </c>
    </row>
    <row r="12" spans="1:5" x14ac:dyDescent="0.25">
      <c r="A12" s="11" t="s">
        <v>36</v>
      </c>
      <c r="B12" s="11">
        <v>292</v>
      </c>
      <c r="C12" s="11">
        <v>584</v>
      </c>
      <c r="D12" s="11">
        <f t="shared" si="5"/>
        <v>876</v>
      </c>
      <c r="E12" s="12">
        <f t="shared" si="1"/>
        <v>4088000</v>
      </c>
    </row>
    <row r="13" spans="1:5" x14ac:dyDescent="0.25">
      <c r="A13" s="11" t="s">
        <v>37</v>
      </c>
      <c r="B13" s="11">
        <v>633</v>
      </c>
      <c r="C13" s="11">
        <v>1266</v>
      </c>
      <c r="D13" s="11">
        <f t="shared" si="5"/>
        <v>1899</v>
      </c>
      <c r="E13" s="12">
        <f t="shared" si="1"/>
        <v>8862000</v>
      </c>
    </row>
    <row r="14" spans="1:5" x14ac:dyDescent="0.25">
      <c r="A14" s="11" t="s">
        <v>38</v>
      </c>
      <c r="B14" s="11">
        <v>459</v>
      </c>
      <c r="C14" s="11">
        <v>918</v>
      </c>
      <c r="D14" s="11">
        <f t="shared" si="5"/>
        <v>1377</v>
      </c>
      <c r="E14" s="12">
        <f t="shared" si="1"/>
        <v>6426000</v>
      </c>
    </row>
    <row r="15" spans="1:5" x14ac:dyDescent="0.25">
      <c r="A15" s="11" t="s">
        <v>39</v>
      </c>
      <c r="B15" s="11">
        <v>938</v>
      </c>
      <c r="C15" s="11">
        <v>1876</v>
      </c>
      <c r="D15" s="11">
        <f t="shared" si="5"/>
        <v>2814</v>
      </c>
      <c r="E15" s="12">
        <f t="shared" si="1"/>
        <v>13132000</v>
      </c>
    </row>
    <row r="16" spans="1:5" x14ac:dyDescent="0.25">
      <c r="A16" s="14" t="s">
        <v>40</v>
      </c>
      <c r="B16" s="14">
        <f>SUM(B4:B15)</f>
        <v>5258</v>
      </c>
      <c r="C16" s="14">
        <f>SUM(C4:C15)</f>
        <v>10550</v>
      </c>
      <c r="D16" s="14">
        <f>SUM(B16:C16)</f>
        <v>15808</v>
      </c>
      <c r="E16" s="15">
        <f>SUM(E4:E15)</f>
        <v>73612000</v>
      </c>
    </row>
    <row r="18" spans="1:5" x14ac:dyDescent="0.25">
      <c r="A18" s="43" t="s">
        <v>41</v>
      </c>
      <c r="B18" s="43"/>
      <c r="C18" s="43"/>
      <c r="D18" s="43"/>
      <c r="E18" s="13">
        <v>123200000</v>
      </c>
    </row>
    <row r="19" spans="1:5" x14ac:dyDescent="0.25">
      <c r="A19" s="43" t="s">
        <v>42</v>
      </c>
      <c r="B19" s="43"/>
      <c r="C19" s="43"/>
      <c r="D19" s="43"/>
      <c r="E19" s="13">
        <f>E18-E16</f>
        <v>49588000</v>
      </c>
    </row>
  </sheetData>
  <mergeCells count="3">
    <mergeCell ref="A18:D18"/>
    <mergeCell ref="A19:D19"/>
    <mergeCell ref="A1:E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3"/>
  <sheetViews>
    <sheetView workbookViewId="0">
      <selection activeCell="H14" sqref="H14"/>
    </sheetView>
  </sheetViews>
  <sheetFormatPr baseColWidth="10" defaultColWidth="11.42578125" defaultRowHeight="15" x14ac:dyDescent="0.25"/>
  <cols>
    <col min="1" max="1" width="30.28515625" customWidth="1"/>
    <col min="3" max="3" width="25.42578125" customWidth="1"/>
    <col min="4" max="4" width="28.85546875" customWidth="1"/>
  </cols>
  <sheetData>
    <row r="1" spans="1:4" x14ac:dyDescent="0.25">
      <c r="A1" s="16" t="s">
        <v>0</v>
      </c>
      <c r="B1" s="1"/>
      <c r="C1" s="38" t="s">
        <v>43</v>
      </c>
      <c r="D1" s="38"/>
    </row>
    <row r="2" spans="1:4" x14ac:dyDescent="0.25">
      <c r="A2" s="16" t="s">
        <v>2</v>
      </c>
      <c r="B2" s="1"/>
      <c r="C2" s="16" t="s">
        <v>3</v>
      </c>
      <c r="D2" s="1"/>
    </row>
    <row r="3" spans="1:4" x14ac:dyDescent="0.25">
      <c r="A3" s="16" t="s">
        <v>4</v>
      </c>
      <c r="B3" s="1"/>
      <c r="C3" s="16" t="s">
        <v>5</v>
      </c>
      <c r="D3" s="1"/>
    </row>
    <row r="4" spans="1:4" x14ac:dyDescent="0.25">
      <c r="A4" s="16" t="s">
        <v>6</v>
      </c>
      <c r="B4" s="1"/>
      <c r="C4" s="16" t="s">
        <v>44</v>
      </c>
      <c r="D4" s="1"/>
    </row>
    <row r="5" spans="1:4" x14ac:dyDescent="0.25">
      <c r="A5" s="16" t="s">
        <v>8</v>
      </c>
      <c r="B5" s="1"/>
      <c r="C5" s="8">
        <v>4157700</v>
      </c>
      <c r="D5" s="1"/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2" t="s">
        <v>12</v>
      </c>
      <c r="B8" s="2" t="s">
        <v>13</v>
      </c>
      <c r="C8" s="2" t="s">
        <v>14</v>
      </c>
      <c r="D8" s="2" t="s">
        <v>17</v>
      </c>
    </row>
    <row r="9" spans="1:4" ht="60" x14ac:dyDescent="0.25">
      <c r="A9" s="3" t="s">
        <v>45</v>
      </c>
      <c r="B9" s="4">
        <v>459</v>
      </c>
      <c r="C9" s="5">
        <v>14000</v>
      </c>
      <c r="D9" s="5">
        <f>B9*C9</f>
        <v>6426000</v>
      </c>
    </row>
    <row r="10" spans="1:4" x14ac:dyDescent="0.25">
      <c r="A10" s="6" t="s">
        <v>17</v>
      </c>
      <c r="B10" s="6"/>
      <c r="C10" s="6"/>
      <c r="D10" s="7">
        <f>SUM(D9)</f>
        <v>6426000</v>
      </c>
    </row>
    <row r="12" spans="1:4" x14ac:dyDescent="0.25">
      <c r="A12" s="39" t="s">
        <v>20</v>
      </c>
      <c r="B12" s="39"/>
      <c r="C12" s="39"/>
      <c r="D12" s="39"/>
    </row>
    <row r="13" spans="1:4" ht="36" customHeight="1" x14ac:dyDescent="0.25">
      <c r="A13" s="40" t="s">
        <v>21</v>
      </c>
      <c r="B13" s="40"/>
      <c r="C13" s="40"/>
      <c r="D13" s="40"/>
    </row>
  </sheetData>
  <mergeCells count="3">
    <mergeCell ref="C1:D1"/>
    <mergeCell ref="A12:D12"/>
    <mergeCell ref="A13:D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3"/>
  <sheetViews>
    <sheetView workbookViewId="0">
      <selection activeCell="H14" sqref="H14"/>
    </sheetView>
  </sheetViews>
  <sheetFormatPr baseColWidth="10" defaultColWidth="11.42578125" defaultRowHeight="15" x14ac:dyDescent="0.25"/>
  <cols>
    <col min="1" max="1" width="30.28515625" customWidth="1"/>
    <col min="3" max="3" width="25.42578125" customWidth="1"/>
    <col min="4" max="4" width="28.85546875" customWidth="1"/>
  </cols>
  <sheetData>
    <row r="1" spans="1:4" x14ac:dyDescent="0.25">
      <c r="A1" s="16" t="s">
        <v>0</v>
      </c>
      <c r="B1" s="1"/>
      <c r="C1" s="38" t="s">
        <v>46</v>
      </c>
      <c r="D1" s="38"/>
    </row>
    <row r="2" spans="1:4" x14ac:dyDescent="0.25">
      <c r="A2" s="16" t="s">
        <v>2</v>
      </c>
      <c r="B2" s="1"/>
      <c r="C2" s="16" t="s">
        <v>3</v>
      </c>
      <c r="D2" s="1"/>
    </row>
    <row r="3" spans="1:4" x14ac:dyDescent="0.25">
      <c r="A3" s="16" t="s">
        <v>4</v>
      </c>
      <c r="B3" s="1"/>
      <c r="C3" s="16" t="s">
        <v>5</v>
      </c>
      <c r="D3" s="1"/>
    </row>
    <row r="4" spans="1:4" x14ac:dyDescent="0.25">
      <c r="A4" s="16" t="s">
        <v>6</v>
      </c>
      <c r="B4" s="1"/>
      <c r="C4" s="16" t="s">
        <v>44</v>
      </c>
      <c r="D4" s="1"/>
    </row>
    <row r="5" spans="1:4" x14ac:dyDescent="0.25">
      <c r="A5" s="16" t="s">
        <v>8</v>
      </c>
      <c r="B5" s="1"/>
      <c r="C5" s="8">
        <v>4157700</v>
      </c>
      <c r="D5" s="1"/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2" t="s">
        <v>12</v>
      </c>
      <c r="B8" s="2" t="s">
        <v>13</v>
      </c>
      <c r="C8" s="2" t="s">
        <v>14</v>
      </c>
      <c r="D8" s="2" t="s">
        <v>17</v>
      </c>
    </row>
    <row r="9" spans="1:4" ht="60" x14ac:dyDescent="0.25">
      <c r="A9" s="3" t="s">
        <v>47</v>
      </c>
      <c r="B9" s="4">
        <v>938</v>
      </c>
      <c r="C9" s="5">
        <v>14000</v>
      </c>
      <c r="D9" s="5">
        <f>B9*C9</f>
        <v>13132000</v>
      </c>
    </row>
    <row r="10" spans="1:4" x14ac:dyDescent="0.25">
      <c r="A10" s="6" t="s">
        <v>17</v>
      </c>
      <c r="B10" s="6"/>
      <c r="C10" s="6"/>
      <c r="D10" s="7">
        <f>SUM(D9)</f>
        <v>13132000</v>
      </c>
    </row>
    <row r="12" spans="1:4" x14ac:dyDescent="0.25">
      <c r="A12" s="39" t="s">
        <v>20</v>
      </c>
      <c r="B12" s="39"/>
      <c r="C12" s="39"/>
      <c r="D12" s="39"/>
    </row>
    <row r="13" spans="1:4" ht="36" customHeight="1" x14ac:dyDescent="0.25">
      <c r="A13" s="40" t="s">
        <v>21</v>
      </c>
      <c r="B13" s="40"/>
      <c r="C13" s="40"/>
      <c r="D13" s="40"/>
    </row>
  </sheetData>
  <mergeCells count="3">
    <mergeCell ref="C1:D1"/>
    <mergeCell ref="A12:D12"/>
    <mergeCell ref="A13:D1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J62"/>
  <sheetViews>
    <sheetView showGridLines="0" workbookViewId="0">
      <selection activeCell="D17" sqref="D17"/>
    </sheetView>
  </sheetViews>
  <sheetFormatPr baseColWidth="10" defaultColWidth="11.42578125" defaultRowHeight="12.75" x14ac:dyDescent="0.25"/>
  <cols>
    <col min="1" max="1" width="1.42578125" style="25" customWidth="1"/>
    <col min="2" max="3" width="11.85546875" style="25" customWidth="1"/>
    <col min="4" max="4" width="12" style="25" customWidth="1"/>
    <col min="5" max="7" width="12.140625" style="25" customWidth="1"/>
    <col min="8" max="8" width="12.85546875" style="25" customWidth="1"/>
    <col min="9" max="10" width="11.85546875" style="25" hidden="1" customWidth="1"/>
    <col min="11" max="11" width="1.42578125" style="25" customWidth="1"/>
    <col min="12" max="16384" width="11.42578125" style="25"/>
  </cols>
  <sheetData>
    <row r="2" spans="2:10" x14ac:dyDescent="0.25">
      <c r="B2" s="45"/>
      <c r="C2" s="45"/>
      <c r="D2" s="46" t="s">
        <v>48</v>
      </c>
      <c r="E2" s="46"/>
      <c r="F2" s="46"/>
      <c r="G2" s="46"/>
      <c r="H2" s="46"/>
      <c r="I2" s="47" t="s">
        <v>49</v>
      </c>
      <c r="J2" s="47"/>
    </row>
    <row r="3" spans="2:10" x14ac:dyDescent="0.25">
      <c r="B3" s="45"/>
      <c r="C3" s="45"/>
      <c r="D3" s="48" t="s">
        <v>50</v>
      </c>
      <c r="E3" s="48"/>
      <c r="F3" s="48"/>
      <c r="G3" s="48"/>
      <c r="H3" s="48"/>
      <c r="I3" s="47" t="s">
        <v>51</v>
      </c>
      <c r="J3" s="47"/>
    </row>
    <row r="4" spans="2:10" x14ac:dyDescent="0.25">
      <c r="B4" s="45"/>
      <c r="C4" s="45"/>
      <c r="D4" s="48"/>
      <c r="E4" s="48"/>
      <c r="F4" s="48"/>
      <c r="G4" s="48"/>
      <c r="H4" s="48"/>
      <c r="I4" s="47" t="s">
        <v>52</v>
      </c>
      <c r="J4" s="47"/>
    </row>
    <row r="6" spans="2:10" x14ac:dyDescent="0.25">
      <c r="B6" s="49" t="s">
        <v>53</v>
      </c>
      <c r="C6" s="49"/>
      <c r="D6" s="50">
        <v>43763</v>
      </c>
      <c r="E6" s="51"/>
      <c r="F6" s="51"/>
      <c r="G6" s="51"/>
      <c r="H6" s="51"/>
      <c r="I6" s="51"/>
      <c r="J6" s="51"/>
    </row>
    <row r="7" spans="2:10" x14ac:dyDescent="0.25">
      <c r="B7" s="49" t="s">
        <v>54</v>
      </c>
      <c r="C7" s="49"/>
      <c r="D7" s="51" t="s">
        <v>3</v>
      </c>
      <c r="E7" s="51"/>
      <c r="F7" s="51"/>
      <c r="G7" s="51"/>
      <c r="H7" s="51"/>
      <c r="I7" s="51"/>
      <c r="J7" s="51"/>
    </row>
    <row r="8" spans="2:10" x14ac:dyDescent="0.25">
      <c r="B8" s="49" t="s">
        <v>55</v>
      </c>
      <c r="C8" s="49"/>
      <c r="D8" s="51" t="s">
        <v>5</v>
      </c>
      <c r="E8" s="51"/>
      <c r="F8" s="51"/>
      <c r="G8" s="51"/>
      <c r="H8" s="51"/>
      <c r="I8" s="51"/>
      <c r="J8" s="51"/>
    </row>
    <row r="9" spans="2:10" x14ac:dyDescent="0.25">
      <c r="B9" s="49" t="s">
        <v>56</v>
      </c>
      <c r="C9" s="49"/>
      <c r="D9" s="51" t="s">
        <v>57</v>
      </c>
      <c r="E9" s="51"/>
      <c r="F9" s="51"/>
      <c r="G9" s="51"/>
      <c r="H9" s="51"/>
      <c r="I9" s="51"/>
      <c r="J9" s="51"/>
    </row>
    <row r="10" spans="2:10" x14ac:dyDescent="0.25">
      <c r="B10" s="49" t="s">
        <v>58</v>
      </c>
      <c r="C10" s="49"/>
      <c r="D10" s="51">
        <v>4157700</v>
      </c>
      <c r="E10" s="51"/>
      <c r="F10" s="51"/>
      <c r="G10" s="51"/>
      <c r="H10" s="51"/>
      <c r="I10" s="51"/>
      <c r="J10" s="51"/>
    </row>
    <row r="11" spans="2:10" x14ac:dyDescent="0.25">
      <c r="B11" s="49" t="s">
        <v>59</v>
      </c>
      <c r="C11" s="49"/>
      <c r="D11" s="51" t="s">
        <v>60</v>
      </c>
      <c r="E11" s="51"/>
      <c r="F11" s="51"/>
      <c r="G11" s="51"/>
      <c r="H11" s="51"/>
      <c r="I11" s="51"/>
      <c r="J11" s="51"/>
    </row>
    <row r="12" spans="2:10" x14ac:dyDescent="0.25">
      <c r="B12" s="49" t="s">
        <v>61</v>
      </c>
      <c r="C12" s="49"/>
      <c r="D12" s="51"/>
      <c r="E12" s="51"/>
      <c r="F12" s="51"/>
      <c r="G12" s="51"/>
      <c r="H12" s="51"/>
      <c r="I12" s="51"/>
      <c r="J12" s="51"/>
    </row>
    <row r="13" spans="2:10" x14ac:dyDescent="0.25">
      <c r="B13" s="49" t="s">
        <v>62</v>
      </c>
      <c r="C13" s="49"/>
      <c r="D13" s="51" t="s">
        <v>63</v>
      </c>
      <c r="E13" s="51"/>
      <c r="F13" s="51"/>
      <c r="G13" s="51"/>
      <c r="H13" s="51"/>
      <c r="I13" s="51"/>
      <c r="J13" s="51"/>
    </row>
    <row r="15" spans="2:10" ht="25.5" x14ac:dyDescent="0.25">
      <c r="B15" s="49" t="s">
        <v>64</v>
      </c>
      <c r="C15" s="49"/>
      <c r="D15" s="31" t="s">
        <v>65</v>
      </c>
      <c r="E15" s="31" t="s">
        <v>66</v>
      </c>
      <c r="F15" s="31" t="s">
        <v>67</v>
      </c>
      <c r="G15" s="31" t="s">
        <v>68</v>
      </c>
      <c r="H15" s="31" t="s">
        <v>69</v>
      </c>
      <c r="I15" s="31" t="s">
        <v>70</v>
      </c>
      <c r="J15" s="31" t="s">
        <v>71</v>
      </c>
    </row>
    <row r="16" spans="2:10" ht="68.45" customHeight="1" x14ac:dyDescent="0.25">
      <c r="B16" s="52" t="s">
        <v>72</v>
      </c>
      <c r="C16" s="53"/>
      <c r="D16" s="30">
        <v>1</v>
      </c>
      <c r="E16" s="23">
        <v>10000000</v>
      </c>
      <c r="F16" s="23">
        <v>0</v>
      </c>
      <c r="G16" s="23">
        <f>E16+F16</f>
        <v>10000000</v>
      </c>
      <c r="H16" s="23">
        <f>G16*D16</f>
        <v>10000000</v>
      </c>
      <c r="I16" s="32" t="s">
        <v>73</v>
      </c>
      <c r="J16" s="32" t="s">
        <v>74</v>
      </c>
    </row>
    <row r="17" spans="2:10" ht="51" x14ac:dyDescent="0.25">
      <c r="B17" s="33" t="s">
        <v>75</v>
      </c>
      <c r="C17" s="28"/>
      <c r="D17" s="30"/>
      <c r="E17" s="23"/>
      <c r="F17" s="23"/>
      <c r="G17" s="23"/>
      <c r="H17" s="23"/>
      <c r="I17" s="32"/>
      <c r="J17" s="32"/>
    </row>
    <row r="18" spans="2:10" s="26" customFormat="1" x14ac:dyDescent="0.25"/>
    <row r="19" spans="2:10" ht="15" x14ac:dyDescent="0.25">
      <c r="B19" s="57" t="s">
        <v>76</v>
      </c>
      <c r="C19" s="58"/>
      <c r="D19" s="24">
        <f>H16</f>
        <v>10000000</v>
      </c>
      <c r="E19" s="34" t="s">
        <v>77</v>
      </c>
      <c r="F19" s="24">
        <v>0</v>
      </c>
      <c r="G19" s="34" t="s">
        <v>78</v>
      </c>
      <c r="H19" s="29">
        <f>D19+F19</f>
        <v>10000000</v>
      </c>
      <c r="I19" s="22"/>
      <c r="J19" s="22"/>
    </row>
    <row r="21" spans="2:10" x14ac:dyDescent="0.25">
      <c r="B21" s="59" t="s">
        <v>79</v>
      </c>
      <c r="C21" s="59"/>
      <c r="D21" s="59"/>
      <c r="E21" s="59"/>
      <c r="F21" s="59"/>
      <c r="G21" s="59"/>
      <c r="H21" s="59"/>
      <c r="I21" s="59"/>
      <c r="J21" s="59"/>
    </row>
    <row r="22" spans="2:10" x14ac:dyDescent="0.25">
      <c r="B22" s="57" t="s">
        <v>80</v>
      </c>
      <c r="C22" s="58"/>
      <c r="D22" s="51"/>
      <c r="E22" s="51"/>
      <c r="F22" s="51"/>
      <c r="G22" s="51"/>
      <c r="H22" s="51"/>
      <c r="I22" s="51"/>
      <c r="J22" s="51"/>
    </row>
    <row r="23" spans="2:10" x14ac:dyDescent="0.25">
      <c r="B23" s="57" t="s">
        <v>81</v>
      </c>
      <c r="C23" s="58"/>
      <c r="D23" s="51"/>
      <c r="E23" s="51"/>
      <c r="F23" s="51"/>
      <c r="G23" s="51"/>
      <c r="H23" s="51"/>
      <c r="I23" s="51"/>
      <c r="J23" s="51"/>
    </row>
    <row r="24" spans="2:10" x14ac:dyDescent="0.25">
      <c r="B24" s="57" t="s">
        <v>82</v>
      </c>
      <c r="C24" s="58"/>
      <c r="D24" s="51"/>
      <c r="E24" s="51"/>
      <c r="F24" s="51"/>
      <c r="G24" s="51"/>
      <c r="H24" s="51"/>
      <c r="I24" s="51"/>
      <c r="J24" s="51"/>
    </row>
    <row r="25" spans="2:10" x14ac:dyDescent="0.25">
      <c r="D25" s="27"/>
      <c r="E25" s="27"/>
      <c r="F25" s="27"/>
      <c r="G25" s="27"/>
      <c r="H25" s="27"/>
      <c r="I25" s="27"/>
      <c r="J25" s="27"/>
    </row>
    <row r="26" spans="2:10" x14ac:dyDescent="0.25">
      <c r="B26" s="60" t="s">
        <v>83</v>
      </c>
      <c r="C26" s="61"/>
      <c r="D26" s="61"/>
      <c r="E26" s="61"/>
      <c r="F26" s="61"/>
      <c r="G26" s="61"/>
      <c r="H26" s="61"/>
      <c r="I26" s="61"/>
      <c r="J26" s="62"/>
    </row>
    <row r="27" spans="2:10" x14ac:dyDescent="0.25">
      <c r="B27" s="63"/>
      <c r="C27" s="64"/>
      <c r="D27" s="64"/>
      <c r="E27" s="64"/>
      <c r="F27" s="64"/>
      <c r="G27" s="64"/>
      <c r="H27" s="64"/>
      <c r="I27" s="64"/>
      <c r="J27" s="65"/>
    </row>
    <row r="28" spans="2:10" x14ac:dyDescent="0.25">
      <c r="B28" s="54"/>
      <c r="C28" s="55"/>
      <c r="D28" s="55"/>
      <c r="E28" s="55"/>
      <c r="F28" s="55"/>
      <c r="G28" s="55"/>
      <c r="H28" s="55"/>
      <c r="I28" s="55"/>
      <c r="J28" s="56"/>
    </row>
    <row r="29" spans="2:10" x14ac:dyDescent="0.25">
      <c r="B29" s="54"/>
      <c r="C29" s="55"/>
      <c r="D29" s="55"/>
      <c r="E29" s="55"/>
      <c r="F29" s="55"/>
      <c r="G29" s="55"/>
      <c r="H29" s="55"/>
      <c r="I29" s="55"/>
      <c r="J29" s="56"/>
    </row>
    <row r="30" spans="2:10" x14ac:dyDescent="0.25">
      <c r="B30" s="54"/>
      <c r="C30" s="55"/>
      <c r="D30" s="55"/>
      <c r="E30" s="55"/>
      <c r="F30" s="55"/>
      <c r="G30" s="55"/>
      <c r="H30" s="55"/>
      <c r="I30" s="55"/>
      <c r="J30" s="56"/>
    </row>
    <row r="31" spans="2:10" x14ac:dyDescent="0.25">
      <c r="B31" s="54"/>
      <c r="C31" s="55"/>
      <c r="D31" s="55"/>
      <c r="E31" s="55"/>
      <c r="F31" s="55"/>
      <c r="G31" s="55"/>
      <c r="H31" s="55"/>
      <c r="I31" s="55"/>
      <c r="J31" s="56"/>
    </row>
    <row r="32" spans="2:10" x14ac:dyDescent="0.25">
      <c r="B32" s="35"/>
      <c r="C32" s="36"/>
      <c r="D32" s="36"/>
      <c r="E32" s="36"/>
      <c r="F32" s="36"/>
      <c r="G32" s="36"/>
      <c r="H32" s="36"/>
      <c r="I32" s="36"/>
      <c r="J32" s="37"/>
    </row>
    <row r="33" spans="2:10" x14ac:dyDescent="0.25">
      <c r="B33" s="54"/>
      <c r="C33" s="55"/>
      <c r="D33" s="55"/>
      <c r="E33" s="55"/>
      <c r="F33" s="55"/>
      <c r="G33" s="55"/>
      <c r="H33" s="55"/>
      <c r="I33" s="55"/>
      <c r="J33" s="56"/>
    </row>
    <row r="34" spans="2:10" x14ac:dyDescent="0.25">
      <c r="B34" s="35"/>
      <c r="C34" s="36"/>
      <c r="D34" s="36"/>
      <c r="E34" s="36"/>
      <c r="F34" s="36"/>
      <c r="G34" s="36"/>
      <c r="H34" s="36"/>
      <c r="I34" s="36"/>
      <c r="J34" s="37"/>
    </row>
    <row r="35" spans="2:10" x14ac:dyDescent="0.25">
      <c r="B35" s="54"/>
      <c r="C35" s="55"/>
      <c r="D35" s="55"/>
      <c r="E35" s="55"/>
      <c r="F35" s="55"/>
      <c r="G35" s="55"/>
      <c r="H35" s="55"/>
      <c r="I35" s="55"/>
      <c r="J35" s="56"/>
    </row>
    <row r="36" spans="2:10" x14ac:dyDescent="0.25">
      <c r="B36" s="66"/>
      <c r="C36" s="67"/>
      <c r="D36" s="67"/>
      <c r="E36" s="67"/>
      <c r="F36" s="67"/>
      <c r="G36" s="67"/>
      <c r="H36" s="67"/>
      <c r="I36" s="67"/>
      <c r="J36" s="68"/>
    </row>
    <row r="38" spans="2:10" x14ac:dyDescent="0.25">
      <c r="B38" s="60" t="s">
        <v>84</v>
      </c>
      <c r="C38" s="61"/>
      <c r="D38" s="61"/>
      <c r="E38" s="61"/>
      <c r="F38" s="61"/>
      <c r="G38" s="61"/>
      <c r="H38" s="61"/>
      <c r="I38" s="61"/>
      <c r="J38" s="62"/>
    </row>
    <row r="39" spans="2:10" x14ac:dyDescent="0.25">
      <c r="B39" s="63"/>
      <c r="C39" s="64"/>
      <c r="D39" s="64"/>
      <c r="E39" s="64"/>
      <c r="F39" s="64"/>
      <c r="G39" s="64"/>
      <c r="H39" s="64"/>
      <c r="I39" s="64"/>
      <c r="J39" s="65"/>
    </row>
    <row r="40" spans="2:10" x14ac:dyDescent="0.25">
      <c r="B40" s="54"/>
      <c r="C40" s="55"/>
      <c r="D40" s="55"/>
      <c r="E40" s="55"/>
      <c r="F40" s="55"/>
      <c r="G40" s="55"/>
      <c r="H40" s="55"/>
      <c r="I40" s="55"/>
      <c r="J40" s="56"/>
    </row>
    <row r="41" spans="2:10" x14ac:dyDescent="0.25">
      <c r="B41" s="54"/>
      <c r="C41" s="55"/>
      <c r="D41" s="55"/>
      <c r="E41" s="55"/>
      <c r="F41" s="55"/>
      <c r="G41" s="55"/>
      <c r="H41" s="55"/>
      <c r="I41" s="55"/>
      <c r="J41" s="56"/>
    </row>
    <row r="42" spans="2:10" x14ac:dyDescent="0.25">
      <c r="B42" s="54"/>
      <c r="C42" s="55"/>
      <c r="D42" s="55"/>
      <c r="E42" s="55"/>
      <c r="F42" s="55"/>
      <c r="G42" s="55"/>
      <c r="H42" s="55"/>
      <c r="I42" s="55"/>
      <c r="J42" s="56"/>
    </row>
    <row r="43" spans="2:10" x14ac:dyDescent="0.25">
      <c r="B43" s="54"/>
      <c r="C43" s="55"/>
      <c r="D43" s="55"/>
      <c r="E43" s="55"/>
      <c r="F43" s="55"/>
      <c r="G43" s="55"/>
      <c r="H43" s="55"/>
      <c r="I43" s="55"/>
      <c r="J43" s="56"/>
    </row>
    <row r="44" spans="2:10" x14ac:dyDescent="0.25">
      <c r="B44" s="54"/>
      <c r="C44" s="55"/>
      <c r="D44" s="55"/>
      <c r="E44" s="55"/>
      <c r="F44" s="55"/>
      <c r="G44" s="55"/>
      <c r="H44" s="55"/>
      <c r="I44" s="55"/>
      <c r="J44" s="56"/>
    </row>
    <row r="45" spans="2:10" x14ac:dyDescent="0.25">
      <c r="B45" s="54"/>
      <c r="C45" s="55"/>
      <c r="D45" s="55"/>
      <c r="E45" s="55"/>
      <c r="F45" s="55"/>
      <c r="G45" s="55"/>
      <c r="H45" s="55"/>
      <c r="I45" s="55"/>
      <c r="J45" s="56"/>
    </row>
    <row r="46" spans="2:10" x14ac:dyDescent="0.25">
      <c r="B46" s="54"/>
      <c r="C46" s="55"/>
      <c r="D46" s="55"/>
      <c r="E46" s="55"/>
      <c r="F46" s="55"/>
      <c r="G46" s="55"/>
      <c r="H46" s="55"/>
      <c r="I46" s="55"/>
      <c r="J46" s="56"/>
    </row>
    <row r="47" spans="2:10" x14ac:dyDescent="0.25">
      <c r="B47" s="54"/>
      <c r="C47" s="55"/>
      <c r="D47" s="55"/>
      <c r="E47" s="55"/>
      <c r="F47" s="55"/>
      <c r="G47" s="55"/>
      <c r="H47" s="55"/>
      <c r="I47" s="55"/>
      <c r="J47" s="56"/>
    </row>
    <row r="48" spans="2:10" x14ac:dyDescent="0.25">
      <c r="B48" s="54"/>
      <c r="C48" s="55"/>
      <c r="D48" s="55"/>
      <c r="E48" s="55"/>
      <c r="F48" s="55"/>
      <c r="G48" s="55"/>
      <c r="H48" s="55"/>
      <c r="I48" s="55"/>
      <c r="J48" s="56"/>
    </row>
    <row r="49" spans="2:10" x14ac:dyDescent="0.25">
      <c r="B49" s="54"/>
      <c r="C49" s="55"/>
      <c r="D49" s="55"/>
      <c r="E49" s="55"/>
      <c r="F49" s="55"/>
      <c r="G49" s="55"/>
      <c r="H49" s="55"/>
      <c r="I49" s="55"/>
      <c r="J49" s="56"/>
    </row>
    <row r="50" spans="2:10" x14ac:dyDescent="0.25">
      <c r="B50" s="54"/>
      <c r="C50" s="55"/>
      <c r="D50" s="55"/>
      <c r="E50" s="55"/>
      <c r="F50" s="55"/>
      <c r="G50" s="55"/>
      <c r="H50" s="55"/>
      <c r="I50" s="55"/>
      <c r="J50" s="56"/>
    </row>
    <row r="51" spans="2:10" x14ac:dyDescent="0.25">
      <c r="B51" s="54"/>
      <c r="C51" s="55"/>
      <c r="D51" s="55"/>
      <c r="E51" s="55"/>
      <c r="F51" s="55"/>
      <c r="G51" s="55"/>
      <c r="H51" s="55"/>
      <c r="I51" s="55"/>
      <c r="J51" s="56"/>
    </row>
    <row r="52" spans="2:10" x14ac:dyDescent="0.25">
      <c r="B52" s="54"/>
      <c r="C52" s="55"/>
      <c r="D52" s="55"/>
      <c r="E52" s="55"/>
      <c r="F52" s="55"/>
      <c r="G52" s="55"/>
      <c r="H52" s="55"/>
      <c r="I52" s="55"/>
      <c r="J52" s="56"/>
    </row>
    <row r="53" spans="2:10" x14ac:dyDescent="0.25">
      <c r="B53" s="54"/>
      <c r="C53" s="55"/>
      <c r="D53" s="55"/>
      <c r="E53" s="55"/>
      <c r="F53" s="55"/>
      <c r="G53" s="55"/>
      <c r="H53" s="55"/>
      <c r="I53" s="55"/>
      <c r="J53" s="56"/>
    </row>
    <row r="54" spans="2:10" x14ac:dyDescent="0.25">
      <c r="B54" s="54"/>
      <c r="C54" s="55"/>
      <c r="D54" s="55"/>
      <c r="E54" s="55"/>
      <c r="F54" s="55"/>
      <c r="G54" s="55"/>
      <c r="H54" s="55"/>
      <c r="I54" s="55"/>
      <c r="J54" s="56"/>
    </row>
    <row r="55" spans="2:10" x14ac:dyDescent="0.25">
      <c r="B55" s="54"/>
      <c r="C55" s="55"/>
      <c r="D55" s="55"/>
      <c r="E55" s="55"/>
      <c r="F55" s="55"/>
      <c r="G55" s="55"/>
      <c r="H55" s="55"/>
      <c r="I55" s="55"/>
      <c r="J55" s="56"/>
    </row>
    <row r="56" spans="2:10" x14ac:dyDescent="0.25">
      <c r="B56" s="54"/>
      <c r="C56" s="55"/>
      <c r="D56" s="55"/>
      <c r="E56" s="55"/>
      <c r="F56" s="55"/>
      <c r="G56" s="55"/>
      <c r="H56" s="55"/>
      <c r="I56" s="55"/>
      <c r="J56" s="56"/>
    </row>
    <row r="57" spans="2:10" x14ac:dyDescent="0.25">
      <c r="B57" s="54"/>
      <c r="C57" s="55"/>
      <c r="D57" s="55"/>
      <c r="E57" s="55"/>
      <c r="F57" s="55"/>
      <c r="G57" s="55"/>
      <c r="H57" s="55"/>
      <c r="I57" s="55"/>
      <c r="J57" s="56"/>
    </row>
    <row r="58" spans="2:10" x14ac:dyDescent="0.25">
      <c r="B58" s="54"/>
      <c r="C58" s="55"/>
      <c r="D58" s="55"/>
      <c r="E58" s="55"/>
      <c r="F58" s="55"/>
      <c r="G58" s="55"/>
      <c r="H58" s="55"/>
      <c r="I58" s="55"/>
      <c r="J58" s="56"/>
    </row>
    <row r="59" spans="2:10" x14ac:dyDescent="0.25">
      <c r="B59" s="54"/>
      <c r="C59" s="55"/>
      <c r="D59" s="55"/>
      <c r="E59" s="55"/>
      <c r="F59" s="55"/>
      <c r="G59" s="55"/>
      <c r="H59" s="55"/>
      <c r="I59" s="55"/>
      <c r="J59" s="56"/>
    </row>
    <row r="60" spans="2:10" x14ac:dyDescent="0.25">
      <c r="B60" s="54"/>
      <c r="C60" s="55"/>
      <c r="D60" s="55"/>
      <c r="E60" s="55"/>
      <c r="F60" s="55"/>
      <c r="G60" s="55"/>
      <c r="H60" s="55"/>
      <c r="I60" s="55"/>
      <c r="J60" s="56"/>
    </row>
    <row r="61" spans="2:10" x14ac:dyDescent="0.25">
      <c r="B61" s="66"/>
      <c r="C61" s="67"/>
      <c r="D61" s="67"/>
      <c r="E61" s="67"/>
      <c r="F61" s="67"/>
      <c r="G61" s="67"/>
      <c r="H61" s="67"/>
      <c r="I61" s="67"/>
      <c r="J61" s="68"/>
    </row>
    <row r="62" spans="2:10" ht="15" x14ac:dyDescent="0.25">
      <c r="B62" s="22"/>
      <c r="C62" s="22"/>
      <c r="D62" s="22"/>
      <c r="E62" s="22"/>
      <c r="F62" s="22"/>
      <c r="G62" s="22"/>
      <c r="H62" s="22"/>
      <c r="I62" s="22"/>
      <c r="J62" s="22"/>
    </row>
  </sheetData>
  <mergeCells count="65">
    <mergeCell ref="B57:J57"/>
    <mergeCell ref="B58:J58"/>
    <mergeCell ref="B59:J59"/>
    <mergeCell ref="B60:J60"/>
    <mergeCell ref="B61:J61"/>
    <mergeCell ref="B56:J56"/>
    <mergeCell ref="B45:J45"/>
    <mergeCell ref="B46:J46"/>
    <mergeCell ref="B47:J47"/>
    <mergeCell ref="B48:J48"/>
    <mergeCell ref="B49:J49"/>
    <mergeCell ref="B50:J50"/>
    <mergeCell ref="B51:J51"/>
    <mergeCell ref="B52:J52"/>
    <mergeCell ref="B53:J53"/>
    <mergeCell ref="B54:J54"/>
    <mergeCell ref="B55:J55"/>
    <mergeCell ref="B44:J44"/>
    <mergeCell ref="B30:J30"/>
    <mergeCell ref="B31:J31"/>
    <mergeCell ref="B33:J33"/>
    <mergeCell ref="B35:J35"/>
    <mergeCell ref="B36:J36"/>
    <mergeCell ref="B38:J38"/>
    <mergeCell ref="B39:J39"/>
    <mergeCell ref="B40:J40"/>
    <mergeCell ref="B41:J41"/>
    <mergeCell ref="B42:J42"/>
    <mergeCell ref="B43:J43"/>
    <mergeCell ref="B29:J29"/>
    <mergeCell ref="B19:C19"/>
    <mergeCell ref="B21:J21"/>
    <mergeCell ref="B22:C22"/>
    <mergeCell ref="D22:J22"/>
    <mergeCell ref="B23:C23"/>
    <mergeCell ref="D23:J23"/>
    <mergeCell ref="B24:C24"/>
    <mergeCell ref="D24:J24"/>
    <mergeCell ref="B26:J26"/>
    <mergeCell ref="B27:J27"/>
    <mergeCell ref="B28:J28"/>
    <mergeCell ref="B16:C16"/>
    <mergeCell ref="B9:C9"/>
    <mergeCell ref="D9:J9"/>
    <mergeCell ref="B10:C10"/>
    <mergeCell ref="D10:J10"/>
    <mergeCell ref="B11:C11"/>
    <mergeCell ref="D11:J11"/>
    <mergeCell ref="B12:C12"/>
    <mergeCell ref="D12:J12"/>
    <mergeCell ref="B13:C13"/>
    <mergeCell ref="D13:J13"/>
    <mergeCell ref="B15:C15"/>
    <mergeCell ref="B6:C6"/>
    <mergeCell ref="D6:J6"/>
    <mergeCell ref="B7:C7"/>
    <mergeCell ref="D7:J7"/>
    <mergeCell ref="B8:C8"/>
    <mergeCell ref="D8:J8"/>
    <mergeCell ref="B2:C4"/>
    <mergeCell ref="D2:H2"/>
    <mergeCell ref="I2:J2"/>
    <mergeCell ref="D3:H4"/>
    <mergeCell ref="I3:J3"/>
    <mergeCell ref="I4:J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J62"/>
  <sheetViews>
    <sheetView showGridLines="0" workbookViewId="0">
      <selection activeCell="E16" sqref="E16"/>
    </sheetView>
  </sheetViews>
  <sheetFormatPr baseColWidth="10" defaultColWidth="11.42578125" defaultRowHeight="12.75" x14ac:dyDescent="0.25"/>
  <cols>
    <col min="1" max="1" width="1.42578125" style="25" customWidth="1"/>
    <col min="2" max="2" width="11.7109375" style="25" customWidth="1"/>
    <col min="3" max="3" width="19.28515625" style="25" customWidth="1"/>
    <col min="4" max="4" width="11" style="25" bestFit="1" customWidth="1"/>
    <col min="5" max="6" width="12.140625" style="25" customWidth="1"/>
    <col min="7" max="7" width="9.85546875" style="25" bestFit="1" customWidth="1"/>
    <col min="8" max="8" width="12.85546875" style="25" customWidth="1"/>
    <col min="9" max="9" width="10.28515625" style="25" customWidth="1"/>
    <col min="10" max="10" width="11.85546875" style="25" customWidth="1"/>
    <col min="11" max="11" width="1.42578125" style="25" customWidth="1"/>
    <col min="12" max="16384" width="11.42578125" style="25"/>
  </cols>
  <sheetData>
    <row r="2" spans="2:10" x14ac:dyDescent="0.25">
      <c r="B2" s="45"/>
      <c r="C2" s="45"/>
      <c r="D2" s="46" t="s">
        <v>48</v>
      </c>
      <c r="E2" s="46"/>
      <c r="F2" s="46"/>
      <c r="G2" s="46"/>
      <c r="H2" s="46"/>
      <c r="I2" s="47" t="s">
        <v>85</v>
      </c>
      <c r="J2" s="47"/>
    </row>
    <row r="3" spans="2:10" x14ac:dyDescent="0.25">
      <c r="B3" s="45"/>
      <c r="C3" s="45"/>
      <c r="D3" s="48" t="s">
        <v>50</v>
      </c>
      <c r="E3" s="48"/>
      <c r="F3" s="48"/>
      <c r="G3" s="48"/>
      <c r="H3" s="48"/>
      <c r="I3" s="47" t="s">
        <v>86</v>
      </c>
      <c r="J3" s="47"/>
    </row>
    <row r="4" spans="2:10" x14ac:dyDescent="0.25">
      <c r="B4" s="45"/>
      <c r="C4" s="45"/>
      <c r="D4" s="48"/>
      <c r="E4" s="48"/>
      <c r="F4" s="48"/>
      <c r="G4" s="48"/>
      <c r="H4" s="48"/>
      <c r="I4" s="47" t="s">
        <v>87</v>
      </c>
      <c r="J4" s="47"/>
    </row>
    <row r="6" spans="2:10" x14ac:dyDescent="0.25">
      <c r="B6" s="49" t="s">
        <v>53</v>
      </c>
      <c r="C6" s="49"/>
      <c r="D6" s="50">
        <v>43892</v>
      </c>
      <c r="E6" s="51"/>
      <c r="F6" s="51"/>
      <c r="G6" s="51"/>
      <c r="H6" s="51"/>
      <c r="I6" s="51"/>
      <c r="J6" s="51"/>
    </row>
    <row r="7" spans="2:10" x14ac:dyDescent="0.25">
      <c r="B7" s="49" t="s">
        <v>54</v>
      </c>
      <c r="C7" s="49"/>
      <c r="D7" s="51" t="s">
        <v>3</v>
      </c>
      <c r="E7" s="51"/>
      <c r="F7" s="51"/>
      <c r="G7" s="51"/>
      <c r="H7" s="51"/>
      <c r="I7" s="51"/>
      <c r="J7" s="51"/>
    </row>
    <row r="8" spans="2:10" x14ac:dyDescent="0.25">
      <c r="B8" s="49" t="s">
        <v>55</v>
      </c>
      <c r="C8" s="49"/>
      <c r="D8" s="51" t="s">
        <v>5</v>
      </c>
      <c r="E8" s="51"/>
      <c r="F8" s="51"/>
      <c r="G8" s="51"/>
      <c r="H8" s="51"/>
      <c r="I8" s="51"/>
      <c r="J8" s="51"/>
    </row>
    <row r="9" spans="2:10" x14ac:dyDescent="0.25">
      <c r="B9" s="49" t="s">
        <v>56</v>
      </c>
      <c r="C9" s="49"/>
      <c r="D9" s="51" t="s">
        <v>57</v>
      </c>
      <c r="E9" s="51"/>
      <c r="F9" s="51"/>
      <c r="G9" s="51"/>
      <c r="H9" s="51"/>
      <c r="I9" s="51"/>
      <c r="J9" s="51"/>
    </row>
    <row r="10" spans="2:10" x14ac:dyDescent="0.25">
      <c r="B10" s="49" t="s">
        <v>58</v>
      </c>
      <c r="C10" s="49"/>
      <c r="D10" s="51">
        <v>4157700</v>
      </c>
      <c r="E10" s="51"/>
      <c r="F10" s="51"/>
      <c r="G10" s="51"/>
      <c r="H10" s="51"/>
      <c r="I10" s="51"/>
      <c r="J10" s="51"/>
    </row>
    <row r="11" spans="2:10" x14ac:dyDescent="0.25">
      <c r="B11" s="49" t="s">
        <v>59</v>
      </c>
      <c r="C11" s="49"/>
      <c r="D11" s="51" t="s">
        <v>88</v>
      </c>
      <c r="E11" s="51"/>
      <c r="F11" s="51"/>
      <c r="G11" s="51"/>
      <c r="H11" s="51"/>
      <c r="I11" s="51"/>
      <c r="J11" s="51"/>
    </row>
    <row r="12" spans="2:10" x14ac:dyDescent="0.25">
      <c r="B12" s="49" t="s">
        <v>61</v>
      </c>
      <c r="C12" s="49"/>
      <c r="D12" s="51"/>
      <c r="E12" s="51"/>
      <c r="F12" s="51"/>
      <c r="G12" s="51"/>
      <c r="H12" s="51"/>
      <c r="I12" s="51"/>
      <c r="J12" s="51"/>
    </row>
    <row r="13" spans="2:10" x14ac:dyDescent="0.25">
      <c r="B13" s="49" t="s">
        <v>62</v>
      </c>
      <c r="C13" s="49"/>
      <c r="D13" s="51" t="s">
        <v>63</v>
      </c>
      <c r="E13" s="51"/>
      <c r="F13" s="51"/>
      <c r="G13" s="51"/>
      <c r="H13" s="51"/>
      <c r="I13" s="51"/>
      <c r="J13" s="51"/>
    </row>
    <row r="15" spans="2:10" ht="25.5" x14ac:dyDescent="0.25">
      <c r="B15" s="49" t="s">
        <v>64</v>
      </c>
      <c r="C15" s="49"/>
      <c r="D15" s="31" t="s">
        <v>65</v>
      </c>
      <c r="E15" s="31" t="s">
        <v>66</v>
      </c>
      <c r="F15" s="31" t="s">
        <v>67</v>
      </c>
      <c r="G15" s="31" t="s">
        <v>68</v>
      </c>
      <c r="H15" s="31" t="s">
        <v>69</v>
      </c>
      <c r="I15" s="31" t="s">
        <v>70</v>
      </c>
      <c r="J15" s="31" t="s">
        <v>71</v>
      </c>
    </row>
    <row r="16" spans="2:10" ht="53.45" customHeight="1" x14ac:dyDescent="0.25">
      <c r="B16" s="52" t="s">
        <v>89</v>
      </c>
      <c r="C16" s="53"/>
      <c r="D16" s="30">
        <v>88</v>
      </c>
      <c r="E16" s="23">
        <v>20400</v>
      </c>
      <c r="F16" s="23">
        <v>0</v>
      </c>
      <c r="G16" s="23">
        <f>E16+F16</f>
        <v>20400</v>
      </c>
      <c r="H16" s="23">
        <f>G16*D16</f>
        <v>1795200</v>
      </c>
      <c r="I16" s="32" t="s">
        <v>73</v>
      </c>
      <c r="J16" s="32" t="s">
        <v>74</v>
      </c>
    </row>
    <row r="17" spans="2:10" ht="54" customHeight="1" x14ac:dyDescent="0.25">
      <c r="B17" s="52" t="s">
        <v>90</v>
      </c>
      <c r="C17" s="53"/>
      <c r="D17" s="30"/>
      <c r="E17" s="23"/>
      <c r="F17" s="23"/>
      <c r="G17" s="23"/>
      <c r="H17" s="23"/>
      <c r="I17" s="32"/>
      <c r="J17" s="32"/>
    </row>
    <row r="18" spans="2:10" s="26" customFormat="1" x14ac:dyDescent="0.25"/>
    <row r="19" spans="2:10" ht="15" x14ac:dyDescent="0.25">
      <c r="B19" s="57" t="s">
        <v>76</v>
      </c>
      <c r="C19" s="58"/>
      <c r="D19" s="24">
        <f>H16</f>
        <v>1795200</v>
      </c>
      <c r="E19" s="34" t="s">
        <v>77</v>
      </c>
      <c r="F19" s="24">
        <v>0</v>
      </c>
      <c r="G19" s="34" t="s">
        <v>78</v>
      </c>
      <c r="H19" s="29">
        <f>D19+F19</f>
        <v>1795200</v>
      </c>
      <c r="I19" s="22"/>
      <c r="J19" s="22"/>
    </row>
    <row r="21" spans="2:10" x14ac:dyDescent="0.25">
      <c r="B21" s="59" t="s">
        <v>79</v>
      </c>
      <c r="C21" s="59"/>
      <c r="D21" s="59"/>
      <c r="E21" s="59"/>
      <c r="F21" s="59"/>
      <c r="G21" s="59"/>
      <c r="H21" s="59"/>
      <c r="I21" s="59"/>
      <c r="J21" s="59"/>
    </row>
    <row r="22" spans="2:10" x14ac:dyDescent="0.25">
      <c r="B22" s="57" t="s">
        <v>80</v>
      </c>
      <c r="C22" s="58"/>
      <c r="D22" s="51"/>
      <c r="E22" s="51"/>
      <c r="F22" s="51"/>
      <c r="G22" s="51"/>
      <c r="H22" s="51"/>
      <c r="I22" s="51"/>
      <c r="J22" s="51"/>
    </row>
    <row r="23" spans="2:10" x14ac:dyDescent="0.25">
      <c r="B23" s="57" t="s">
        <v>81</v>
      </c>
      <c r="C23" s="58"/>
      <c r="D23" s="51"/>
      <c r="E23" s="51"/>
      <c r="F23" s="51"/>
      <c r="G23" s="51"/>
      <c r="H23" s="51"/>
      <c r="I23" s="51"/>
      <c r="J23" s="51"/>
    </row>
    <row r="24" spans="2:10" x14ac:dyDescent="0.25">
      <c r="B24" s="57" t="s">
        <v>82</v>
      </c>
      <c r="C24" s="58"/>
      <c r="D24" s="51"/>
      <c r="E24" s="51"/>
      <c r="F24" s="51"/>
      <c r="G24" s="51"/>
      <c r="H24" s="51"/>
      <c r="I24" s="51"/>
      <c r="J24" s="51"/>
    </row>
    <row r="25" spans="2:10" x14ac:dyDescent="0.25">
      <c r="D25" s="27"/>
      <c r="E25" s="27"/>
      <c r="F25" s="27"/>
      <c r="G25" s="27"/>
      <c r="H25" s="27"/>
      <c r="I25" s="27"/>
      <c r="J25" s="27"/>
    </row>
    <row r="26" spans="2:10" x14ac:dyDescent="0.25">
      <c r="B26" s="60" t="s">
        <v>83</v>
      </c>
      <c r="C26" s="61"/>
      <c r="D26" s="61"/>
      <c r="E26" s="61"/>
      <c r="F26" s="61"/>
      <c r="G26" s="61"/>
      <c r="H26" s="61"/>
      <c r="I26" s="61"/>
      <c r="J26" s="62"/>
    </row>
    <row r="27" spans="2:10" x14ac:dyDescent="0.25">
      <c r="B27" s="63"/>
      <c r="C27" s="64"/>
      <c r="D27" s="64"/>
      <c r="E27" s="64"/>
      <c r="F27" s="64"/>
      <c r="G27" s="64"/>
      <c r="H27" s="64"/>
      <c r="I27" s="64"/>
      <c r="J27" s="65"/>
    </row>
    <row r="28" spans="2:10" x14ac:dyDescent="0.25">
      <c r="B28" s="54"/>
      <c r="C28" s="55"/>
      <c r="D28" s="55"/>
      <c r="E28" s="55"/>
      <c r="F28" s="55"/>
      <c r="G28" s="55"/>
      <c r="H28" s="55"/>
      <c r="I28" s="55"/>
      <c r="J28" s="56"/>
    </row>
    <row r="29" spans="2:10" x14ac:dyDescent="0.25">
      <c r="B29" s="54"/>
      <c r="C29" s="55"/>
      <c r="D29" s="55"/>
      <c r="E29" s="55"/>
      <c r="F29" s="55"/>
      <c r="G29" s="55"/>
      <c r="H29" s="55"/>
      <c r="I29" s="55"/>
      <c r="J29" s="56"/>
    </row>
    <row r="30" spans="2:10" x14ac:dyDescent="0.25">
      <c r="B30" s="54"/>
      <c r="C30" s="55"/>
      <c r="D30" s="55"/>
      <c r="E30" s="55"/>
      <c r="F30" s="55"/>
      <c r="G30" s="55"/>
      <c r="H30" s="55"/>
      <c r="I30" s="55"/>
      <c r="J30" s="56"/>
    </row>
    <row r="31" spans="2:10" x14ac:dyDescent="0.25">
      <c r="B31" s="54"/>
      <c r="C31" s="55"/>
      <c r="D31" s="55"/>
      <c r="E31" s="55"/>
      <c r="F31" s="55"/>
      <c r="G31" s="55"/>
      <c r="H31" s="55"/>
      <c r="I31" s="55"/>
      <c r="J31" s="56"/>
    </row>
    <row r="32" spans="2:10" x14ac:dyDescent="0.25">
      <c r="B32" s="35"/>
      <c r="C32" s="36"/>
      <c r="D32" s="36"/>
      <c r="E32" s="36"/>
      <c r="F32" s="36"/>
      <c r="G32" s="36"/>
      <c r="H32" s="36"/>
      <c r="I32" s="36"/>
      <c r="J32" s="37"/>
    </row>
    <row r="33" spans="2:10" x14ac:dyDescent="0.25">
      <c r="B33" s="54"/>
      <c r="C33" s="55"/>
      <c r="D33" s="55"/>
      <c r="E33" s="55"/>
      <c r="F33" s="55"/>
      <c r="G33" s="55"/>
      <c r="H33" s="55"/>
      <c r="I33" s="55"/>
      <c r="J33" s="56"/>
    </row>
    <row r="34" spans="2:10" x14ac:dyDescent="0.25">
      <c r="B34" s="35"/>
      <c r="C34" s="36"/>
      <c r="D34" s="36"/>
      <c r="E34" s="36"/>
      <c r="F34" s="36"/>
      <c r="G34" s="36"/>
      <c r="H34" s="36"/>
      <c r="I34" s="36"/>
      <c r="J34" s="37"/>
    </row>
    <row r="35" spans="2:10" x14ac:dyDescent="0.25">
      <c r="B35" s="54"/>
      <c r="C35" s="55"/>
      <c r="D35" s="55"/>
      <c r="E35" s="55"/>
      <c r="F35" s="55"/>
      <c r="G35" s="55"/>
      <c r="H35" s="55"/>
      <c r="I35" s="55"/>
      <c r="J35" s="56"/>
    </row>
    <row r="36" spans="2:10" x14ac:dyDescent="0.25">
      <c r="B36" s="66"/>
      <c r="C36" s="67"/>
      <c r="D36" s="67"/>
      <c r="E36" s="67"/>
      <c r="F36" s="67"/>
      <c r="G36" s="67"/>
      <c r="H36" s="67"/>
      <c r="I36" s="67"/>
      <c r="J36" s="68"/>
    </row>
    <row r="38" spans="2:10" x14ac:dyDescent="0.25">
      <c r="B38" s="60" t="s">
        <v>84</v>
      </c>
      <c r="C38" s="61"/>
      <c r="D38" s="61"/>
      <c r="E38" s="61"/>
      <c r="F38" s="61"/>
      <c r="G38" s="61"/>
      <c r="H38" s="61"/>
      <c r="I38" s="61"/>
      <c r="J38" s="62"/>
    </row>
    <row r="39" spans="2:10" x14ac:dyDescent="0.25">
      <c r="B39" s="63"/>
      <c r="C39" s="64"/>
      <c r="D39" s="64"/>
      <c r="E39" s="64"/>
      <c r="F39" s="64"/>
      <c r="G39" s="64"/>
      <c r="H39" s="64"/>
      <c r="I39" s="64"/>
      <c r="J39" s="65"/>
    </row>
    <row r="40" spans="2:10" x14ac:dyDescent="0.25">
      <c r="B40" s="54"/>
      <c r="C40" s="55"/>
      <c r="D40" s="55"/>
      <c r="E40" s="55"/>
      <c r="F40" s="55"/>
      <c r="G40" s="55"/>
      <c r="H40" s="55"/>
      <c r="I40" s="55"/>
      <c r="J40" s="56"/>
    </row>
    <row r="41" spans="2:10" x14ac:dyDescent="0.25">
      <c r="B41" s="54"/>
      <c r="C41" s="55"/>
      <c r="D41" s="55"/>
      <c r="E41" s="55"/>
      <c r="F41" s="55"/>
      <c r="G41" s="55"/>
      <c r="H41" s="55"/>
      <c r="I41" s="55"/>
      <c r="J41" s="56"/>
    </row>
    <row r="42" spans="2:10" x14ac:dyDescent="0.25">
      <c r="B42" s="54"/>
      <c r="C42" s="55"/>
      <c r="D42" s="55"/>
      <c r="E42" s="55"/>
      <c r="F42" s="55"/>
      <c r="G42" s="55"/>
      <c r="H42" s="55"/>
      <c r="I42" s="55"/>
      <c r="J42" s="56"/>
    </row>
    <row r="43" spans="2:10" x14ac:dyDescent="0.25">
      <c r="B43" s="54"/>
      <c r="C43" s="55"/>
      <c r="D43" s="55"/>
      <c r="E43" s="55"/>
      <c r="F43" s="55"/>
      <c r="G43" s="55"/>
      <c r="H43" s="55"/>
      <c r="I43" s="55"/>
      <c r="J43" s="56"/>
    </row>
    <row r="44" spans="2:10" x14ac:dyDescent="0.25">
      <c r="B44" s="54"/>
      <c r="C44" s="55"/>
      <c r="D44" s="55"/>
      <c r="E44" s="55"/>
      <c r="F44" s="55"/>
      <c r="G44" s="55"/>
      <c r="H44" s="55"/>
      <c r="I44" s="55"/>
      <c r="J44" s="56"/>
    </row>
    <row r="45" spans="2:10" x14ac:dyDescent="0.25">
      <c r="B45" s="54"/>
      <c r="C45" s="55"/>
      <c r="D45" s="55"/>
      <c r="E45" s="55"/>
      <c r="F45" s="55"/>
      <c r="G45" s="55"/>
      <c r="H45" s="55"/>
      <c r="I45" s="55"/>
      <c r="J45" s="56"/>
    </row>
    <row r="46" spans="2:10" x14ac:dyDescent="0.25">
      <c r="B46" s="54"/>
      <c r="C46" s="55"/>
      <c r="D46" s="55"/>
      <c r="E46" s="55"/>
      <c r="F46" s="55"/>
      <c r="G46" s="55"/>
      <c r="H46" s="55"/>
      <c r="I46" s="55"/>
      <c r="J46" s="56"/>
    </row>
    <row r="47" spans="2:10" x14ac:dyDescent="0.25">
      <c r="B47" s="54"/>
      <c r="C47" s="55"/>
      <c r="D47" s="55"/>
      <c r="E47" s="55"/>
      <c r="F47" s="55"/>
      <c r="G47" s="55"/>
      <c r="H47" s="55"/>
      <c r="I47" s="55"/>
      <c r="J47" s="56"/>
    </row>
    <row r="48" spans="2:10" x14ac:dyDescent="0.25">
      <c r="B48" s="54"/>
      <c r="C48" s="55"/>
      <c r="D48" s="55"/>
      <c r="E48" s="55"/>
      <c r="F48" s="55"/>
      <c r="G48" s="55"/>
      <c r="H48" s="55"/>
      <c r="I48" s="55"/>
      <c r="J48" s="56"/>
    </row>
    <row r="49" spans="2:10" x14ac:dyDescent="0.25">
      <c r="B49" s="54"/>
      <c r="C49" s="55"/>
      <c r="D49" s="55"/>
      <c r="E49" s="55"/>
      <c r="F49" s="55"/>
      <c r="G49" s="55"/>
      <c r="H49" s="55"/>
      <c r="I49" s="55"/>
      <c r="J49" s="56"/>
    </row>
    <row r="50" spans="2:10" x14ac:dyDescent="0.25">
      <c r="B50" s="54"/>
      <c r="C50" s="55"/>
      <c r="D50" s="55"/>
      <c r="E50" s="55"/>
      <c r="F50" s="55"/>
      <c r="G50" s="55"/>
      <c r="H50" s="55"/>
      <c r="I50" s="55"/>
      <c r="J50" s="56"/>
    </row>
    <row r="51" spans="2:10" x14ac:dyDescent="0.25">
      <c r="B51" s="54"/>
      <c r="C51" s="55"/>
      <c r="D51" s="55"/>
      <c r="E51" s="55"/>
      <c r="F51" s="55"/>
      <c r="G51" s="55"/>
      <c r="H51" s="55"/>
      <c r="I51" s="55"/>
      <c r="J51" s="56"/>
    </row>
    <row r="52" spans="2:10" x14ac:dyDescent="0.25">
      <c r="B52" s="54"/>
      <c r="C52" s="55"/>
      <c r="D52" s="55"/>
      <c r="E52" s="55"/>
      <c r="F52" s="55"/>
      <c r="G52" s="55"/>
      <c r="H52" s="55"/>
      <c r="I52" s="55"/>
      <c r="J52" s="56"/>
    </row>
    <row r="53" spans="2:10" x14ac:dyDescent="0.25">
      <c r="B53" s="54"/>
      <c r="C53" s="55"/>
      <c r="D53" s="55"/>
      <c r="E53" s="55"/>
      <c r="F53" s="55"/>
      <c r="G53" s="55"/>
      <c r="H53" s="55"/>
      <c r="I53" s="55"/>
      <c r="J53" s="56"/>
    </row>
    <row r="54" spans="2:10" x14ac:dyDescent="0.25">
      <c r="B54" s="54"/>
      <c r="C54" s="55"/>
      <c r="D54" s="55"/>
      <c r="E54" s="55"/>
      <c r="F54" s="55"/>
      <c r="G54" s="55"/>
      <c r="H54" s="55"/>
      <c r="I54" s="55"/>
      <c r="J54" s="56"/>
    </row>
    <row r="55" spans="2:10" x14ac:dyDescent="0.25">
      <c r="B55" s="54"/>
      <c r="C55" s="55"/>
      <c r="D55" s="55"/>
      <c r="E55" s="55"/>
      <c r="F55" s="55"/>
      <c r="G55" s="55"/>
      <c r="H55" s="55"/>
      <c r="I55" s="55"/>
      <c r="J55" s="56"/>
    </row>
    <row r="56" spans="2:10" x14ac:dyDescent="0.25">
      <c r="B56" s="54"/>
      <c r="C56" s="55"/>
      <c r="D56" s="55"/>
      <c r="E56" s="55"/>
      <c r="F56" s="55"/>
      <c r="G56" s="55"/>
      <c r="H56" s="55"/>
      <c r="I56" s="55"/>
      <c r="J56" s="56"/>
    </row>
    <row r="57" spans="2:10" x14ac:dyDescent="0.25">
      <c r="B57" s="54"/>
      <c r="C57" s="55"/>
      <c r="D57" s="55"/>
      <c r="E57" s="55"/>
      <c r="F57" s="55"/>
      <c r="G57" s="55"/>
      <c r="H57" s="55"/>
      <c r="I57" s="55"/>
      <c r="J57" s="56"/>
    </row>
    <row r="58" spans="2:10" x14ac:dyDescent="0.25">
      <c r="B58" s="54"/>
      <c r="C58" s="55"/>
      <c r="D58" s="55"/>
      <c r="E58" s="55"/>
      <c r="F58" s="55"/>
      <c r="G58" s="55"/>
      <c r="H58" s="55"/>
      <c r="I58" s="55"/>
      <c r="J58" s="56"/>
    </row>
    <row r="59" spans="2:10" x14ac:dyDescent="0.25">
      <c r="B59" s="54"/>
      <c r="C59" s="55"/>
      <c r="D59" s="55"/>
      <c r="E59" s="55"/>
      <c r="F59" s="55"/>
      <c r="G59" s="55"/>
      <c r="H59" s="55"/>
      <c r="I59" s="55"/>
      <c r="J59" s="56"/>
    </row>
    <row r="60" spans="2:10" x14ac:dyDescent="0.25">
      <c r="B60" s="54"/>
      <c r="C60" s="55"/>
      <c r="D60" s="55"/>
      <c r="E60" s="55"/>
      <c r="F60" s="55"/>
      <c r="G60" s="55"/>
      <c r="H60" s="55"/>
      <c r="I60" s="55"/>
      <c r="J60" s="56"/>
    </row>
    <row r="61" spans="2:10" x14ac:dyDescent="0.25">
      <c r="B61" s="66"/>
      <c r="C61" s="67"/>
      <c r="D61" s="67"/>
      <c r="E61" s="67"/>
      <c r="F61" s="67"/>
      <c r="G61" s="67"/>
      <c r="H61" s="67"/>
      <c r="I61" s="67"/>
      <c r="J61" s="68"/>
    </row>
    <row r="62" spans="2:10" ht="15" x14ac:dyDescent="0.25">
      <c r="B62" s="22"/>
      <c r="C62" s="22"/>
      <c r="D62" s="22"/>
      <c r="E62" s="22"/>
      <c r="F62" s="22"/>
      <c r="G62" s="22"/>
      <c r="H62" s="22"/>
      <c r="I62" s="22"/>
      <c r="J62" s="22"/>
    </row>
  </sheetData>
  <mergeCells count="66">
    <mergeCell ref="B2:C4"/>
    <mergeCell ref="D2:H2"/>
    <mergeCell ref="I2:J2"/>
    <mergeCell ref="D3:H4"/>
    <mergeCell ref="I3:J3"/>
    <mergeCell ref="I4:J4"/>
    <mergeCell ref="B6:C6"/>
    <mergeCell ref="D6:J6"/>
    <mergeCell ref="B7:C7"/>
    <mergeCell ref="D7:J7"/>
    <mergeCell ref="B8:C8"/>
    <mergeCell ref="D8:J8"/>
    <mergeCell ref="B16:C16"/>
    <mergeCell ref="B9:C9"/>
    <mergeCell ref="D9:J9"/>
    <mergeCell ref="B10:C10"/>
    <mergeCell ref="D10:J10"/>
    <mergeCell ref="B11:C11"/>
    <mergeCell ref="D11:J11"/>
    <mergeCell ref="B12:C12"/>
    <mergeCell ref="D12:J12"/>
    <mergeCell ref="B13:C13"/>
    <mergeCell ref="D13:J13"/>
    <mergeCell ref="B15:C15"/>
    <mergeCell ref="B29:J29"/>
    <mergeCell ref="B17:C17"/>
    <mergeCell ref="B19:C19"/>
    <mergeCell ref="B21:J21"/>
    <mergeCell ref="B22:C22"/>
    <mergeCell ref="D22:J22"/>
    <mergeCell ref="B23:C23"/>
    <mergeCell ref="D23:J23"/>
    <mergeCell ref="B24:C24"/>
    <mergeCell ref="D24:J24"/>
    <mergeCell ref="B26:J26"/>
    <mergeCell ref="B27:J27"/>
    <mergeCell ref="B28:J28"/>
    <mergeCell ref="B44:J44"/>
    <mergeCell ref="B30:J30"/>
    <mergeCell ref="B31:J31"/>
    <mergeCell ref="B33:J33"/>
    <mergeCell ref="B35:J35"/>
    <mergeCell ref="B36:J36"/>
    <mergeCell ref="B38:J38"/>
    <mergeCell ref="B39:J39"/>
    <mergeCell ref="B40:J40"/>
    <mergeCell ref="B41:J41"/>
    <mergeCell ref="B42:J42"/>
    <mergeCell ref="B43:J43"/>
    <mergeCell ref="B56:J56"/>
    <mergeCell ref="B45:J45"/>
    <mergeCell ref="B46:J46"/>
    <mergeCell ref="B47:J47"/>
    <mergeCell ref="B48:J48"/>
    <mergeCell ref="B49:J49"/>
    <mergeCell ref="B50:J50"/>
    <mergeCell ref="B51:J51"/>
    <mergeCell ref="B52:J52"/>
    <mergeCell ref="B53:J53"/>
    <mergeCell ref="B54:J54"/>
    <mergeCell ref="B55:J55"/>
    <mergeCell ref="B57:J57"/>
    <mergeCell ref="B58:J58"/>
    <mergeCell ref="B59:J59"/>
    <mergeCell ref="B60:J60"/>
    <mergeCell ref="B61:J6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J62"/>
  <sheetViews>
    <sheetView workbookViewId="0">
      <selection sqref="A1:XFD1048576"/>
    </sheetView>
  </sheetViews>
  <sheetFormatPr baseColWidth="10" defaultColWidth="11.42578125" defaultRowHeight="12.75" x14ac:dyDescent="0.25"/>
  <cols>
    <col min="1" max="1" width="1.42578125" style="25" customWidth="1"/>
    <col min="2" max="2" width="11.7109375" style="25" customWidth="1"/>
    <col min="3" max="3" width="19.28515625" style="25" customWidth="1"/>
    <col min="4" max="4" width="11" style="25" bestFit="1" customWidth="1"/>
    <col min="5" max="6" width="12.140625" style="25" customWidth="1"/>
    <col min="7" max="7" width="9.85546875" style="25" bestFit="1" customWidth="1"/>
    <col min="8" max="8" width="12.85546875" style="25" customWidth="1"/>
    <col min="9" max="9" width="10.28515625" style="25" hidden="1" customWidth="1"/>
    <col min="10" max="10" width="11.85546875" style="25" hidden="1" customWidth="1"/>
    <col min="11" max="11" width="1.42578125" style="25" customWidth="1"/>
    <col min="12" max="16384" width="11.42578125" style="25"/>
  </cols>
  <sheetData>
    <row r="2" spans="2:10" x14ac:dyDescent="0.25">
      <c r="B2" s="45"/>
      <c r="C2" s="45"/>
      <c r="D2" s="46" t="s">
        <v>48</v>
      </c>
      <c r="E2" s="46"/>
      <c r="F2" s="46"/>
      <c r="G2" s="46"/>
      <c r="H2" s="46"/>
      <c r="I2" s="47" t="s">
        <v>85</v>
      </c>
      <c r="J2" s="47"/>
    </row>
    <row r="3" spans="2:10" x14ac:dyDescent="0.25">
      <c r="B3" s="45"/>
      <c r="C3" s="45"/>
      <c r="D3" s="48" t="s">
        <v>50</v>
      </c>
      <c r="E3" s="48"/>
      <c r="F3" s="48"/>
      <c r="G3" s="48"/>
      <c r="H3" s="48"/>
      <c r="I3" s="47" t="s">
        <v>86</v>
      </c>
      <c r="J3" s="47"/>
    </row>
    <row r="4" spans="2:10" x14ac:dyDescent="0.25">
      <c r="B4" s="45"/>
      <c r="C4" s="45"/>
      <c r="D4" s="48"/>
      <c r="E4" s="48"/>
      <c r="F4" s="48"/>
      <c r="G4" s="48"/>
      <c r="H4" s="48"/>
      <c r="I4" s="47" t="s">
        <v>87</v>
      </c>
      <c r="J4" s="47"/>
    </row>
    <row r="6" spans="2:10" x14ac:dyDescent="0.25">
      <c r="B6" s="49" t="s">
        <v>53</v>
      </c>
      <c r="C6" s="49"/>
      <c r="D6" s="50">
        <v>43908</v>
      </c>
      <c r="E6" s="51"/>
      <c r="F6" s="51"/>
      <c r="G6" s="51"/>
      <c r="H6" s="51"/>
      <c r="I6" s="51"/>
      <c r="J6" s="51"/>
    </row>
    <row r="7" spans="2:10" x14ac:dyDescent="0.25">
      <c r="B7" s="49" t="s">
        <v>54</v>
      </c>
      <c r="C7" s="49"/>
      <c r="D7" s="51" t="s">
        <v>3</v>
      </c>
      <c r="E7" s="51"/>
      <c r="F7" s="51"/>
      <c r="G7" s="51"/>
      <c r="H7" s="51"/>
      <c r="I7" s="51"/>
      <c r="J7" s="51"/>
    </row>
    <row r="8" spans="2:10" x14ac:dyDescent="0.25">
      <c r="B8" s="49" t="s">
        <v>55</v>
      </c>
      <c r="C8" s="49"/>
      <c r="D8" s="51" t="s">
        <v>5</v>
      </c>
      <c r="E8" s="51"/>
      <c r="F8" s="51"/>
      <c r="G8" s="51"/>
      <c r="H8" s="51"/>
      <c r="I8" s="51"/>
      <c r="J8" s="51"/>
    </row>
    <row r="9" spans="2:10" x14ac:dyDescent="0.25">
      <c r="B9" s="49" t="s">
        <v>56</v>
      </c>
      <c r="C9" s="49"/>
      <c r="D9" s="51" t="s">
        <v>57</v>
      </c>
      <c r="E9" s="51"/>
      <c r="F9" s="51"/>
      <c r="G9" s="51"/>
      <c r="H9" s="51"/>
      <c r="I9" s="51"/>
      <c r="J9" s="51"/>
    </row>
    <row r="10" spans="2:10" x14ac:dyDescent="0.25">
      <c r="B10" s="49" t="s">
        <v>58</v>
      </c>
      <c r="C10" s="49"/>
      <c r="D10" s="51">
        <v>4157700</v>
      </c>
      <c r="E10" s="51"/>
      <c r="F10" s="51"/>
      <c r="G10" s="51"/>
      <c r="H10" s="51"/>
      <c r="I10" s="51"/>
      <c r="J10" s="51"/>
    </row>
    <row r="11" spans="2:10" x14ac:dyDescent="0.25">
      <c r="B11" s="49" t="s">
        <v>59</v>
      </c>
      <c r="C11" s="49"/>
      <c r="D11" s="51" t="s">
        <v>88</v>
      </c>
      <c r="E11" s="51"/>
      <c r="F11" s="51"/>
      <c r="G11" s="51"/>
      <c r="H11" s="51"/>
      <c r="I11" s="51"/>
      <c r="J11" s="51"/>
    </row>
    <row r="12" spans="2:10" x14ac:dyDescent="0.25">
      <c r="B12" s="49" t="s">
        <v>61</v>
      </c>
      <c r="C12" s="49"/>
      <c r="D12" s="51"/>
      <c r="E12" s="51"/>
      <c r="F12" s="51"/>
      <c r="G12" s="51"/>
      <c r="H12" s="51"/>
      <c r="I12" s="51"/>
      <c r="J12" s="51"/>
    </row>
    <row r="13" spans="2:10" x14ac:dyDescent="0.25">
      <c r="B13" s="49" t="s">
        <v>62</v>
      </c>
      <c r="C13" s="49"/>
      <c r="D13" s="51" t="s">
        <v>63</v>
      </c>
      <c r="E13" s="51"/>
      <c r="F13" s="51"/>
      <c r="G13" s="51"/>
      <c r="H13" s="51"/>
      <c r="I13" s="51"/>
      <c r="J13" s="51"/>
    </row>
    <row r="15" spans="2:10" ht="25.5" x14ac:dyDescent="0.25">
      <c r="B15" s="49" t="s">
        <v>64</v>
      </c>
      <c r="C15" s="49"/>
      <c r="D15" s="31" t="s">
        <v>65</v>
      </c>
      <c r="E15" s="31" t="s">
        <v>66</v>
      </c>
      <c r="F15" s="31" t="s">
        <v>67</v>
      </c>
      <c r="G15" s="31" t="s">
        <v>68</v>
      </c>
      <c r="H15" s="31" t="s">
        <v>69</v>
      </c>
      <c r="I15" s="31" t="s">
        <v>70</v>
      </c>
      <c r="J15" s="31" t="s">
        <v>71</v>
      </c>
    </row>
    <row r="16" spans="2:10" ht="54" customHeight="1" x14ac:dyDescent="0.25">
      <c r="B16" s="52" t="s">
        <v>91</v>
      </c>
      <c r="C16" s="53"/>
      <c r="D16" s="30">
        <v>24</v>
      </c>
      <c r="E16" s="23">
        <v>20400</v>
      </c>
      <c r="F16" s="23">
        <v>0</v>
      </c>
      <c r="G16" s="23">
        <f>E16+F16</f>
        <v>20400</v>
      </c>
      <c r="H16" s="23">
        <f>G16*D16</f>
        <v>489600</v>
      </c>
      <c r="I16" s="32" t="s">
        <v>73</v>
      </c>
      <c r="J16" s="32" t="s">
        <v>74</v>
      </c>
    </row>
    <row r="17" spans="2:10" ht="43.9" customHeight="1" x14ac:dyDescent="0.25">
      <c r="B17" s="52" t="s">
        <v>92</v>
      </c>
      <c r="C17" s="53"/>
      <c r="D17" s="30"/>
      <c r="E17" s="23"/>
      <c r="F17" s="23"/>
      <c r="G17" s="23"/>
      <c r="H17" s="23"/>
      <c r="I17" s="32"/>
      <c r="J17" s="32"/>
    </row>
    <row r="18" spans="2:10" s="26" customFormat="1" x14ac:dyDescent="0.25"/>
    <row r="19" spans="2:10" ht="15" x14ac:dyDescent="0.25">
      <c r="B19" s="57" t="s">
        <v>76</v>
      </c>
      <c r="C19" s="58"/>
      <c r="D19" s="24">
        <f>H16</f>
        <v>489600</v>
      </c>
      <c r="E19" s="34" t="s">
        <v>77</v>
      </c>
      <c r="F19" s="24">
        <v>0</v>
      </c>
      <c r="G19" s="34" t="s">
        <v>78</v>
      </c>
      <c r="H19" s="29">
        <f>D19+F19</f>
        <v>489600</v>
      </c>
      <c r="I19" s="22"/>
      <c r="J19" s="22"/>
    </row>
    <row r="21" spans="2:10" x14ac:dyDescent="0.25">
      <c r="B21" s="59" t="s">
        <v>79</v>
      </c>
      <c r="C21" s="59"/>
      <c r="D21" s="59"/>
      <c r="E21" s="59"/>
      <c r="F21" s="59"/>
      <c r="G21" s="59"/>
      <c r="H21" s="59"/>
      <c r="I21" s="59"/>
      <c r="J21" s="59"/>
    </row>
    <row r="22" spans="2:10" x14ac:dyDescent="0.25">
      <c r="B22" s="57" t="s">
        <v>80</v>
      </c>
      <c r="C22" s="58"/>
      <c r="D22" s="51"/>
      <c r="E22" s="51"/>
      <c r="F22" s="51"/>
      <c r="G22" s="51"/>
      <c r="H22" s="51"/>
      <c r="I22" s="51"/>
      <c r="J22" s="51"/>
    </row>
    <row r="23" spans="2:10" x14ac:dyDescent="0.25">
      <c r="B23" s="57" t="s">
        <v>81</v>
      </c>
      <c r="C23" s="58"/>
      <c r="D23" s="51"/>
      <c r="E23" s="51"/>
      <c r="F23" s="51"/>
      <c r="G23" s="51"/>
      <c r="H23" s="51"/>
      <c r="I23" s="51"/>
      <c r="J23" s="51"/>
    </row>
    <row r="24" spans="2:10" x14ac:dyDescent="0.25">
      <c r="B24" s="57" t="s">
        <v>82</v>
      </c>
      <c r="C24" s="58"/>
      <c r="D24" s="51"/>
      <c r="E24" s="51"/>
      <c r="F24" s="51"/>
      <c r="G24" s="51"/>
      <c r="H24" s="51"/>
      <c r="I24" s="51"/>
      <c r="J24" s="51"/>
    </row>
    <row r="25" spans="2:10" x14ac:dyDescent="0.25">
      <c r="D25" s="27"/>
      <c r="E25" s="27"/>
      <c r="F25" s="27"/>
      <c r="G25" s="27"/>
      <c r="H25" s="27"/>
      <c r="I25" s="27"/>
      <c r="J25" s="27"/>
    </row>
    <row r="26" spans="2:10" x14ac:dyDescent="0.25">
      <c r="B26" s="60" t="s">
        <v>83</v>
      </c>
      <c r="C26" s="61"/>
      <c r="D26" s="61"/>
      <c r="E26" s="61"/>
      <c r="F26" s="61"/>
      <c r="G26" s="61"/>
      <c r="H26" s="61"/>
      <c r="I26" s="61"/>
      <c r="J26" s="62"/>
    </row>
    <row r="27" spans="2:10" x14ac:dyDescent="0.25">
      <c r="B27" s="63"/>
      <c r="C27" s="64"/>
      <c r="D27" s="64"/>
      <c r="E27" s="64"/>
      <c r="F27" s="64"/>
      <c r="G27" s="64"/>
      <c r="H27" s="64"/>
      <c r="I27" s="64"/>
      <c r="J27" s="65"/>
    </row>
    <row r="28" spans="2:10" x14ac:dyDescent="0.25">
      <c r="B28" s="54"/>
      <c r="C28" s="55"/>
      <c r="D28" s="55"/>
      <c r="E28" s="55"/>
      <c r="F28" s="55"/>
      <c r="G28" s="55"/>
      <c r="H28" s="55"/>
      <c r="I28" s="55"/>
      <c r="J28" s="56"/>
    </row>
    <row r="29" spans="2:10" x14ac:dyDescent="0.25">
      <c r="B29" s="54"/>
      <c r="C29" s="55"/>
      <c r="D29" s="55"/>
      <c r="E29" s="55"/>
      <c r="F29" s="55"/>
      <c r="G29" s="55"/>
      <c r="H29" s="55"/>
      <c r="I29" s="55"/>
      <c r="J29" s="56"/>
    </row>
    <row r="30" spans="2:10" x14ac:dyDescent="0.25">
      <c r="B30" s="54"/>
      <c r="C30" s="55"/>
      <c r="D30" s="55"/>
      <c r="E30" s="55"/>
      <c r="F30" s="55"/>
      <c r="G30" s="55"/>
      <c r="H30" s="55"/>
      <c r="I30" s="55"/>
      <c r="J30" s="56"/>
    </row>
    <row r="31" spans="2:10" x14ac:dyDescent="0.25">
      <c r="B31" s="54"/>
      <c r="C31" s="55"/>
      <c r="D31" s="55"/>
      <c r="E31" s="55"/>
      <c r="F31" s="55"/>
      <c r="G31" s="55"/>
      <c r="H31" s="55"/>
      <c r="I31" s="55"/>
      <c r="J31" s="56"/>
    </row>
    <row r="32" spans="2:10" x14ac:dyDescent="0.25">
      <c r="B32" s="35"/>
      <c r="C32" s="36"/>
      <c r="D32" s="36"/>
      <c r="E32" s="36"/>
      <c r="F32" s="36"/>
      <c r="G32" s="36"/>
      <c r="H32" s="36"/>
      <c r="I32" s="36"/>
      <c r="J32" s="37"/>
    </row>
    <row r="33" spans="2:10" x14ac:dyDescent="0.25">
      <c r="B33" s="54"/>
      <c r="C33" s="55"/>
      <c r="D33" s="55"/>
      <c r="E33" s="55"/>
      <c r="F33" s="55"/>
      <c r="G33" s="55"/>
      <c r="H33" s="55"/>
      <c r="I33" s="55"/>
      <c r="J33" s="56"/>
    </row>
    <row r="34" spans="2:10" x14ac:dyDescent="0.25">
      <c r="B34" s="35"/>
      <c r="C34" s="36"/>
      <c r="D34" s="36"/>
      <c r="E34" s="36"/>
      <c r="F34" s="36"/>
      <c r="G34" s="36"/>
      <c r="H34" s="36"/>
      <c r="I34" s="36"/>
      <c r="J34" s="37"/>
    </row>
    <row r="35" spans="2:10" x14ac:dyDescent="0.25">
      <c r="B35" s="54"/>
      <c r="C35" s="55"/>
      <c r="D35" s="55"/>
      <c r="E35" s="55"/>
      <c r="F35" s="55"/>
      <c r="G35" s="55"/>
      <c r="H35" s="55"/>
      <c r="I35" s="55"/>
      <c r="J35" s="56"/>
    </row>
    <row r="36" spans="2:10" x14ac:dyDescent="0.25">
      <c r="B36" s="66"/>
      <c r="C36" s="67"/>
      <c r="D36" s="67"/>
      <c r="E36" s="67"/>
      <c r="F36" s="67"/>
      <c r="G36" s="67"/>
      <c r="H36" s="67"/>
      <c r="I36" s="67"/>
      <c r="J36" s="68"/>
    </row>
    <row r="38" spans="2:10" x14ac:dyDescent="0.25">
      <c r="B38" s="60" t="s">
        <v>84</v>
      </c>
      <c r="C38" s="61"/>
      <c r="D38" s="61"/>
      <c r="E38" s="61"/>
      <c r="F38" s="61"/>
      <c r="G38" s="61"/>
      <c r="H38" s="61"/>
      <c r="I38" s="61"/>
      <c r="J38" s="62"/>
    </row>
    <row r="39" spans="2:10" x14ac:dyDescent="0.25">
      <c r="B39" s="63"/>
      <c r="C39" s="64"/>
      <c r="D39" s="64"/>
      <c r="E39" s="64"/>
      <c r="F39" s="64"/>
      <c r="G39" s="64"/>
      <c r="H39" s="64"/>
      <c r="I39" s="64"/>
      <c r="J39" s="65"/>
    </row>
    <row r="40" spans="2:10" x14ac:dyDescent="0.25">
      <c r="B40" s="54"/>
      <c r="C40" s="55"/>
      <c r="D40" s="55"/>
      <c r="E40" s="55"/>
      <c r="F40" s="55"/>
      <c r="G40" s="55"/>
      <c r="H40" s="55"/>
      <c r="I40" s="55"/>
      <c r="J40" s="56"/>
    </row>
    <row r="41" spans="2:10" x14ac:dyDescent="0.25">
      <c r="B41" s="54"/>
      <c r="C41" s="55"/>
      <c r="D41" s="55"/>
      <c r="E41" s="55"/>
      <c r="F41" s="55"/>
      <c r="G41" s="55"/>
      <c r="H41" s="55"/>
      <c r="I41" s="55"/>
      <c r="J41" s="56"/>
    </row>
    <row r="42" spans="2:10" x14ac:dyDescent="0.25">
      <c r="B42" s="54"/>
      <c r="C42" s="55"/>
      <c r="D42" s="55"/>
      <c r="E42" s="55"/>
      <c r="F42" s="55"/>
      <c r="G42" s="55"/>
      <c r="H42" s="55"/>
      <c r="I42" s="55"/>
      <c r="J42" s="56"/>
    </row>
    <row r="43" spans="2:10" x14ac:dyDescent="0.25">
      <c r="B43" s="54"/>
      <c r="C43" s="55"/>
      <c r="D43" s="55"/>
      <c r="E43" s="55"/>
      <c r="F43" s="55"/>
      <c r="G43" s="55"/>
      <c r="H43" s="55"/>
      <c r="I43" s="55"/>
      <c r="J43" s="56"/>
    </row>
    <row r="44" spans="2:10" x14ac:dyDescent="0.25">
      <c r="B44" s="54"/>
      <c r="C44" s="55"/>
      <c r="D44" s="55"/>
      <c r="E44" s="55"/>
      <c r="F44" s="55"/>
      <c r="G44" s="55"/>
      <c r="H44" s="55"/>
      <c r="I44" s="55"/>
      <c r="J44" s="56"/>
    </row>
    <row r="45" spans="2:10" x14ac:dyDescent="0.25">
      <c r="B45" s="54"/>
      <c r="C45" s="55"/>
      <c r="D45" s="55"/>
      <c r="E45" s="55"/>
      <c r="F45" s="55"/>
      <c r="G45" s="55"/>
      <c r="H45" s="55"/>
      <c r="I45" s="55"/>
      <c r="J45" s="56"/>
    </row>
    <row r="46" spans="2:10" x14ac:dyDescent="0.25">
      <c r="B46" s="54"/>
      <c r="C46" s="55"/>
      <c r="D46" s="55"/>
      <c r="E46" s="55"/>
      <c r="F46" s="55"/>
      <c r="G46" s="55"/>
      <c r="H46" s="55"/>
      <c r="I46" s="55"/>
      <c r="J46" s="56"/>
    </row>
    <row r="47" spans="2:10" x14ac:dyDescent="0.25">
      <c r="B47" s="54"/>
      <c r="C47" s="55"/>
      <c r="D47" s="55"/>
      <c r="E47" s="55"/>
      <c r="F47" s="55"/>
      <c r="G47" s="55"/>
      <c r="H47" s="55"/>
      <c r="I47" s="55"/>
      <c r="J47" s="56"/>
    </row>
    <row r="48" spans="2:10" x14ac:dyDescent="0.25">
      <c r="B48" s="54"/>
      <c r="C48" s="55"/>
      <c r="D48" s="55"/>
      <c r="E48" s="55"/>
      <c r="F48" s="55"/>
      <c r="G48" s="55"/>
      <c r="H48" s="55"/>
      <c r="I48" s="55"/>
      <c r="J48" s="56"/>
    </row>
    <row r="49" spans="2:10" x14ac:dyDescent="0.25">
      <c r="B49" s="54"/>
      <c r="C49" s="55"/>
      <c r="D49" s="55"/>
      <c r="E49" s="55"/>
      <c r="F49" s="55"/>
      <c r="G49" s="55"/>
      <c r="H49" s="55"/>
      <c r="I49" s="55"/>
      <c r="J49" s="56"/>
    </row>
    <row r="50" spans="2:10" x14ac:dyDescent="0.25">
      <c r="B50" s="54"/>
      <c r="C50" s="55"/>
      <c r="D50" s="55"/>
      <c r="E50" s="55"/>
      <c r="F50" s="55"/>
      <c r="G50" s="55"/>
      <c r="H50" s="55"/>
      <c r="I50" s="55"/>
      <c r="J50" s="56"/>
    </row>
    <row r="51" spans="2:10" x14ac:dyDescent="0.25">
      <c r="B51" s="54"/>
      <c r="C51" s="55"/>
      <c r="D51" s="55"/>
      <c r="E51" s="55"/>
      <c r="F51" s="55"/>
      <c r="G51" s="55"/>
      <c r="H51" s="55"/>
      <c r="I51" s="55"/>
      <c r="J51" s="56"/>
    </row>
    <row r="52" spans="2:10" x14ac:dyDescent="0.25">
      <c r="B52" s="54"/>
      <c r="C52" s="55"/>
      <c r="D52" s="55"/>
      <c r="E52" s="55"/>
      <c r="F52" s="55"/>
      <c r="G52" s="55"/>
      <c r="H52" s="55"/>
      <c r="I52" s="55"/>
      <c r="J52" s="56"/>
    </row>
    <row r="53" spans="2:10" x14ac:dyDescent="0.25">
      <c r="B53" s="54"/>
      <c r="C53" s="55"/>
      <c r="D53" s="55"/>
      <c r="E53" s="55"/>
      <c r="F53" s="55"/>
      <c r="G53" s="55"/>
      <c r="H53" s="55"/>
      <c r="I53" s="55"/>
      <c r="J53" s="56"/>
    </row>
    <row r="54" spans="2:10" x14ac:dyDescent="0.25">
      <c r="B54" s="54"/>
      <c r="C54" s="55"/>
      <c r="D54" s="55"/>
      <c r="E54" s="55"/>
      <c r="F54" s="55"/>
      <c r="G54" s="55"/>
      <c r="H54" s="55"/>
      <c r="I54" s="55"/>
      <c r="J54" s="56"/>
    </row>
    <row r="55" spans="2:10" x14ac:dyDescent="0.25">
      <c r="B55" s="54"/>
      <c r="C55" s="55"/>
      <c r="D55" s="55"/>
      <c r="E55" s="55"/>
      <c r="F55" s="55"/>
      <c r="G55" s="55"/>
      <c r="H55" s="55"/>
      <c r="I55" s="55"/>
      <c r="J55" s="56"/>
    </row>
    <row r="56" spans="2:10" x14ac:dyDescent="0.25">
      <c r="B56" s="54"/>
      <c r="C56" s="55"/>
      <c r="D56" s="55"/>
      <c r="E56" s="55"/>
      <c r="F56" s="55"/>
      <c r="G56" s="55"/>
      <c r="H56" s="55"/>
      <c r="I56" s="55"/>
      <c r="J56" s="56"/>
    </row>
    <row r="57" spans="2:10" x14ac:dyDescent="0.25">
      <c r="B57" s="54"/>
      <c r="C57" s="55"/>
      <c r="D57" s="55"/>
      <c r="E57" s="55"/>
      <c r="F57" s="55"/>
      <c r="G57" s="55"/>
      <c r="H57" s="55"/>
      <c r="I57" s="55"/>
      <c r="J57" s="56"/>
    </row>
    <row r="58" spans="2:10" x14ac:dyDescent="0.25">
      <c r="B58" s="54"/>
      <c r="C58" s="55"/>
      <c r="D58" s="55"/>
      <c r="E58" s="55"/>
      <c r="F58" s="55"/>
      <c r="G58" s="55"/>
      <c r="H58" s="55"/>
      <c r="I58" s="55"/>
      <c r="J58" s="56"/>
    </row>
    <row r="59" spans="2:10" x14ac:dyDescent="0.25">
      <c r="B59" s="54"/>
      <c r="C59" s="55"/>
      <c r="D59" s="55"/>
      <c r="E59" s="55"/>
      <c r="F59" s="55"/>
      <c r="G59" s="55"/>
      <c r="H59" s="55"/>
      <c r="I59" s="55"/>
      <c r="J59" s="56"/>
    </row>
    <row r="60" spans="2:10" x14ac:dyDescent="0.25">
      <c r="B60" s="54"/>
      <c r="C60" s="55"/>
      <c r="D60" s="55"/>
      <c r="E60" s="55"/>
      <c r="F60" s="55"/>
      <c r="G60" s="55"/>
      <c r="H60" s="55"/>
      <c r="I60" s="55"/>
      <c r="J60" s="56"/>
    </row>
    <row r="61" spans="2:10" x14ac:dyDescent="0.25">
      <c r="B61" s="66"/>
      <c r="C61" s="67"/>
      <c r="D61" s="67"/>
      <c r="E61" s="67"/>
      <c r="F61" s="67"/>
      <c r="G61" s="67"/>
      <c r="H61" s="67"/>
      <c r="I61" s="67"/>
      <c r="J61" s="68"/>
    </row>
    <row r="62" spans="2:10" ht="15" x14ac:dyDescent="0.25">
      <c r="B62" s="22"/>
      <c r="C62" s="22"/>
      <c r="D62" s="22"/>
      <c r="E62" s="22"/>
      <c r="F62" s="22"/>
      <c r="G62" s="22"/>
      <c r="H62" s="22"/>
      <c r="I62" s="22"/>
      <c r="J62" s="22"/>
    </row>
  </sheetData>
  <mergeCells count="66">
    <mergeCell ref="B57:J57"/>
    <mergeCell ref="B58:J58"/>
    <mergeCell ref="B59:J59"/>
    <mergeCell ref="B60:J60"/>
    <mergeCell ref="B61:J61"/>
    <mergeCell ref="B56:J56"/>
    <mergeCell ref="B45:J45"/>
    <mergeCell ref="B46:J46"/>
    <mergeCell ref="B47:J47"/>
    <mergeCell ref="B48:J48"/>
    <mergeCell ref="B49:J49"/>
    <mergeCell ref="B50:J50"/>
    <mergeCell ref="B51:J51"/>
    <mergeCell ref="B52:J52"/>
    <mergeCell ref="B53:J53"/>
    <mergeCell ref="B54:J54"/>
    <mergeCell ref="B55:J55"/>
    <mergeCell ref="B44:J44"/>
    <mergeCell ref="B30:J30"/>
    <mergeCell ref="B31:J31"/>
    <mergeCell ref="B33:J33"/>
    <mergeCell ref="B35:J35"/>
    <mergeCell ref="B36:J36"/>
    <mergeCell ref="B38:J38"/>
    <mergeCell ref="B39:J39"/>
    <mergeCell ref="B40:J40"/>
    <mergeCell ref="B41:J41"/>
    <mergeCell ref="B42:J42"/>
    <mergeCell ref="B43:J43"/>
    <mergeCell ref="B29:J29"/>
    <mergeCell ref="B17:C17"/>
    <mergeCell ref="B19:C19"/>
    <mergeCell ref="B21:J21"/>
    <mergeCell ref="B22:C22"/>
    <mergeCell ref="D22:J22"/>
    <mergeCell ref="B23:C23"/>
    <mergeCell ref="D23:J23"/>
    <mergeCell ref="B24:C24"/>
    <mergeCell ref="D24:J24"/>
    <mergeCell ref="B26:J26"/>
    <mergeCell ref="B27:J27"/>
    <mergeCell ref="B28:J28"/>
    <mergeCell ref="B16:C16"/>
    <mergeCell ref="B9:C9"/>
    <mergeCell ref="D9:J9"/>
    <mergeCell ref="B10:C10"/>
    <mergeCell ref="D10:J10"/>
    <mergeCell ref="B11:C11"/>
    <mergeCell ref="D11:J11"/>
    <mergeCell ref="B12:C12"/>
    <mergeCell ref="D12:J12"/>
    <mergeCell ref="B13:C13"/>
    <mergeCell ref="D13:J13"/>
    <mergeCell ref="B15:C15"/>
    <mergeCell ref="B6:C6"/>
    <mergeCell ref="D6:J6"/>
    <mergeCell ref="B7:C7"/>
    <mergeCell ref="D7:J7"/>
    <mergeCell ref="B8:C8"/>
    <mergeCell ref="D8:J8"/>
    <mergeCell ref="B2:C4"/>
    <mergeCell ref="D2:H2"/>
    <mergeCell ref="I2:J2"/>
    <mergeCell ref="D3:H4"/>
    <mergeCell ref="I3:J3"/>
    <mergeCell ref="I4:J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J62"/>
  <sheetViews>
    <sheetView showGridLines="0" workbookViewId="0">
      <selection sqref="A1:XFD1048576"/>
    </sheetView>
  </sheetViews>
  <sheetFormatPr baseColWidth="10" defaultColWidth="11.42578125" defaultRowHeight="12.75" x14ac:dyDescent="0.25"/>
  <cols>
    <col min="1" max="1" width="1.42578125" style="25" customWidth="1"/>
    <col min="2" max="2" width="11.7109375" style="25" customWidth="1"/>
    <col min="3" max="3" width="19.28515625" style="25" customWidth="1"/>
    <col min="4" max="4" width="11" style="25" bestFit="1" customWidth="1"/>
    <col min="5" max="6" width="12.140625" style="25" customWidth="1"/>
    <col min="7" max="7" width="9.85546875" style="25" bestFit="1" customWidth="1"/>
    <col min="8" max="8" width="12.85546875" style="25" customWidth="1"/>
    <col min="9" max="9" width="10.28515625" style="25" hidden="1" customWidth="1"/>
    <col min="10" max="10" width="11.85546875" style="25" hidden="1" customWidth="1"/>
    <col min="11" max="11" width="1.42578125" style="25" customWidth="1"/>
    <col min="12" max="16384" width="11.42578125" style="25"/>
  </cols>
  <sheetData>
    <row r="2" spans="2:10" x14ac:dyDescent="0.25">
      <c r="B2" s="45"/>
      <c r="C2" s="45"/>
      <c r="D2" s="46" t="s">
        <v>48</v>
      </c>
      <c r="E2" s="46"/>
      <c r="F2" s="46"/>
      <c r="G2" s="46"/>
      <c r="H2" s="46"/>
      <c r="I2" s="47" t="s">
        <v>85</v>
      </c>
      <c r="J2" s="47"/>
    </row>
    <row r="3" spans="2:10" x14ac:dyDescent="0.25">
      <c r="B3" s="45"/>
      <c r="C3" s="45"/>
      <c r="D3" s="48" t="s">
        <v>50</v>
      </c>
      <c r="E3" s="48"/>
      <c r="F3" s="48"/>
      <c r="G3" s="48"/>
      <c r="H3" s="48"/>
      <c r="I3" s="47" t="s">
        <v>86</v>
      </c>
      <c r="J3" s="47"/>
    </row>
    <row r="4" spans="2:10" x14ac:dyDescent="0.25">
      <c r="B4" s="45"/>
      <c r="C4" s="45"/>
      <c r="D4" s="48"/>
      <c r="E4" s="48"/>
      <c r="F4" s="48"/>
      <c r="G4" s="48"/>
      <c r="H4" s="48"/>
      <c r="I4" s="47" t="s">
        <v>87</v>
      </c>
      <c r="J4" s="47"/>
    </row>
    <row r="6" spans="2:10" x14ac:dyDescent="0.25">
      <c r="B6" s="49" t="s">
        <v>53</v>
      </c>
      <c r="C6" s="49"/>
      <c r="D6" s="50">
        <v>44172</v>
      </c>
      <c r="E6" s="51"/>
      <c r="F6" s="51"/>
      <c r="G6" s="51"/>
      <c r="H6" s="51"/>
      <c r="I6" s="51"/>
      <c r="J6" s="51"/>
    </row>
    <row r="7" spans="2:10" x14ac:dyDescent="0.25">
      <c r="B7" s="49" t="s">
        <v>54</v>
      </c>
      <c r="C7" s="49"/>
      <c r="D7" s="51" t="s">
        <v>3</v>
      </c>
      <c r="E7" s="51"/>
      <c r="F7" s="51"/>
      <c r="G7" s="51"/>
      <c r="H7" s="51"/>
      <c r="I7" s="51"/>
      <c r="J7" s="51"/>
    </row>
    <row r="8" spans="2:10" x14ac:dyDescent="0.25">
      <c r="B8" s="49" t="s">
        <v>55</v>
      </c>
      <c r="C8" s="49"/>
      <c r="D8" s="51" t="s">
        <v>5</v>
      </c>
      <c r="E8" s="51"/>
      <c r="F8" s="51"/>
      <c r="G8" s="51"/>
      <c r="H8" s="51"/>
      <c r="I8" s="51"/>
      <c r="J8" s="51"/>
    </row>
    <row r="9" spans="2:10" x14ac:dyDescent="0.25">
      <c r="B9" s="49" t="s">
        <v>56</v>
      </c>
      <c r="C9" s="49"/>
      <c r="D9" s="51" t="s">
        <v>57</v>
      </c>
      <c r="E9" s="51"/>
      <c r="F9" s="51"/>
      <c r="G9" s="51"/>
      <c r="H9" s="51"/>
      <c r="I9" s="51"/>
      <c r="J9" s="51"/>
    </row>
    <row r="10" spans="2:10" x14ac:dyDescent="0.25">
      <c r="B10" s="49" t="s">
        <v>58</v>
      </c>
      <c r="C10" s="49"/>
      <c r="D10" s="51">
        <v>4157700</v>
      </c>
      <c r="E10" s="51"/>
      <c r="F10" s="51"/>
      <c r="G10" s="51"/>
      <c r="H10" s="51"/>
      <c r="I10" s="51"/>
      <c r="J10" s="51"/>
    </row>
    <row r="11" spans="2:10" x14ac:dyDescent="0.25">
      <c r="B11" s="49" t="s">
        <v>59</v>
      </c>
      <c r="C11" s="49"/>
      <c r="D11" s="51" t="s">
        <v>88</v>
      </c>
      <c r="E11" s="51"/>
      <c r="F11" s="51"/>
      <c r="G11" s="51"/>
      <c r="H11" s="51"/>
      <c r="I11" s="51"/>
      <c r="J11" s="51"/>
    </row>
    <row r="12" spans="2:10" x14ac:dyDescent="0.25">
      <c r="B12" s="49" t="s">
        <v>61</v>
      </c>
      <c r="C12" s="49"/>
      <c r="D12" s="51"/>
      <c r="E12" s="51"/>
      <c r="F12" s="51"/>
      <c r="G12" s="51"/>
      <c r="H12" s="51"/>
      <c r="I12" s="51"/>
      <c r="J12" s="51"/>
    </row>
    <row r="13" spans="2:10" x14ac:dyDescent="0.25">
      <c r="B13" s="49" t="s">
        <v>62</v>
      </c>
      <c r="C13" s="49"/>
      <c r="D13" s="51" t="s">
        <v>63</v>
      </c>
      <c r="E13" s="51"/>
      <c r="F13" s="51"/>
      <c r="G13" s="51"/>
      <c r="H13" s="51"/>
      <c r="I13" s="51"/>
      <c r="J13" s="51"/>
    </row>
    <row r="15" spans="2:10" ht="25.5" x14ac:dyDescent="0.25">
      <c r="B15" s="49" t="s">
        <v>64</v>
      </c>
      <c r="C15" s="49"/>
      <c r="D15" s="31" t="s">
        <v>65</v>
      </c>
      <c r="E15" s="31" t="s">
        <v>66</v>
      </c>
      <c r="F15" s="31" t="s">
        <v>67</v>
      </c>
      <c r="G15" s="31" t="s">
        <v>68</v>
      </c>
      <c r="H15" s="31" t="s">
        <v>69</v>
      </c>
      <c r="I15" s="31" t="s">
        <v>70</v>
      </c>
      <c r="J15" s="31" t="s">
        <v>71</v>
      </c>
    </row>
    <row r="16" spans="2:10" ht="54" customHeight="1" x14ac:dyDescent="0.25">
      <c r="B16" s="52" t="s">
        <v>93</v>
      </c>
      <c r="C16" s="53"/>
      <c r="D16" s="30">
        <v>18</v>
      </c>
      <c r="E16" s="23">
        <v>26600</v>
      </c>
      <c r="F16" s="23">
        <v>0</v>
      </c>
      <c r="G16" s="23">
        <f>E16+F16</f>
        <v>26600</v>
      </c>
      <c r="H16" s="23">
        <f>G16*D16</f>
        <v>478800</v>
      </c>
      <c r="I16" s="32" t="s">
        <v>73</v>
      </c>
      <c r="J16" s="32" t="s">
        <v>74</v>
      </c>
    </row>
    <row r="17" spans="2:10" ht="55.5" customHeight="1" x14ac:dyDescent="0.25">
      <c r="B17" s="52" t="s">
        <v>94</v>
      </c>
      <c r="C17" s="53"/>
      <c r="D17" s="30"/>
      <c r="E17" s="23"/>
      <c r="F17" s="23"/>
      <c r="G17" s="23"/>
      <c r="H17" s="23"/>
      <c r="I17" s="32"/>
      <c r="J17" s="32"/>
    </row>
    <row r="18" spans="2:10" s="26" customFormat="1" x14ac:dyDescent="0.25"/>
    <row r="19" spans="2:10" ht="15" x14ac:dyDescent="0.25">
      <c r="B19" s="57" t="s">
        <v>76</v>
      </c>
      <c r="C19" s="58"/>
      <c r="D19" s="24">
        <f>H16</f>
        <v>478800</v>
      </c>
      <c r="E19" s="34" t="s">
        <v>77</v>
      </c>
      <c r="F19" s="24">
        <v>0</v>
      </c>
      <c r="G19" s="34" t="s">
        <v>78</v>
      </c>
      <c r="H19" s="29">
        <f>D19+F19</f>
        <v>478800</v>
      </c>
      <c r="I19" s="22"/>
      <c r="J19" s="22"/>
    </row>
    <row r="21" spans="2:10" x14ac:dyDescent="0.25">
      <c r="B21" s="59" t="s">
        <v>79</v>
      </c>
      <c r="C21" s="59"/>
      <c r="D21" s="59"/>
      <c r="E21" s="59"/>
      <c r="F21" s="59"/>
      <c r="G21" s="59"/>
      <c r="H21" s="59"/>
      <c r="I21" s="59"/>
      <c r="J21" s="59"/>
    </row>
    <row r="22" spans="2:10" x14ac:dyDescent="0.25">
      <c r="B22" s="57" t="s">
        <v>80</v>
      </c>
      <c r="C22" s="58"/>
      <c r="D22" s="51"/>
      <c r="E22" s="51"/>
      <c r="F22" s="51"/>
      <c r="G22" s="51"/>
      <c r="H22" s="51"/>
      <c r="I22" s="51"/>
      <c r="J22" s="51"/>
    </row>
    <row r="23" spans="2:10" x14ac:dyDescent="0.25">
      <c r="B23" s="57" t="s">
        <v>81</v>
      </c>
      <c r="C23" s="58"/>
      <c r="D23" s="51"/>
      <c r="E23" s="51"/>
      <c r="F23" s="51"/>
      <c r="G23" s="51"/>
      <c r="H23" s="51"/>
      <c r="I23" s="51"/>
      <c r="J23" s="51"/>
    </row>
    <row r="24" spans="2:10" x14ac:dyDescent="0.25">
      <c r="B24" s="57" t="s">
        <v>82</v>
      </c>
      <c r="C24" s="58"/>
      <c r="D24" s="51"/>
      <c r="E24" s="51"/>
      <c r="F24" s="51"/>
      <c r="G24" s="51"/>
      <c r="H24" s="51"/>
      <c r="I24" s="51"/>
      <c r="J24" s="51"/>
    </row>
    <row r="25" spans="2:10" x14ac:dyDescent="0.25">
      <c r="D25" s="27"/>
      <c r="E25" s="27"/>
      <c r="F25" s="27"/>
      <c r="G25" s="27"/>
      <c r="H25" s="27"/>
      <c r="I25" s="27"/>
      <c r="J25" s="27"/>
    </row>
    <row r="26" spans="2:10" x14ac:dyDescent="0.25">
      <c r="B26" s="60" t="s">
        <v>83</v>
      </c>
      <c r="C26" s="61"/>
      <c r="D26" s="61"/>
      <c r="E26" s="61"/>
      <c r="F26" s="61"/>
      <c r="G26" s="61"/>
      <c r="H26" s="61"/>
      <c r="I26" s="61"/>
      <c r="J26" s="62"/>
    </row>
    <row r="27" spans="2:10" x14ac:dyDescent="0.25">
      <c r="B27" s="63"/>
      <c r="C27" s="64"/>
      <c r="D27" s="64"/>
      <c r="E27" s="64"/>
      <c r="F27" s="64"/>
      <c r="G27" s="64"/>
      <c r="H27" s="64"/>
      <c r="I27" s="64"/>
      <c r="J27" s="65"/>
    </row>
    <row r="28" spans="2:10" x14ac:dyDescent="0.25">
      <c r="B28" s="54" t="s">
        <v>95</v>
      </c>
      <c r="C28" s="55"/>
      <c r="D28" s="55"/>
      <c r="E28" s="55"/>
      <c r="F28" s="55"/>
      <c r="G28" s="55"/>
      <c r="H28" s="55"/>
      <c r="I28" s="55"/>
      <c r="J28" s="56"/>
    </row>
    <row r="29" spans="2:10" x14ac:dyDescent="0.25">
      <c r="B29" s="54"/>
      <c r="C29" s="55"/>
      <c r="D29" s="55"/>
      <c r="E29" s="55"/>
      <c r="F29" s="55"/>
      <c r="G29" s="55"/>
      <c r="H29" s="55"/>
      <c r="I29" s="55"/>
      <c r="J29" s="56"/>
    </row>
    <row r="30" spans="2:10" x14ac:dyDescent="0.25">
      <c r="B30" s="54"/>
      <c r="C30" s="55"/>
      <c r="D30" s="55"/>
      <c r="E30" s="55"/>
      <c r="F30" s="55"/>
      <c r="G30" s="55"/>
      <c r="H30" s="55"/>
      <c r="I30" s="55"/>
      <c r="J30" s="56"/>
    </row>
    <row r="31" spans="2:10" x14ac:dyDescent="0.25">
      <c r="B31" s="54"/>
      <c r="C31" s="55"/>
      <c r="D31" s="55"/>
      <c r="E31" s="55"/>
      <c r="F31" s="55"/>
      <c r="G31" s="55"/>
      <c r="H31" s="55"/>
      <c r="I31" s="55"/>
      <c r="J31" s="56"/>
    </row>
    <row r="32" spans="2:10" x14ac:dyDescent="0.25">
      <c r="B32" s="35"/>
      <c r="C32" s="36"/>
      <c r="D32" s="36"/>
      <c r="E32" s="36"/>
      <c r="F32" s="36"/>
      <c r="G32" s="36"/>
      <c r="H32" s="36"/>
      <c r="I32" s="36"/>
      <c r="J32" s="37"/>
    </row>
    <row r="33" spans="2:10" x14ac:dyDescent="0.25">
      <c r="B33" s="54"/>
      <c r="C33" s="55"/>
      <c r="D33" s="55"/>
      <c r="E33" s="55"/>
      <c r="F33" s="55"/>
      <c r="G33" s="55"/>
      <c r="H33" s="55"/>
      <c r="I33" s="55"/>
      <c r="J33" s="56"/>
    </row>
    <row r="34" spans="2:10" x14ac:dyDescent="0.25">
      <c r="B34" s="35"/>
      <c r="C34" s="36"/>
      <c r="D34" s="36"/>
      <c r="E34" s="36"/>
      <c r="F34" s="36"/>
      <c r="G34" s="36"/>
      <c r="H34" s="36"/>
      <c r="I34" s="36"/>
      <c r="J34" s="37"/>
    </row>
    <row r="35" spans="2:10" x14ac:dyDescent="0.25">
      <c r="B35" s="54"/>
      <c r="C35" s="55"/>
      <c r="D35" s="55"/>
      <c r="E35" s="55"/>
      <c r="F35" s="55"/>
      <c r="G35" s="55"/>
      <c r="H35" s="55"/>
      <c r="I35" s="55"/>
      <c r="J35" s="56"/>
    </row>
    <row r="36" spans="2:10" x14ac:dyDescent="0.25">
      <c r="B36" s="66"/>
      <c r="C36" s="67"/>
      <c r="D36" s="67"/>
      <c r="E36" s="67"/>
      <c r="F36" s="67"/>
      <c r="G36" s="67"/>
      <c r="H36" s="67"/>
      <c r="I36" s="67"/>
      <c r="J36" s="68"/>
    </row>
    <row r="38" spans="2:10" x14ac:dyDescent="0.25">
      <c r="B38" s="60" t="s">
        <v>84</v>
      </c>
      <c r="C38" s="61"/>
      <c r="D38" s="61"/>
      <c r="E38" s="61"/>
      <c r="F38" s="61"/>
      <c r="G38" s="61"/>
      <c r="H38" s="61"/>
      <c r="I38" s="61"/>
      <c r="J38" s="62"/>
    </row>
    <row r="39" spans="2:10" x14ac:dyDescent="0.25">
      <c r="B39" s="63"/>
      <c r="C39" s="64"/>
      <c r="D39" s="64"/>
      <c r="E39" s="64"/>
      <c r="F39" s="64"/>
      <c r="G39" s="64"/>
      <c r="H39" s="64"/>
      <c r="I39" s="64"/>
      <c r="J39" s="65"/>
    </row>
    <row r="40" spans="2:10" x14ac:dyDescent="0.25">
      <c r="B40" s="54"/>
      <c r="C40" s="55"/>
      <c r="D40" s="55"/>
      <c r="E40" s="55"/>
      <c r="F40" s="55"/>
      <c r="G40" s="55"/>
      <c r="H40" s="55"/>
      <c r="I40" s="55"/>
      <c r="J40" s="56"/>
    </row>
    <row r="41" spans="2:10" x14ac:dyDescent="0.25">
      <c r="B41" s="54"/>
      <c r="C41" s="55"/>
      <c r="D41" s="55"/>
      <c r="E41" s="55"/>
      <c r="F41" s="55"/>
      <c r="G41" s="55"/>
      <c r="H41" s="55"/>
      <c r="I41" s="55"/>
      <c r="J41" s="56"/>
    </row>
    <row r="42" spans="2:10" x14ac:dyDescent="0.25">
      <c r="B42" s="54"/>
      <c r="C42" s="55"/>
      <c r="D42" s="55"/>
      <c r="E42" s="55"/>
      <c r="F42" s="55"/>
      <c r="G42" s="55"/>
      <c r="H42" s="55"/>
      <c r="I42" s="55"/>
      <c r="J42" s="56"/>
    </row>
    <row r="43" spans="2:10" x14ac:dyDescent="0.25">
      <c r="B43" s="54"/>
      <c r="C43" s="55"/>
      <c r="D43" s="55"/>
      <c r="E43" s="55"/>
      <c r="F43" s="55"/>
      <c r="G43" s="55"/>
      <c r="H43" s="55"/>
      <c r="I43" s="55"/>
      <c r="J43" s="56"/>
    </row>
    <row r="44" spans="2:10" x14ac:dyDescent="0.25">
      <c r="B44" s="54"/>
      <c r="C44" s="55"/>
      <c r="D44" s="55"/>
      <c r="E44" s="55"/>
      <c r="F44" s="55"/>
      <c r="G44" s="55"/>
      <c r="H44" s="55"/>
      <c r="I44" s="55"/>
      <c r="J44" s="56"/>
    </row>
    <row r="45" spans="2:10" x14ac:dyDescent="0.25">
      <c r="B45" s="54"/>
      <c r="C45" s="55"/>
      <c r="D45" s="55"/>
      <c r="E45" s="55"/>
      <c r="F45" s="55"/>
      <c r="G45" s="55"/>
      <c r="H45" s="55"/>
      <c r="I45" s="55"/>
      <c r="J45" s="56"/>
    </row>
    <row r="46" spans="2:10" x14ac:dyDescent="0.25">
      <c r="B46" s="54"/>
      <c r="C46" s="55"/>
      <c r="D46" s="55"/>
      <c r="E46" s="55"/>
      <c r="F46" s="55"/>
      <c r="G46" s="55"/>
      <c r="H46" s="55"/>
      <c r="I46" s="55"/>
      <c r="J46" s="56"/>
    </row>
    <row r="47" spans="2:10" x14ac:dyDescent="0.25">
      <c r="B47" s="54"/>
      <c r="C47" s="55"/>
      <c r="D47" s="55"/>
      <c r="E47" s="55"/>
      <c r="F47" s="55"/>
      <c r="G47" s="55"/>
      <c r="H47" s="55"/>
      <c r="I47" s="55"/>
      <c r="J47" s="56"/>
    </row>
    <row r="48" spans="2:10" x14ac:dyDescent="0.25">
      <c r="B48" s="54"/>
      <c r="C48" s="55"/>
      <c r="D48" s="55"/>
      <c r="E48" s="55"/>
      <c r="F48" s="55"/>
      <c r="G48" s="55"/>
      <c r="H48" s="55"/>
      <c r="I48" s="55"/>
      <c r="J48" s="56"/>
    </row>
    <row r="49" spans="2:10" x14ac:dyDescent="0.25">
      <c r="B49" s="54"/>
      <c r="C49" s="55"/>
      <c r="D49" s="55"/>
      <c r="E49" s="55"/>
      <c r="F49" s="55"/>
      <c r="G49" s="55"/>
      <c r="H49" s="55"/>
      <c r="I49" s="55"/>
      <c r="J49" s="56"/>
    </row>
    <row r="50" spans="2:10" x14ac:dyDescent="0.25">
      <c r="B50" s="54"/>
      <c r="C50" s="55"/>
      <c r="D50" s="55"/>
      <c r="E50" s="55"/>
      <c r="F50" s="55"/>
      <c r="G50" s="55"/>
      <c r="H50" s="55"/>
      <c r="I50" s="55"/>
      <c r="J50" s="56"/>
    </row>
    <row r="51" spans="2:10" x14ac:dyDescent="0.25">
      <c r="B51" s="54"/>
      <c r="C51" s="55"/>
      <c r="D51" s="55"/>
      <c r="E51" s="55"/>
      <c r="F51" s="55"/>
      <c r="G51" s="55"/>
      <c r="H51" s="55"/>
      <c r="I51" s="55"/>
      <c r="J51" s="56"/>
    </row>
    <row r="52" spans="2:10" x14ac:dyDescent="0.25">
      <c r="B52" s="54"/>
      <c r="C52" s="55"/>
      <c r="D52" s="55"/>
      <c r="E52" s="55"/>
      <c r="F52" s="55"/>
      <c r="G52" s="55"/>
      <c r="H52" s="55"/>
      <c r="I52" s="55"/>
      <c r="J52" s="56"/>
    </row>
    <row r="53" spans="2:10" x14ac:dyDescent="0.25">
      <c r="B53" s="54"/>
      <c r="C53" s="55"/>
      <c r="D53" s="55"/>
      <c r="E53" s="55"/>
      <c r="F53" s="55"/>
      <c r="G53" s="55"/>
      <c r="H53" s="55"/>
      <c r="I53" s="55"/>
      <c r="J53" s="56"/>
    </row>
    <row r="54" spans="2:10" x14ac:dyDescent="0.25">
      <c r="B54" s="54"/>
      <c r="C54" s="55"/>
      <c r="D54" s="55"/>
      <c r="E54" s="55"/>
      <c r="F54" s="55"/>
      <c r="G54" s="55"/>
      <c r="H54" s="55"/>
      <c r="I54" s="55"/>
      <c r="J54" s="56"/>
    </row>
    <row r="55" spans="2:10" x14ac:dyDescent="0.25">
      <c r="B55" s="54"/>
      <c r="C55" s="55"/>
      <c r="D55" s="55"/>
      <c r="E55" s="55"/>
      <c r="F55" s="55"/>
      <c r="G55" s="55"/>
      <c r="H55" s="55"/>
      <c r="I55" s="55"/>
      <c r="J55" s="56"/>
    </row>
    <row r="56" spans="2:10" x14ac:dyDescent="0.25">
      <c r="B56" s="54"/>
      <c r="C56" s="55"/>
      <c r="D56" s="55"/>
      <c r="E56" s="55"/>
      <c r="F56" s="55"/>
      <c r="G56" s="55"/>
      <c r="H56" s="55"/>
      <c r="I56" s="55"/>
      <c r="J56" s="56"/>
    </row>
    <row r="57" spans="2:10" x14ac:dyDescent="0.25">
      <c r="B57" s="54"/>
      <c r="C57" s="55"/>
      <c r="D57" s="55"/>
      <c r="E57" s="55"/>
      <c r="F57" s="55"/>
      <c r="G57" s="55"/>
      <c r="H57" s="55"/>
      <c r="I57" s="55"/>
      <c r="J57" s="56"/>
    </row>
    <row r="58" spans="2:10" x14ac:dyDescent="0.25">
      <c r="B58" s="54"/>
      <c r="C58" s="55"/>
      <c r="D58" s="55"/>
      <c r="E58" s="55"/>
      <c r="F58" s="55"/>
      <c r="G58" s="55"/>
      <c r="H58" s="55"/>
      <c r="I58" s="55"/>
      <c r="J58" s="56"/>
    </row>
    <row r="59" spans="2:10" x14ac:dyDescent="0.25">
      <c r="B59" s="54"/>
      <c r="C59" s="55"/>
      <c r="D59" s="55"/>
      <c r="E59" s="55"/>
      <c r="F59" s="55"/>
      <c r="G59" s="55"/>
      <c r="H59" s="55"/>
      <c r="I59" s="55"/>
      <c r="J59" s="56"/>
    </row>
    <row r="60" spans="2:10" x14ac:dyDescent="0.25">
      <c r="B60" s="54"/>
      <c r="C60" s="55"/>
      <c r="D60" s="55"/>
      <c r="E60" s="55"/>
      <c r="F60" s="55"/>
      <c r="G60" s="55"/>
      <c r="H60" s="55"/>
      <c r="I60" s="55"/>
      <c r="J60" s="56"/>
    </row>
    <row r="61" spans="2:10" x14ac:dyDescent="0.25">
      <c r="B61" s="66"/>
      <c r="C61" s="67"/>
      <c r="D61" s="67"/>
      <c r="E61" s="67"/>
      <c r="F61" s="67"/>
      <c r="G61" s="67"/>
      <c r="H61" s="67"/>
      <c r="I61" s="67"/>
      <c r="J61" s="68"/>
    </row>
    <row r="62" spans="2:10" ht="15" x14ac:dyDescent="0.25">
      <c r="B62" s="22"/>
      <c r="C62" s="22"/>
      <c r="D62" s="22"/>
      <c r="E62" s="22"/>
      <c r="F62" s="22"/>
      <c r="G62" s="22"/>
      <c r="H62" s="22"/>
      <c r="I62" s="22"/>
      <c r="J62" s="22"/>
    </row>
  </sheetData>
  <mergeCells count="66">
    <mergeCell ref="B57:J57"/>
    <mergeCell ref="B58:J58"/>
    <mergeCell ref="B59:J59"/>
    <mergeCell ref="B60:J60"/>
    <mergeCell ref="B61:J61"/>
    <mergeCell ref="B56:J56"/>
    <mergeCell ref="B45:J45"/>
    <mergeCell ref="B46:J46"/>
    <mergeCell ref="B47:J47"/>
    <mergeCell ref="B48:J48"/>
    <mergeCell ref="B49:J49"/>
    <mergeCell ref="B50:J50"/>
    <mergeCell ref="B51:J51"/>
    <mergeCell ref="B52:J52"/>
    <mergeCell ref="B53:J53"/>
    <mergeCell ref="B54:J54"/>
    <mergeCell ref="B55:J55"/>
    <mergeCell ref="B44:J44"/>
    <mergeCell ref="B30:J30"/>
    <mergeCell ref="B31:J31"/>
    <mergeCell ref="B33:J33"/>
    <mergeCell ref="B35:J35"/>
    <mergeCell ref="B36:J36"/>
    <mergeCell ref="B38:J38"/>
    <mergeCell ref="B39:J39"/>
    <mergeCell ref="B40:J40"/>
    <mergeCell ref="B41:J41"/>
    <mergeCell ref="B42:J42"/>
    <mergeCell ref="B43:J43"/>
    <mergeCell ref="B29:J29"/>
    <mergeCell ref="B17:C17"/>
    <mergeCell ref="B19:C19"/>
    <mergeCell ref="B21:J21"/>
    <mergeCell ref="B22:C22"/>
    <mergeCell ref="D22:J22"/>
    <mergeCell ref="B23:C23"/>
    <mergeCell ref="D23:J23"/>
    <mergeCell ref="B24:C24"/>
    <mergeCell ref="D24:J24"/>
    <mergeCell ref="B26:J26"/>
    <mergeCell ref="B27:J27"/>
    <mergeCell ref="B28:J28"/>
    <mergeCell ref="B16:C16"/>
    <mergeCell ref="B9:C9"/>
    <mergeCell ref="D9:J9"/>
    <mergeCell ref="B10:C10"/>
    <mergeCell ref="D10:J10"/>
    <mergeCell ref="B11:C11"/>
    <mergeCell ref="D11:J11"/>
    <mergeCell ref="B12:C12"/>
    <mergeCell ref="D12:J12"/>
    <mergeCell ref="B13:C13"/>
    <mergeCell ref="D13:J13"/>
    <mergeCell ref="B15:C15"/>
    <mergeCell ref="B6:C6"/>
    <mergeCell ref="D6:J6"/>
    <mergeCell ref="B7:C7"/>
    <mergeCell ref="D7:J7"/>
    <mergeCell ref="B8:C8"/>
    <mergeCell ref="D8:J8"/>
    <mergeCell ref="B2:C4"/>
    <mergeCell ref="D2:H2"/>
    <mergeCell ref="I2:J2"/>
    <mergeCell ref="D3:H4"/>
    <mergeCell ref="I3:J3"/>
    <mergeCell ref="I4:J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I25"/>
  <sheetViews>
    <sheetView showGridLines="0" tabSelected="1" workbookViewId="0">
      <selection activeCell="N25" sqref="N25"/>
    </sheetView>
  </sheetViews>
  <sheetFormatPr baseColWidth="10" defaultColWidth="11.42578125" defaultRowHeight="15" x14ac:dyDescent="0.25"/>
  <cols>
    <col min="2" max="2" width="18.5703125" customWidth="1"/>
    <col min="8" max="9" width="0" hidden="1" customWidth="1"/>
  </cols>
  <sheetData>
    <row r="1" spans="1:9" x14ac:dyDescent="0.25">
      <c r="A1" s="45"/>
      <c r="B1" s="45"/>
      <c r="C1" s="46" t="s">
        <v>48</v>
      </c>
      <c r="D1" s="46"/>
      <c r="E1" s="46"/>
      <c r="F1" s="46"/>
      <c r="G1" s="46"/>
      <c r="H1" s="47" t="s">
        <v>85</v>
      </c>
      <c r="I1" s="47"/>
    </row>
    <row r="2" spans="1:9" x14ac:dyDescent="0.25">
      <c r="A2" s="45"/>
      <c r="B2" s="45"/>
      <c r="C2" s="48" t="s">
        <v>50</v>
      </c>
      <c r="D2" s="48"/>
      <c r="E2" s="48"/>
      <c r="F2" s="48"/>
      <c r="G2" s="48"/>
      <c r="H2" s="47" t="s">
        <v>86</v>
      </c>
      <c r="I2" s="47"/>
    </row>
    <row r="3" spans="1:9" x14ac:dyDescent="0.25">
      <c r="A3" s="45"/>
      <c r="B3" s="45"/>
      <c r="C3" s="48"/>
      <c r="D3" s="48"/>
      <c r="E3" s="48"/>
      <c r="F3" s="48"/>
      <c r="G3" s="48"/>
      <c r="H3" s="47" t="s">
        <v>87</v>
      </c>
      <c r="I3" s="47"/>
    </row>
    <row r="4" spans="1:9" x14ac:dyDescent="0.25">
      <c r="A4" s="25"/>
      <c r="B4" s="25"/>
      <c r="C4" s="25"/>
      <c r="D4" s="25"/>
      <c r="E4" s="25"/>
      <c r="F4" s="25"/>
      <c r="G4" s="25"/>
      <c r="H4" s="25"/>
      <c r="I4" s="25"/>
    </row>
    <row r="5" spans="1:9" x14ac:dyDescent="0.25">
      <c r="A5" s="49" t="s">
        <v>53</v>
      </c>
      <c r="B5" s="49"/>
      <c r="C5" s="50" t="s">
        <v>104</v>
      </c>
      <c r="D5" s="51"/>
      <c r="E5" s="51"/>
      <c r="F5" s="51"/>
      <c r="G5" s="51"/>
      <c r="H5" s="51"/>
      <c r="I5" s="51"/>
    </row>
    <row r="6" spans="1:9" x14ac:dyDescent="0.25">
      <c r="A6" s="49" t="s">
        <v>54</v>
      </c>
      <c r="B6" s="49"/>
      <c r="C6" s="51" t="s">
        <v>96</v>
      </c>
      <c r="D6" s="51"/>
      <c r="E6" s="51"/>
      <c r="F6" s="51"/>
      <c r="G6" s="51"/>
      <c r="H6" s="51"/>
      <c r="I6" s="51"/>
    </row>
    <row r="7" spans="1:9" x14ac:dyDescent="0.25">
      <c r="A7" s="49" t="s">
        <v>55</v>
      </c>
      <c r="B7" s="49"/>
      <c r="C7" s="51" t="s">
        <v>97</v>
      </c>
      <c r="D7" s="51"/>
      <c r="E7" s="51"/>
      <c r="F7" s="51"/>
      <c r="G7" s="51"/>
      <c r="H7" s="51"/>
      <c r="I7" s="51"/>
    </row>
    <row r="8" spans="1:9" ht="53.25" customHeight="1" x14ac:dyDescent="0.25">
      <c r="A8" s="49" t="s">
        <v>56</v>
      </c>
      <c r="B8" s="49"/>
      <c r="C8" s="69" t="s">
        <v>98</v>
      </c>
      <c r="D8" s="51"/>
      <c r="E8" s="51"/>
      <c r="F8" s="51"/>
      <c r="G8" s="51"/>
      <c r="H8" s="51"/>
      <c r="I8" s="51"/>
    </row>
    <row r="9" spans="1:9" x14ac:dyDescent="0.25">
      <c r="A9" s="49" t="s">
        <v>58</v>
      </c>
      <c r="B9" s="49"/>
      <c r="C9" s="51" t="s">
        <v>99</v>
      </c>
      <c r="D9" s="51"/>
      <c r="E9" s="51"/>
      <c r="F9" s="51"/>
      <c r="G9" s="51"/>
      <c r="H9" s="51"/>
      <c r="I9" s="51"/>
    </row>
    <row r="10" spans="1:9" x14ac:dyDescent="0.25">
      <c r="A10" s="49" t="s">
        <v>59</v>
      </c>
      <c r="B10" s="49"/>
      <c r="C10" s="51" t="s">
        <v>100</v>
      </c>
      <c r="D10" s="51"/>
      <c r="E10" s="51"/>
      <c r="F10" s="51"/>
      <c r="G10" s="51"/>
      <c r="H10" s="51"/>
      <c r="I10" s="51"/>
    </row>
    <row r="11" spans="1:9" x14ac:dyDescent="0.25">
      <c r="A11" s="49" t="s">
        <v>61</v>
      </c>
      <c r="B11" s="49"/>
      <c r="C11" s="51"/>
      <c r="D11" s="51"/>
      <c r="E11" s="51"/>
      <c r="F11" s="51"/>
      <c r="G11" s="51"/>
      <c r="H11" s="51"/>
      <c r="I11" s="51"/>
    </row>
    <row r="12" spans="1:9" x14ac:dyDescent="0.25">
      <c r="A12" s="49" t="s">
        <v>62</v>
      </c>
      <c r="B12" s="49"/>
      <c r="C12" s="51" t="s">
        <v>101</v>
      </c>
      <c r="D12" s="51"/>
      <c r="E12" s="51"/>
      <c r="F12" s="51"/>
      <c r="G12" s="51"/>
      <c r="H12" s="51"/>
      <c r="I12" s="51"/>
    </row>
    <row r="13" spans="1:9" x14ac:dyDescent="0.25">
      <c r="A13" s="25"/>
      <c r="B13" s="25"/>
      <c r="C13" s="25"/>
      <c r="D13" s="25"/>
      <c r="E13" s="25"/>
      <c r="F13" s="25"/>
      <c r="G13" s="25"/>
      <c r="H13" s="25"/>
      <c r="I13" s="25"/>
    </row>
    <row r="14" spans="1:9" ht="36" x14ac:dyDescent="0.25">
      <c r="A14" s="49" t="s">
        <v>64</v>
      </c>
      <c r="B14" s="49"/>
      <c r="C14" s="31" t="s">
        <v>65</v>
      </c>
      <c r="D14" s="31" t="s">
        <v>66</v>
      </c>
      <c r="E14" s="31" t="s">
        <v>67</v>
      </c>
      <c r="F14" s="31" t="s">
        <v>68</v>
      </c>
      <c r="G14" s="31" t="s">
        <v>69</v>
      </c>
      <c r="H14" s="31" t="s">
        <v>70</v>
      </c>
      <c r="I14" s="31" t="s">
        <v>71</v>
      </c>
    </row>
    <row r="15" spans="1:9" ht="63.75" customHeight="1" x14ac:dyDescent="0.25">
      <c r="A15" s="52" t="s">
        <v>102</v>
      </c>
      <c r="B15" s="53"/>
      <c r="C15" s="30">
        <v>23</v>
      </c>
      <c r="D15" s="23">
        <v>30000</v>
      </c>
      <c r="E15" s="23">
        <v>0</v>
      </c>
      <c r="F15" s="23">
        <f t="shared" ref="F15:F16" si="0">D15+E15</f>
        <v>30000</v>
      </c>
      <c r="G15" s="23">
        <f t="shared" ref="G15:G16" si="1">F15*C15</f>
        <v>690000</v>
      </c>
      <c r="H15" s="26"/>
      <c r="I15" s="26"/>
    </row>
    <row r="16" spans="1:9" ht="63.75" customHeight="1" x14ac:dyDescent="0.25">
      <c r="A16" s="52" t="s">
        <v>103</v>
      </c>
      <c r="B16" s="53"/>
      <c r="C16" s="30">
        <v>7</v>
      </c>
      <c r="D16" s="23">
        <v>22000</v>
      </c>
      <c r="E16" s="23">
        <v>0</v>
      </c>
      <c r="F16" s="23">
        <f t="shared" si="0"/>
        <v>22000</v>
      </c>
      <c r="G16" s="23">
        <f t="shared" si="1"/>
        <v>154000</v>
      </c>
      <c r="H16" s="26"/>
      <c r="I16" s="26"/>
    </row>
    <row r="17" spans="1:9" x14ac:dyDescent="0.25">
      <c r="A17" s="57" t="s">
        <v>76</v>
      </c>
      <c r="B17" s="58"/>
      <c r="C17" s="24">
        <f>SUM(G15:I16)</f>
        <v>844000</v>
      </c>
      <c r="D17" s="34" t="s">
        <v>77</v>
      </c>
      <c r="E17" s="24">
        <v>0</v>
      </c>
      <c r="F17" s="34" t="s">
        <v>78</v>
      </c>
      <c r="G17" s="29">
        <f>C17+E17</f>
        <v>844000</v>
      </c>
      <c r="H17" s="22"/>
      <c r="I17" s="22"/>
    </row>
    <row r="18" spans="1:9" x14ac:dyDescent="0.25">
      <c r="A18" s="25"/>
      <c r="B18" s="25"/>
      <c r="C18" s="25"/>
      <c r="D18" s="34"/>
      <c r="E18" s="25"/>
      <c r="F18" s="25"/>
      <c r="G18" s="25"/>
      <c r="H18" s="25"/>
      <c r="I18" s="25"/>
    </row>
    <row r="19" spans="1:9" x14ac:dyDescent="0.25">
      <c r="A19" s="59" t="s">
        <v>79</v>
      </c>
      <c r="B19" s="59"/>
      <c r="C19" s="59"/>
      <c r="D19" s="59"/>
      <c r="E19" s="59"/>
      <c r="F19" s="59"/>
      <c r="G19" s="59"/>
      <c r="H19" s="59"/>
      <c r="I19" s="59"/>
    </row>
    <row r="20" spans="1:9" x14ac:dyDescent="0.25">
      <c r="A20" s="57" t="s">
        <v>80</v>
      </c>
      <c r="B20" s="58"/>
      <c r="C20" s="51"/>
      <c r="D20" s="51"/>
      <c r="E20" s="51"/>
      <c r="F20" s="51"/>
      <c r="G20" s="51"/>
      <c r="H20" s="51"/>
      <c r="I20" s="51"/>
    </row>
    <row r="21" spans="1:9" x14ac:dyDescent="0.25">
      <c r="A21" s="57" t="s">
        <v>81</v>
      </c>
      <c r="B21" s="58"/>
      <c r="C21" s="51"/>
      <c r="D21" s="51"/>
      <c r="E21" s="51"/>
      <c r="F21" s="51"/>
      <c r="G21" s="51"/>
      <c r="H21" s="51"/>
      <c r="I21" s="51"/>
    </row>
    <row r="22" spans="1:9" x14ac:dyDescent="0.25">
      <c r="A22" s="57" t="s">
        <v>82</v>
      </c>
      <c r="B22" s="58"/>
      <c r="C22" s="51"/>
      <c r="D22" s="51"/>
      <c r="E22" s="51"/>
      <c r="F22" s="51"/>
      <c r="G22" s="51"/>
      <c r="H22" s="51"/>
      <c r="I22" s="51"/>
    </row>
    <row r="23" spans="1:9" x14ac:dyDescent="0.25">
      <c r="A23" s="25"/>
      <c r="B23" s="25"/>
      <c r="C23" s="27"/>
      <c r="D23" s="27"/>
      <c r="E23" s="27"/>
      <c r="F23" s="27"/>
      <c r="G23" s="27"/>
      <c r="H23" s="27"/>
      <c r="I23" s="27"/>
    </row>
    <row r="24" spans="1:9" x14ac:dyDescent="0.25">
      <c r="A24" s="60" t="s">
        <v>83</v>
      </c>
      <c r="B24" s="61"/>
      <c r="C24" s="61"/>
      <c r="D24" s="61"/>
      <c r="E24" s="61"/>
      <c r="F24" s="61"/>
      <c r="G24" s="61"/>
      <c r="H24" s="61"/>
      <c r="I24" s="62"/>
    </row>
    <row r="25" spans="1:9" ht="165" customHeight="1" x14ac:dyDescent="0.25">
      <c r="A25" s="70"/>
      <c r="B25" s="70"/>
      <c r="C25" s="70"/>
      <c r="D25" s="70"/>
      <c r="E25" s="70"/>
      <c r="F25" s="70"/>
      <c r="G25" s="70"/>
    </row>
  </sheetData>
  <mergeCells count="35">
    <mergeCell ref="A25:G25"/>
    <mergeCell ref="A21:B21"/>
    <mergeCell ref="C21:I21"/>
    <mergeCell ref="A22:B22"/>
    <mergeCell ref="C22:I22"/>
    <mergeCell ref="A24:I24"/>
    <mergeCell ref="A17:B17"/>
    <mergeCell ref="A19:I19"/>
    <mergeCell ref="A20:B20"/>
    <mergeCell ref="C20:I20"/>
    <mergeCell ref="A15:B15"/>
    <mergeCell ref="A16:B16"/>
    <mergeCell ref="A11:B11"/>
    <mergeCell ref="C11:I11"/>
    <mergeCell ref="A12:B12"/>
    <mergeCell ref="C12:I12"/>
    <mergeCell ref="A14:B14"/>
    <mergeCell ref="A8:B8"/>
    <mergeCell ref="C8:I8"/>
    <mergeCell ref="A9:B9"/>
    <mergeCell ref="C9:I9"/>
    <mergeCell ref="A10:B10"/>
    <mergeCell ref="C10:I10"/>
    <mergeCell ref="A5:B5"/>
    <mergeCell ref="C5:I5"/>
    <mergeCell ref="A6:B6"/>
    <mergeCell ref="C6:I6"/>
    <mergeCell ref="A7:B7"/>
    <mergeCell ref="C7:I7"/>
    <mergeCell ref="A1:B3"/>
    <mergeCell ref="C1:G1"/>
    <mergeCell ref="H1:I1"/>
    <mergeCell ref="C2:G3"/>
    <mergeCell ref="H2:I2"/>
    <mergeCell ref="H3:I3"/>
  </mergeCells>
  <hyperlinks>
    <hyperlink ref="C8" r:id="rId1" xr:uid="{00000000-0004-0000-0800-000000000000}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safari</vt:lpstr>
      <vt:lpstr>2017</vt:lpstr>
      <vt:lpstr>Noviembre</vt:lpstr>
      <vt:lpstr>Dic</vt:lpstr>
      <vt:lpstr>Zooloween</vt:lpstr>
      <vt:lpstr>Enero</vt:lpstr>
      <vt:lpstr>Febrero</vt:lpstr>
      <vt:lpstr>Marzo</vt:lpstr>
      <vt:lpstr>Febrero 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Vasquez</dc:creator>
  <cp:keywords/>
  <dc:description/>
  <cp:lastModifiedBy>Karina Castañeda Rave</cp:lastModifiedBy>
  <cp:revision/>
  <dcterms:created xsi:type="dcterms:W3CDTF">2016-02-01T22:30:15Z</dcterms:created>
  <dcterms:modified xsi:type="dcterms:W3CDTF">2025-03-04T19:53:55Z</dcterms:modified>
  <cp:category/>
  <cp:contentStatus/>
</cp:coreProperties>
</file>