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VACACIONES CAMILA\EN APROBACION\INTERNET ADMINISTRACION\"/>
    </mc:Choice>
  </mc:AlternateContent>
  <xr:revisionPtr revIDLastSave="0" documentId="13_ncr:1_{6135F429-7C07-4839-84D6-B726DF2E5A02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SONDE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1" l="1"/>
  <c r="R6" i="1"/>
  <c r="R7" i="1"/>
  <c r="Q5" i="1"/>
  <c r="Q6" i="1"/>
  <c r="Q7" i="1"/>
  <c r="P5" i="1"/>
  <c r="P6" i="1"/>
  <c r="P7" i="1"/>
  <c r="O5" i="1"/>
  <c r="O6" i="1"/>
  <c r="O7" i="1"/>
  <c r="N5" i="1"/>
  <c r="N6" i="1"/>
  <c r="N7" i="1"/>
  <c r="Q4" i="1"/>
  <c r="P4" i="1"/>
  <c r="O4" i="1"/>
  <c r="N4" i="1"/>
  <c r="H5" i="1"/>
  <c r="I5" i="1" s="1"/>
  <c r="H6" i="1"/>
  <c r="I6" i="1" s="1"/>
  <c r="G5" i="1"/>
  <c r="G6" i="1"/>
  <c r="G7" i="1"/>
  <c r="H7" i="1" s="1"/>
  <c r="I7" i="1" s="1"/>
  <c r="I4" i="1"/>
  <c r="R4" i="1" s="1"/>
  <c r="H4" i="1"/>
  <c r="G4" i="1"/>
  <c r="M5" i="1"/>
  <c r="M6" i="1"/>
  <c r="M7" i="1"/>
  <c r="L7" i="1"/>
  <c r="M4" i="1"/>
  <c r="L4" i="1"/>
  <c r="K4" i="1"/>
  <c r="K7" i="1"/>
  <c r="L6" i="1"/>
  <c r="L5" i="1"/>
  <c r="K6" i="1"/>
  <c r="K5" i="1"/>
  <c r="I8" i="1" l="1"/>
  <c r="R8" i="1" l="1"/>
</calcChain>
</file>

<file path=xl/sharedStrings.xml><?xml version="1.0" encoding="utf-8"?>
<sst xmlns="http://schemas.openxmlformats.org/spreadsheetml/2006/main" count="32" uniqueCount="23">
  <si>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</si>
  <si>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</si>
  <si>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</si>
  <si>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</si>
  <si>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</si>
  <si>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</si>
  <si>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</si>
  <si>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</si>
  <si>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</si>
  <si>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</si>
  <si>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</si>
  <si>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</si>
  <si>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PRESUPUESTO OFICIAL ALCALDÍA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</si>
  <si>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Yaned Garzón Chaparro - Secretaría de Contratación</t>
    </r>
  </si>
  <si>
    <t>SERVICIO DE CONEXIÓN A INTERNET DESTINADO A GARANTIZAR LA CONECTIVIDAD DE LA ADMINISTRACION CENTRAL DEL MUNICIPIO DE ANAPOIMA – CUNDINAMARCA</t>
  </si>
  <si>
    <t>Cotización AZIMUTH</t>
  </si>
  <si>
    <t xml:space="preserve">Dotar de Servicio de Instalación y suministro un Canal de Internet Dedicado PTP según capacidad solicitada, sin reúso (1:1) en medio 100% Fibra óptica hasta central de sistemas de la alcaldía mediante Cableado SPAN 80 bajo un Hilo Primario bidireccional CANAL DEDICADO DE 300 MEGAS </t>
  </si>
  <si>
    <t xml:space="preserve">Suministro de IP’S públicas con el Canal para poder elaborar una VPN (una principal y la otra de respaldo que no correspondan al mismo Proveedor) </t>
  </si>
  <si>
    <t xml:space="preserve">Entrega de los equipos requeridos para el Funcionamiento del Proyecto en ALQUILER incluyendo el Equipos Conversores de Medios TP-Link 220ML más el Servidor Mikrotik CCR 1009 para la administración de las IP Publicas y Vlan </t>
  </si>
  <si>
    <t xml:space="preserve">Dotar de Servicio de internet a puntos de la alcaldía municipal como son: Casa de la Cultura que incluye Biblioteca y Portal Interactivo, Centro Cultural y Deportivo, Centro de Vida Sensorial, Parque de la Bienvenida, Centro de Desarrollo de Liberia, Centro de Atención e Información San Antonio y Centro de Atención e Información La Paz. </t>
  </si>
  <si>
    <t>MES</t>
  </si>
  <si>
    <t>UNIDAD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</si>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</sst>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  <numFmt numFmtId="167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4" borderId="7" xfId="2" applyNumberFormat="1" applyFont="1" applyFill="1" applyBorder="1" applyAlignment="1">
      <alignment horizontal="right" vertical="center"/>
    </xf>
    <xf numFmtId="165" fontId="5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9" fontId="4" fillId="3" borderId="1" xfId="1" applyFont="1" applyFill="1" applyBorder="1" applyAlignment="1">
      <alignment horizontal="center" vertical="center"/>
    </xf>
    <xf numFmtId="167" fontId="5" fillId="3" borderId="1" xfId="3" applyNumberFormat="1" applyFont="1" applyFill="1" applyBorder="1" applyAlignment="1">
      <alignment horizontal="center" vertical="center"/>
    </xf>
    <xf numFmtId="166" fontId="5" fillId="4" borderId="7" xfId="2" applyNumberFormat="1" applyFont="1" applyFill="1" applyBorder="1" applyAlignment="1">
      <alignment horizontal="center" vertical="center" wrapText="1"/>
    </xf>
    <xf numFmtId="166" fontId="5" fillId="4" borderId="1" xfId="0" applyNumberFormat="1" applyFont="1" applyFill="1" applyBorder="1" applyAlignment="1">
      <alignment horizontal="center" vertical="center" wrapText="1"/>
    </xf>
    <xf numFmtId="166" fontId="4" fillId="4" borderId="8" xfId="0" applyNumberFormat="1" applyFont="1" applyFill="1" applyBorder="1" applyAlignment="1">
      <alignment horizontal="center" vertical="center" wrapText="1"/>
    </xf>
    <xf numFmtId="166" fontId="5" fillId="3" borderId="1" xfId="2" applyNumberFormat="1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166" fontId="4" fillId="3" borderId="8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5" fillId="5" borderId="12" xfId="0" applyFont="1" applyFill="1" applyBorder="1" applyAlignment="1">
      <alignment horizontal="justify" vertical="center" wrapText="1"/>
    </xf>
    <xf numFmtId="0" fontId="5" fillId="5" borderId="13" xfId="0" applyFont="1" applyFill="1" applyBorder="1" applyAlignment="1">
      <alignment horizontal="justify" vertical="center" wrapText="1"/>
    </xf>
    <xf numFmtId="0" fontId="5" fillId="5" borderId="12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justify"/>
    </xf>
    <xf numFmtId="165" fontId="2" fillId="4" borderId="10" xfId="0" applyNumberFormat="1" applyFont="1" applyFill="1" applyBorder="1" applyAlignment="1">
      <alignment horizontal="right" vertical="center"/>
    </xf>
    <xf numFmtId="165" fontId="2" fillId="4" borderId="11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</cellXfs>
  <cellStyles count="4">
    <cellStyle name="Millares" xfId="3" builtinId="3"/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EED9F9"/>
      <color rgb="FFE4F1FC"/>
      <color rgb="FFFFFFC9"/>
      <color rgb="FFEBFFEB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R12"/>
  <sheetViews>
    <sheetView tabSelected="1" topLeftCell="C1" zoomScale="115" zoomScaleNormal="115" workbookViewId="0">
      <selection activeCell="K4" sqref="K4"/>
    </sheetView>
  </sheetViews>
  <sheetFormatPr baseColWidth="10" defaultColWidth="11.5703125" defaultRowHeight="12.75" x14ac:dyDescent="0.2"/>
  <cols>
    <col min="1" max="1" width="4.28515625" style="2" customWidth="1"/>
    <col min="2" max="2" width="35.28515625" style="2" customWidth="1"/>
    <col min="3" max="3" width="15.28515625" style="5" bestFit="1" customWidth="1"/>
    <col min="4" max="4" width="4" style="5" bestFit="1" customWidth="1"/>
    <col min="5" max="5" width="11.140625" style="6" bestFit="1" customWidth="1"/>
    <col min="6" max="6" width="4.28515625" style="5" bestFit="1" customWidth="1"/>
    <col min="7" max="7" width="9.7109375" style="5" bestFit="1" customWidth="1"/>
    <col min="8" max="8" width="11.140625" style="5" bestFit="1" customWidth="1"/>
    <col min="9" max="9" width="12.140625" style="5" bestFit="1" customWidth="1"/>
    <col min="10" max="10" width="6.28515625" style="7" customWidth="1"/>
    <col min="11" max="11" width="35.140625" style="7" customWidth="1"/>
    <col min="12" max="12" width="9.7109375" style="7" customWidth="1"/>
    <col min="13" max="13" width="7" style="2" customWidth="1"/>
    <col min="14" max="14" width="13.140625" style="2" customWidth="1"/>
    <col min="15" max="15" width="5.5703125" style="2" customWidth="1"/>
    <col min="16" max="16" width="11.5703125" style="2" customWidth="1"/>
    <col min="17" max="17" width="12" style="2" customWidth="1"/>
    <col min="18" max="18" width="12.140625" style="2" customWidth="1"/>
    <col min="19" max="16384" width="11.5703125" style="2"/>
  </cols>
  <sheetData>
    <row r="1" spans="1:18" ht="49.5" customHeight="1" thickBot="1" x14ac:dyDescent="0.25">
      <c r="B1" s="37" t="s">
        <v>14</v>
      </c>
      <c r="C1" s="37"/>
      <c r="D1" s="37"/>
      <c r="E1" s="37"/>
      <c r="F1" s="37"/>
      <c r="G1" s="37"/>
      <c r="H1" s="37"/>
      <c r="I1" s="37"/>
      <c r="J1" s="30"/>
      <c r="K1" s="30"/>
      <c r="L1" s="30"/>
      <c r="M1" s="30"/>
      <c r="N1" s="30"/>
      <c r="O1" s="7"/>
      <c r="P1" s="7"/>
      <c r="Q1" s="7"/>
      <c r="R1" s="7"/>
    </row>
    <row r="2" spans="1:18" ht="26.25" customHeight="1" x14ac:dyDescent="0.2">
      <c r="A2" s="41" t="s">
        <v>0</v>
      </c>
      <c r="B2" s="41" t="s">
        <v>5</v>
      </c>
      <c r="C2" s="42" t="s">
        <v>1</v>
      </c>
      <c r="D2" s="43" t="s">
        <v>2</v>
      </c>
      <c r="E2" s="44" t="s">
        <v>15</v>
      </c>
      <c r="F2" s="45"/>
      <c r="G2" s="45"/>
      <c r="H2" s="45"/>
      <c r="I2" s="46"/>
      <c r="J2" s="48" t="s">
        <v>12</v>
      </c>
      <c r="K2" s="49"/>
      <c r="L2" s="49"/>
      <c r="M2" s="49"/>
      <c r="N2" s="49"/>
      <c r="O2" s="49"/>
      <c r="P2" s="49"/>
      <c r="Q2" s="49"/>
      <c r="R2" s="50"/>
    </row>
    <row r="3" spans="1:18" s="3" customFormat="1" ht="64.150000000000006" customHeight="1" thickBot="1" x14ac:dyDescent="0.25">
      <c r="A3" s="41"/>
      <c r="B3" s="41"/>
      <c r="C3" s="42"/>
      <c r="D3" s="43"/>
      <c r="E3" s="12" t="s">
        <v>3</v>
      </c>
      <c r="F3" s="13" t="s">
        <v>8</v>
      </c>
      <c r="G3" s="13" t="s">
        <v>4</v>
      </c>
      <c r="H3" s="13" t="s">
        <v>9</v>
      </c>
      <c r="I3" s="14" t="s">
        <v>10</v>
      </c>
      <c r="J3" s="8" t="s">
        <v>0</v>
      </c>
      <c r="K3" s="9" t="s">
        <v>5</v>
      </c>
      <c r="L3" s="9" t="s">
        <v>6</v>
      </c>
      <c r="M3" s="9" t="s">
        <v>2</v>
      </c>
      <c r="N3" s="16" t="s">
        <v>3</v>
      </c>
      <c r="O3" s="10" t="s">
        <v>8</v>
      </c>
      <c r="P3" s="10" t="s">
        <v>4</v>
      </c>
      <c r="Q3" s="10" t="s">
        <v>9</v>
      </c>
      <c r="R3" s="11" t="s">
        <v>10</v>
      </c>
    </row>
    <row r="4" spans="1:18" s="3" customFormat="1" ht="93" customHeight="1" thickBot="1" x14ac:dyDescent="0.25">
      <c r="A4" s="1">
        <v>1</v>
      </c>
      <c r="B4" s="31" t="s">
        <v>16</v>
      </c>
      <c r="C4" s="33" t="s">
        <v>20</v>
      </c>
      <c r="D4" s="34">
        <v>9</v>
      </c>
      <c r="E4" s="24">
        <v>2991597</v>
      </c>
      <c r="F4" s="15">
        <v>0.19</v>
      </c>
      <c r="G4" s="25">
        <f>E4*F4</f>
        <v>568403.43000000005</v>
      </c>
      <c r="H4" s="25">
        <f>E4+G4</f>
        <v>3560000.43</v>
      </c>
      <c r="I4" s="26">
        <f>H4*D4</f>
        <v>32040003.870000001</v>
      </c>
      <c r="J4" s="8">
        <v>1</v>
      </c>
      <c r="K4" s="18" t="str">
        <f t="shared" ref="K4:M6" si="0">+B4</f>
        <v xml:space="preserve">Dotar de Servicio de Instalación y suministro un Canal de Internet Dedicado PTP según capacidad solicitada, sin reúso (1:1) en medio 100% Fibra óptica hasta central de sistemas de la alcaldía mediante Cableado SPAN 80 bajo un Hilo Primario bidireccional CANAL DEDICADO DE 300 MEGAS </v>
      </c>
      <c r="L4" s="19" t="str">
        <f t="shared" si="0"/>
        <v>MES</v>
      </c>
      <c r="M4" s="23">
        <f t="shared" si="0"/>
        <v>9</v>
      </c>
      <c r="N4" s="27">
        <f>E4</f>
        <v>2991597</v>
      </c>
      <c r="O4" s="22">
        <f>F4</f>
        <v>0.19</v>
      </c>
      <c r="P4" s="28">
        <f>G4</f>
        <v>568403.43000000005</v>
      </c>
      <c r="Q4" s="28">
        <f>H4</f>
        <v>3560000.43</v>
      </c>
      <c r="R4" s="29">
        <f>I4</f>
        <v>32040003.870000001</v>
      </c>
    </row>
    <row r="5" spans="1:18" ht="64.5" customHeight="1" thickBot="1" x14ac:dyDescent="0.25">
      <c r="A5" s="1">
        <v>2</v>
      </c>
      <c r="B5" s="32" t="s">
        <v>17</v>
      </c>
      <c r="C5" s="35" t="s">
        <v>21</v>
      </c>
      <c r="D5" s="36">
        <v>2</v>
      </c>
      <c r="E5" s="17">
        <v>1826050</v>
      </c>
      <c r="F5" s="15">
        <v>0.19</v>
      </c>
      <c r="G5" s="25">
        <f t="shared" ref="G5:G7" si="1">E5*F5</f>
        <v>346949.5</v>
      </c>
      <c r="H5" s="25">
        <f t="shared" ref="H5:H7" si="2">E5+G5</f>
        <v>2172999.5</v>
      </c>
      <c r="I5" s="26">
        <f t="shared" ref="I5:I7" si="3">H5*D5</f>
        <v>4345999</v>
      </c>
      <c r="J5" s="8">
        <v>2</v>
      </c>
      <c r="K5" s="18" t="str">
        <f t="shared" si="0"/>
        <v xml:space="preserve">Suministro de IP’S públicas con el Canal para poder elaborar una VPN (una principal y la otra de respaldo que no correspondan al mismo Proveedor) </v>
      </c>
      <c r="L5" s="19" t="str">
        <f t="shared" si="0"/>
        <v>UNIDAD</v>
      </c>
      <c r="M5" s="23">
        <f t="shared" si="0"/>
        <v>2</v>
      </c>
      <c r="N5" s="27">
        <f t="shared" ref="N5:N7" si="4">E5</f>
        <v>1826050</v>
      </c>
      <c r="O5" s="22">
        <f t="shared" ref="O5:O7" si="5">F5</f>
        <v>0.19</v>
      </c>
      <c r="P5" s="28">
        <f t="shared" ref="P5:P7" si="6">G5</f>
        <v>346949.5</v>
      </c>
      <c r="Q5" s="28">
        <f t="shared" ref="Q5:Q7" si="7">H5</f>
        <v>2172999.5</v>
      </c>
      <c r="R5" s="29">
        <f t="shared" ref="R5:R7" si="8">I5</f>
        <v>4345999</v>
      </c>
    </row>
    <row r="6" spans="1:18" ht="89.25" customHeight="1" thickBot="1" x14ac:dyDescent="0.25">
      <c r="A6" s="1">
        <v>3</v>
      </c>
      <c r="B6" s="32" t="s">
        <v>18</v>
      </c>
      <c r="C6" s="35" t="s">
        <v>22</v>
      </c>
      <c r="D6" s="36">
        <v>1</v>
      </c>
      <c r="E6" s="17">
        <v>1692437</v>
      </c>
      <c r="F6" s="15">
        <v>0.19</v>
      </c>
      <c r="G6" s="25">
        <f t="shared" si="1"/>
        <v>321563.03000000003</v>
      </c>
      <c r="H6" s="25">
        <f t="shared" si="2"/>
        <v>2014000.03</v>
      </c>
      <c r="I6" s="26">
        <f t="shared" si="3"/>
        <v>2014000.03</v>
      </c>
      <c r="J6" s="8">
        <v>3</v>
      </c>
      <c r="K6" s="18" t="str">
        <f t="shared" si="0"/>
        <v xml:space="preserve">Entrega de los equipos requeridos para el Funcionamiento del Proyecto en ALQUILER incluyendo el Equipos Conversores de Medios TP-Link 220ML más el Servidor Mikrotik CCR 1009 para la administración de las IP Publicas y Vlan </v>
      </c>
      <c r="L6" s="19" t="str">
        <f t="shared" si="0"/>
        <v>GLOBAL</v>
      </c>
      <c r="M6" s="23">
        <f t="shared" si="0"/>
        <v>1</v>
      </c>
      <c r="N6" s="27">
        <f t="shared" si="4"/>
        <v>1692437</v>
      </c>
      <c r="O6" s="22">
        <f t="shared" si="5"/>
        <v>0.19</v>
      </c>
      <c r="P6" s="28">
        <f t="shared" si="6"/>
        <v>321563.03000000003</v>
      </c>
      <c r="Q6" s="28">
        <f t="shared" si="7"/>
        <v>2014000.03</v>
      </c>
      <c r="R6" s="29">
        <f t="shared" si="8"/>
        <v>2014000.03</v>
      </c>
    </row>
    <row r="7" spans="1:18" ht="138.75" customHeight="1" thickBot="1" x14ac:dyDescent="0.25">
      <c r="A7" s="1">
        <v>4</v>
      </c>
      <c r="B7" s="32" t="s">
        <v>19</v>
      </c>
      <c r="C7" s="35" t="s">
        <v>22</v>
      </c>
      <c r="D7" s="36">
        <v>1</v>
      </c>
      <c r="E7" s="17">
        <v>840336</v>
      </c>
      <c r="F7" s="15">
        <v>0.19</v>
      </c>
      <c r="G7" s="25">
        <f t="shared" si="1"/>
        <v>159663.84</v>
      </c>
      <c r="H7" s="25">
        <f t="shared" si="2"/>
        <v>999999.84</v>
      </c>
      <c r="I7" s="26">
        <f t="shared" si="3"/>
        <v>999999.84</v>
      </c>
      <c r="J7" s="8">
        <v>4</v>
      </c>
      <c r="K7" s="18" t="str">
        <f>+B7</f>
        <v xml:space="preserve">Dotar de Servicio de internet a puntos de la alcaldía municipal como son: Casa de la Cultura que incluye Biblioteca y Portal Interactivo, Centro Cultural y Deportivo, Centro de Vida Sensorial, Parque de la Bienvenida, Centro de Desarrollo de Liberia, Centro de Atención e Información San Antonio y Centro de Atención e Información La Paz. </v>
      </c>
      <c r="L7" s="19" t="str">
        <f t="shared" ref="L7" si="9">+C7</f>
        <v>GLOBAL</v>
      </c>
      <c r="M7" s="23">
        <f>+D7</f>
        <v>1</v>
      </c>
      <c r="N7" s="27">
        <f t="shared" si="4"/>
        <v>840336</v>
      </c>
      <c r="O7" s="22">
        <f t="shared" si="5"/>
        <v>0.19</v>
      </c>
      <c r="P7" s="28">
        <f t="shared" si="6"/>
        <v>159663.84</v>
      </c>
      <c r="Q7" s="28">
        <f t="shared" si="7"/>
        <v>999999.84</v>
      </c>
      <c r="R7" s="29">
        <f t="shared" si="8"/>
        <v>999999.84</v>
      </c>
    </row>
    <row r="8" spans="1:18" s="4" customFormat="1" ht="15.75" customHeight="1" thickBot="1" x14ac:dyDescent="0.25">
      <c r="A8" s="40"/>
      <c r="B8" s="40"/>
      <c r="C8" s="40"/>
      <c r="D8" s="40"/>
      <c r="E8" s="38" t="s">
        <v>11</v>
      </c>
      <c r="F8" s="39"/>
      <c r="G8" s="39"/>
      <c r="H8" s="39"/>
      <c r="I8" s="20">
        <f>SUM(I4:I7)</f>
        <v>39400002.74000001</v>
      </c>
      <c r="J8" s="51" t="s">
        <v>7</v>
      </c>
      <c r="K8" s="52"/>
      <c r="L8" s="52"/>
      <c r="M8" s="52"/>
      <c r="N8" s="52"/>
      <c r="O8" s="52"/>
      <c r="P8" s="52"/>
      <c r="Q8" s="52"/>
      <c r="R8" s="21">
        <f>SUM(R4:R7)</f>
        <v>39400002.74000001</v>
      </c>
    </row>
    <row r="12" spans="1:18" x14ac:dyDescent="0.2">
      <c r="J12" s="47" t="s">
        <v>13</v>
      </c>
      <c r="K12" s="47"/>
      <c r="L12" s="47"/>
      <c r="M12" s="47"/>
      <c r="N12" s="47"/>
      <c r="O12" s="47"/>
      <c r="P12" s="47"/>
      <c r="Q12" s="47"/>
      <c r="R12" s="47"/>
    </row>
  </sheetData>
  <mergeCells count="11">
    <mergeCell ref="J12:R12"/>
    <mergeCell ref="J2:R2"/>
    <mergeCell ref="J8:Q8"/>
    <mergeCell ref="B1:I1"/>
    <mergeCell ref="E8:H8"/>
    <mergeCell ref="A8:D8"/>
    <mergeCell ref="A2:A3"/>
    <mergeCell ref="B2:B3"/>
    <mergeCell ref="C2:C3"/>
    <mergeCell ref="D2:D3"/>
    <mergeCell ref="E2:I2"/>
  </mergeCells>
  <pageMargins left="0.7" right="0.7" top="0.75" bottom="0.75" header="0.3" footer="0.3"/>
  <pageSetup paperSize="5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SONDEO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2024-08-05T14:31:36Z</cp:lastPrinted>
  <dcterms:created xsi:type="dcterms:W3CDTF">2024-04-30T17:30:21Z</dcterms:created>
  <dcterms:modified xsi:type="dcterms:W3CDTF">2025-03-07T19:07:19Z</dcterms:modified>
</cp:coreProperties>
</file>