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5de57b38ed3be0f9/Documentos/OFB/CPS/VIGILANCIA/"/>
    </mc:Choice>
  </mc:AlternateContent>
  <xr:revisionPtr revIDLastSave="10" documentId="8_{0075A3BD-20BD-4621-88E9-62DB27F43E73}" xr6:coauthVersionLast="47" xr6:coauthVersionMax="47" xr10:uidLastSave="{57C2F765-F361-46C4-9A6C-245C0170C89C}"/>
  <bookViews>
    <workbookView xWindow="-110" yWindow="-110" windowWidth="19420" windowHeight="10300" xr2:uid="{00000000-000D-0000-FFFF-FFFF00000000}"/>
  </bookViews>
  <sheets>
    <sheet name="SERVICIO VIGILANCIA" sheetId="2" r:id="rId1"/>
    <sheet name="MEDIOS TECNOLOGICOS " sheetId="9" r:id="rId2"/>
  </sheets>
  <definedNames>
    <definedName name="_xlnm.Print_Area" localSheetId="0">'SERVICIO VIGILANCIA'!$A$1:$L$31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2" l="1"/>
  <c r="H20" i="2" s="1"/>
  <c r="G19" i="2"/>
  <c r="H19" i="2" s="1"/>
  <c r="G6" i="2"/>
  <c r="H6" i="2" s="1"/>
  <c r="I6" i="2" s="1"/>
  <c r="G7" i="2"/>
  <c r="H7" i="2" s="1"/>
  <c r="I20" i="2" l="1"/>
  <c r="J20" i="2" s="1"/>
  <c r="I19" i="2"/>
  <c r="J19" i="2" s="1"/>
  <c r="K20" i="2" l="1"/>
  <c r="K19" i="2"/>
  <c r="K21" i="2" l="1"/>
  <c r="J6" i="2"/>
  <c r="K6" i="2" s="1"/>
  <c r="K22" i="2" l="1"/>
  <c r="K23" i="2" s="1"/>
  <c r="K24" i="2" s="1"/>
  <c r="I7" i="2"/>
  <c r="J7" i="2" s="1"/>
  <c r="K26" i="2" l="1"/>
  <c r="K7" i="2"/>
  <c r="K8" i="2" l="1"/>
  <c r="K9" i="2" s="1"/>
  <c r="K10" i="2" l="1"/>
  <c r="K11" i="2" s="1"/>
  <c r="K13" i="2" s="1"/>
  <c r="K29" i="2" s="1"/>
  <c r="D13" i="9"/>
  <c r="D15" i="9" s="1"/>
</calcChain>
</file>

<file path=xl/sharedStrings.xml><?xml version="1.0" encoding="utf-8"?>
<sst xmlns="http://schemas.openxmlformats.org/spreadsheetml/2006/main" count="60" uniqueCount="43">
  <si>
    <t>Tarifa Mensual ($)</t>
  </si>
  <si>
    <t>Valor Mensual Gastos de Administración y de Supervisión ($)</t>
  </si>
  <si>
    <t>Valor Total (Tarifa Mensual + Gastos Administrativos y de Supervisión) ($)</t>
  </si>
  <si>
    <t>Tipo de Servicio</t>
  </si>
  <si>
    <t>Cantidad</t>
  </si>
  <si>
    <t>Descripción</t>
  </si>
  <si>
    <t>Base IVA
 (S)</t>
  </si>
  <si>
    <t>Valor Total Mensual
($)</t>
  </si>
  <si>
    <t>IVA
($)</t>
  </si>
  <si>
    <t>Servicio de vigilancia y seguridad privada 24 horas permanentes sin arma, incluyendo domingos y festivos, uniformados, con equipo de comunicación.</t>
  </si>
  <si>
    <t>Servicio de vigilancia y seguridad privada 24 horas permanentes con arma, incluyendo domingos y festivos, uniformado, con equipo de comunicación.</t>
  </si>
  <si>
    <t>Porcentaje de Gastos de Admininistración y de Supervisión (%)</t>
  </si>
  <si>
    <t>Cantidad de Servicios</t>
  </si>
  <si>
    <t>NUMERO DE MESES</t>
  </si>
  <si>
    <t>TOTAL VALOR MENSUAL SERVICIO REGULADOS (SERVICIOS DE VIGILANCIA)</t>
  </si>
  <si>
    <t>TOTAL VALOR MENSUAL SERVICIOS NO REGULADOS (MEDIOS TECNOLÓGICOS)</t>
  </si>
  <si>
    <t>VALOR TOTAL SERVICIOS REGULADOS (SERVICIOS DE VIGILANCIA)</t>
  </si>
  <si>
    <t>VALOR TOTAL SERVICIOS NO REGULADOS (MEDIOS TECNOLÓGICOS)</t>
  </si>
  <si>
    <t>VALOR UNITARIO INCLUIDO IVA</t>
  </si>
  <si>
    <t>VALOR TOTAL INCLUIDO IVA</t>
  </si>
  <si>
    <t>Valor seguro de vida</t>
  </si>
  <si>
    <t>Circular Externa Nº 20241300000445  DEL 30/12/2024</t>
  </si>
  <si>
    <t>SISTEMA DE ALARMA DE EMERGENCIA CON BATERÍA S.A.E. 2 (CORPORATIVO). Módulo sonoro expandible y luminoso que activa luces de emergencia y emite sonidos y mensajes de emergencia. Posee dos parlantes con una potencia de 15W y 10 mensajes preestablecidos; garantizando la inclusión de personas con discapacidad sensorial visual. Incluye batería de respaldo interna  (incluye instalación en las diferentes sedes de la entidad),</t>
  </si>
  <si>
    <t xml:space="preserve">Monitor de Alta resolución de mínimo 22” o superior con entrada HDMI </t>
  </si>
  <si>
    <t>Cámaras UltraHD 4K , visión nocturna a color, iluminacion infrarroja y filtro mecánico removible, Zoom digital 16X, de 1200 TVL o superior.</t>
  </si>
  <si>
    <t>Ciberdomo PTZ Color Vu, 3 mpx - para uso exterior, zoom óptico 30x o superior, Dia/Noche.</t>
  </si>
  <si>
    <t xml:space="preserve">Sistema de identidad biométrica para autenticación, de huellas dactilares o reconocimiento facial  y/o código  QR, que genere reportes  diarios, mensuales, o con la periodicidad y las características  requeridas por la entidad (Debe permitir  la consulta de reportes  y administración por RED, internet y  Puerto USB,  con Instalación Software  de control en equipos definidos  por la entidad y capacitación del manejo  a la persona que designe la entidad. </t>
  </si>
  <si>
    <t>ESTUDIO DE MERCADO DEL 1 DE JUNIO DE 2025 AL 31 DE ENERO DE 2026</t>
  </si>
  <si>
    <t xml:space="preserve">VALOR DIARIO SERVICIO REGULADO </t>
  </si>
  <si>
    <t>VALOR    (14) DIAS</t>
  </si>
  <si>
    <t>TOTAL SERVICIO REGULADO UN MES  14 DIAS</t>
  </si>
  <si>
    <t>VALOR    (16) DIAS</t>
  </si>
  <si>
    <t>TOTAL SERVICIO REGULADO SEIS MESES  16 DIAS</t>
  </si>
  <si>
    <t>TOTAL SERVICIO REGULADO  8 MESES ( Del 1 Junio  de 2025 al 31 de enero de 2026)</t>
  </si>
  <si>
    <t>Del 1 de Junio al 14 de Julio 2025</t>
  </si>
  <si>
    <t>Del 15 de Julio de 2025 al 31 de Enero de 2026</t>
  </si>
  <si>
    <r>
      <t>DV</t>
    </r>
    <r>
      <rPr>
        <b/>
        <sz val="9"/>
        <color theme="1"/>
        <rFont val="Arial"/>
        <family val="2"/>
      </rPr>
      <t>R</t>
    </r>
    <r>
      <rPr>
        <sz val="9"/>
        <color theme="1"/>
        <rFont val="Arial"/>
        <family val="2"/>
      </rPr>
      <t xml:space="preserve">, 16 canales, resolución 1920 x 1080, 2 teras de almacenamiento, puertos USB,  HDMI, soporte de visualización remota a través de internet, zoom digital 1X-16X o superior.
</t>
    </r>
  </si>
  <si>
    <r>
      <t>Lámpara reflectora tipo LED  de alta eficacia, potencia mayor o igual a  60 Watios, con  Panel solar   fotovoltaico  POLICRISTALINO, con sensor  para uso exterior,   alumbrado público</t>
    </r>
    <r>
      <rPr>
        <u/>
        <sz val="9"/>
        <color theme="1"/>
        <rFont val="Arial"/>
        <family val="2"/>
      </rPr>
      <t xml:space="preserve">, </t>
    </r>
    <r>
      <rPr>
        <sz val="9"/>
        <color theme="1"/>
        <rFont val="Arial"/>
        <family val="2"/>
      </rPr>
      <t xml:space="preserve"> con batería, (igual o superior  a LifeP04-20Ah 3000 mah aprox, brazo y accesorios de soporte, Vida útil LED  50.000 horas, Flujo luminoso inicial de 7200 lumens con un Total 12 horas  de autonomia. (incluye instalación en las diferentes sedes de la entidad),
</t>
    </r>
  </si>
  <si>
    <t>1 MES</t>
  </si>
  <si>
    <t>VALOR  TOTAL 8 MESES</t>
  </si>
  <si>
    <t xml:space="preserve">Implementar la conexión a un centro de monitoreo, en el que se unifique la visualizacion, descarga y administracion de las camaras de seguridad que hacen parte CCTV  de todas las sedes de la OFB, constante y continúo las veinticuatro (24) horas del día, los siete (7) días de la semana durante el tiempo de vigencia del contrato, brindando el  apoyo y control de la calidad del servicio por parte del operador, minimizando los riesgos de intrusion a las mismas; con acceso remoto por parte del supervisor del contrato.(Incluye instación de conectividad)
</t>
  </si>
  <si>
    <t xml:space="preserve">ESTUDIO DE MERCADO </t>
  </si>
  <si>
    <t xml:space="preserve">MEDIOS TECNOLOGÍCOS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</si>
</sst>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$&quot;\ #,##0;\-&quot;$&quot;\ #,##0"/>
    <numFmt numFmtId="41" formatCode="_-* #,##0_-;\-* #,##0_-;_-* &quot;-&quot;_-;_-@_-"/>
    <numFmt numFmtId="164" formatCode="_-&quot;$&quot;* #,##0_-;\-&quot;$&quot;* #,##0_-;_-&quot;$&quot;* &quot;-&quot;_-;_-@_-"/>
    <numFmt numFmtId="165" formatCode="_ &quot;$&quot;\ * #,##0.00_ ;_ &quot;$&quot;\ * \-#,##0.00_ ;_ &quot;$&quot;\ * &quot;-&quot;??_ ;_ @_ "/>
    <numFmt numFmtId="166" formatCode="[$$-240A]\ #,##0"/>
    <numFmt numFmtId="167" formatCode="_-&quot;$&quot;* #,##0_-;\-&quot;$&quot;* #,##0_-;_-&quot;$&quot;* &quot;-&quot;??_-;_-@_-"/>
    <numFmt numFmtId="168" formatCode="&quot;$&quot;\ 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9"/>
      <color rgb="FF000000"/>
      <name val="Arial Narrow"/>
      <family val="2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3" applyProtection="1">
      <protection locked="0"/>
    </xf>
    <xf numFmtId="0" fontId="5" fillId="0" borderId="0" xfId="3" applyFont="1" applyProtection="1">
      <protection locked="0"/>
    </xf>
    <xf numFmtId="41" fontId="2" fillId="0" borderId="0" xfId="1" applyFont="1" applyProtection="1">
      <protection locked="0"/>
    </xf>
    <xf numFmtId="0" fontId="2" fillId="0" borderId="0" xfId="3"/>
    <xf numFmtId="0" fontId="5" fillId="0" borderId="0" xfId="3" applyFont="1"/>
    <xf numFmtId="0" fontId="11" fillId="0" borderId="0" xfId="0" applyFont="1"/>
    <xf numFmtId="0" fontId="8" fillId="2" borderId="6" xfId="3" applyFont="1" applyFill="1" applyBorder="1" applyAlignment="1">
      <alignment horizontal="justify" vertical="center" wrapText="1"/>
    </xf>
    <xf numFmtId="0" fontId="8" fillId="2" borderId="14" xfId="3" applyFont="1" applyFill="1" applyBorder="1" applyAlignment="1">
      <alignment horizontal="center" vertical="center" wrapText="1"/>
    </xf>
    <xf numFmtId="168" fontId="8" fillId="2" borderId="12" xfId="2" applyNumberFormat="1" applyFont="1" applyFill="1" applyBorder="1" applyAlignment="1" applyProtection="1">
      <alignment horizontal="center" vertical="center"/>
      <protection locked="0"/>
    </xf>
    <xf numFmtId="9" fontId="8" fillId="2" borderId="12" xfId="5" applyFont="1" applyFill="1" applyBorder="1" applyAlignment="1" applyProtection="1">
      <alignment horizontal="center" vertical="center"/>
      <protection locked="0"/>
    </xf>
    <xf numFmtId="168" fontId="8" fillId="2" borderId="12" xfId="2" applyNumberFormat="1" applyFont="1" applyFill="1" applyBorder="1" applyAlignment="1" applyProtection="1">
      <alignment horizontal="center" vertical="center"/>
      <protection hidden="1"/>
    </xf>
    <xf numFmtId="168" fontId="8" fillId="2" borderId="18" xfId="2" applyNumberFormat="1" applyFont="1" applyFill="1" applyBorder="1" applyAlignment="1" applyProtection="1">
      <alignment horizontal="center" vertical="center"/>
      <protection hidden="1"/>
    </xf>
    <xf numFmtId="168" fontId="8" fillId="2" borderId="13" xfId="2" applyNumberFormat="1" applyFont="1" applyFill="1" applyBorder="1" applyAlignment="1" applyProtection="1">
      <alignment horizontal="center" vertical="center"/>
      <protection hidden="1"/>
    </xf>
    <xf numFmtId="0" fontId="8" fillId="2" borderId="7" xfId="3" applyFont="1" applyFill="1" applyBorder="1" applyAlignment="1">
      <alignment horizontal="justify" vertical="center" wrapText="1"/>
    </xf>
    <xf numFmtId="0" fontId="8" fillId="2" borderId="15" xfId="3" applyFont="1" applyFill="1" applyBorder="1" applyAlignment="1">
      <alignment horizontal="center" vertical="center" wrapText="1"/>
    </xf>
    <xf numFmtId="168" fontId="2" fillId="0" borderId="0" xfId="3" applyNumberFormat="1" applyProtection="1">
      <protection locked="0"/>
    </xf>
    <xf numFmtId="5" fontId="3" fillId="3" borderId="3" xfId="3" applyNumberFormat="1" applyFont="1" applyFill="1" applyBorder="1" applyAlignment="1">
      <alignment vertical="center"/>
    </xf>
    <xf numFmtId="166" fontId="7" fillId="3" borderId="4" xfId="3" applyNumberFormat="1" applyFont="1" applyFill="1" applyBorder="1" applyAlignment="1">
      <alignment horizontal="center" vertical="center"/>
    </xf>
    <xf numFmtId="0" fontId="7" fillId="3" borderId="11" xfId="1" applyNumberFormat="1" applyFont="1" applyFill="1" applyBorder="1" applyAlignment="1" applyProtection="1">
      <alignment horizontal="center" vertical="center"/>
      <protection locked="0"/>
    </xf>
    <xf numFmtId="168" fontId="7" fillId="3" borderId="19" xfId="3" applyNumberFormat="1" applyFont="1" applyFill="1" applyBorder="1" applyAlignment="1" applyProtection="1">
      <alignment horizontal="center" vertical="center"/>
      <protection locked="0"/>
    </xf>
    <xf numFmtId="0" fontId="10" fillId="2" borderId="0" xfId="3" applyFont="1" applyFill="1" applyAlignment="1">
      <alignment horizontal="center" vertical="center"/>
    </xf>
    <xf numFmtId="5" fontId="3" fillId="2" borderId="0" xfId="3" applyNumberFormat="1" applyFont="1" applyFill="1" applyAlignment="1">
      <alignment vertical="center"/>
    </xf>
    <xf numFmtId="0" fontId="2" fillId="2" borderId="0" xfId="3" applyFill="1" applyProtection="1">
      <protection locked="0"/>
    </xf>
    <xf numFmtId="5" fontId="15" fillId="0" borderId="7" xfId="0" applyNumberFormat="1" applyFont="1" applyBorder="1" applyAlignment="1">
      <alignment horizontal="center" vertical="center"/>
    </xf>
    <xf numFmtId="5" fontId="15" fillId="0" borderId="26" xfId="0" applyNumberFormat="1" applyFont="1" applyBorder="1" applyAlignment="1">
      <alignment horizontal="center" vertical="center"/>
    </xf>
    <xf numFmtId="0" fontId="12" fillId="2" borderId="28" xfId="0" applyFont="1" applyFill="1" applyBorder="1" applyAlignment="1">
      <alignment horizontal="justify" vertical="center" wrapText="1"/>
    </xf>
    <xf numFmtId="3" fontId="0" fillId="0" borderId="7" xfId="0" applyNumberFormat="1" applyBorder="1"/>
    <xf numFmtId="0" fontId="12" fillId="2" borderId="29" xfId="0" applyFont="1" applyFill="1" applyBorder="1" applyAlignment="1">
      <alignment horizontal="justify" vertical="center" wrapText="1"/>
    </xf>
    <xf numFmtId="0" fontId="12" fillId="2" borderId="30" xfId="0" applyFont="1" applyFill="1" applyBorder="1" applyAlignment="1">
      <alignment horizontal="justify" vertical="center" wrapText="1"/>
    </xf>
    <xf numFmtId="0" fontId="17" fillId="2" borderId="25" xfId="0" applyFont="1" applyFill="1" applyBorder="1" applyAlignment="1">
      <alignment horizontal="center" vertical="center"/>
    </xf>
    <xf numFmtId="167" fontId="16" fillId="0" borderId="7" xfId="0" applyNumberFormat="1" applyFont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168" fontId="6" fillId="2" borderId="12" xfId="2" applyNumberFormat="1" applyFont="1" applyFill="1" applyBorder="1" applyAlignment="1" applyProtection="1">
      <alignment horizontal="center" vertical="center"/>
      <protection hidden="1"/>
    </xf>
    <xf numFmtId="0" fontId="7" fillId="3" borderId="6" xfId="3" applyFont="1" applyFill="1" applyBorder="1" applyAlignment="1" applyProtection="1">
      <alignment horizontal="center"/>
      <protection locked="0"/>
    </xf>
    <xf numFmtId="0" fontId="7" fillId="3" borderId="6" xfId="1" applyNumberFormat="1" applyFont="1" applyFill="1" applyBorder="1" applyAlignment="1" applyProtection="1">
      <alignment horizontal="center" vertical="center"/>
      <protection locked="0"/>
    </xf>
    <xf numFmtId="168" fontId="7" fillId="3" borderId="14" xfId="3" applyNumberFormat="1" applyFont="1" applyFill="1" applyBorder="1" applyAlignment="1" applyProtection="1">
      <alignment horizontal="center" vertical="center"/>
      <protection locked="0"/>
    </xf>
    <xf numFmtId="0" fontId="7" fillId="3" borderId="26" xfId="3" applyFont="1" applyFill="1" applyBorder="1" applyAlignment="1" applyProtection="1">
      <alignment horizontal="center"/>
      <protection locked="0"/>
    </xf>
    <xf numFmtId="0" fontId="7" fillId="3" borderId="26" xfId="1" applyNumberFormat="1" applyFont="1" applyFill="1" applyBorder="1" applyAlignment="1" applyProtection="1">
      <alignment horizontal="center" vertical="center"/>
      <protection locked="0"/>
    </xf>
    <xf numFmtId="168" fontId="7" fillId="3" borderId="27" xfId="3" applyNumberFormat="1" applyFont="1" applyFill="1" applyBorder="1" applyAlignment="1" applyProtection="1">
      <alignment horizontal="center" vertical="center"/>
      <protection locked="0"/>
    </xf>
    <xf numFmtId="167" fontId="18" fillId="4" borderId="3" xfId="0" applyNumberFormat="1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167" fontId="18" fillId="4" borderId="3" xfId="0" applyNumberFormat="1" applyFont="1" applyFill="1" applyBorder="1"/>
    <xf numFmtId="167" fontId="0" fillId="0" borderId="0" xfId="0" applyNumberFormat="1"/>
    <xf numFmtId="5" fontId="0" fillId="0" borderId="0" xfId="0" applyNumberFormat="1"/>
    <xf numFmtId="5" fontId="2" fillId="0" borderId="0" xfId="3" applyNumberFormat="1" applyProtection="1">
      <protection locked="0"/>
    </xf>
    <xf numFmtId="0" fontId="10" fillId="3" borderId="8" xfId="3" applyFont="1" applyFill="1" applyBorder="1" applyAlignment="1">
      <alignment horizontal="center" vertical="center"/>
    </xf>
    <xf numFmtId="0" fontId="10" fillId="3" borderId="10" xfId="3" applyFont="1" applyFill="1" applyBorder="1" applyAlignment="1">
      <alignment horizontal="center" vertical="center"/>
    </xf>
    <xf numFmtId="0" fontId="10" fillId="3" borderId="9" xfId="3" applyFont="1" applyFill="1" applyBorder="1" applyAlignment="1">
      <alignment horizontal="center" vertical="center"/>
    </xf>
    <xf numFmtId="0" fontId="7" fillId="0" borderId="0" xfId="3" applyFont="1" applyAlignment="1" applyProtection="1">
      <alignment horizontal="center"/>
      <protection locked="0"/>
    </xf>
    <xf numFmtId="0" fontId="7" fillId="3" borderId="31" xfId="3" applyFont="1" applyFill="1" applyBorder="1" applyAlignment="1" applyProtection="1">
      <alignment horizontal="center"/>
      <protection locked="0"/>
    </xf>
    <xf numFmtId="0" fontId="7" fillId="3" borderId="6" xfId="3" applyFont="1" applyFill="1" applyBorder="1" applyAlignment="1" applyProtection="1">
      <alignment horizontal="center"/>
      <protection locked="0"/>
    </xf>
    <xf numFmtId="0" fontId="7" fillId="3" borderId="32" xfId="3" applyFont="1" applyFill="1" applyBorder="1" applyAlignment="1" applyProtection="1">
      <alignment horizontal="center"/>
      <protection locked="0"/>
    </xf>
    <xf numFmtId="0" fontId="7" fillId="3" borderId="26" xfId="3" applyFont="1" applyFill="1" applyBorder="1" applyAlignment="1" applyProtection="1">
      <alignment horizontal="center"/>
      <protection locked="0"/>
    </xf>
    <xf numFmtId="0" fontId="7" fillId="3" borderId="24" xfId="3" applyFont="1" applyFill="1" applyBorder="1" applyAlignment="1" applyProtection="1">
      <alignment horizontal="center"/>
      <protection locked="0"/>
    </xf>
    <xf numFmtId="0" fontId="7" fillId="3" borderId="20" xfId="3" applyFont="1" applyFill="1" applyBorder="1" applyAlignment="1" applyProtection="1">
      <alignment horizontal="center"/>
      <protection locked="0"/>
    </xf>
    <xf numFmtId="0" fontId="7" fillId="3" borderId="8" xfId="3" applyFont="1" applyFill="1" applyBorder="1" applyAlignment="1" applyProtection="1">
      <alignment horizontal="center"/>
      <protection locked="0"/>
    </xf>
    <xf numFmtId="0" fontId="7" fillId="3" borderId="10" xfId="3" applyFont="1" applyFill="1" applyBorder="1" applyAlignment="1" applyProtection="1">
      <alignment horizontal="center"/>
      <protection locked="0"/>
    </xf>
    <xf numFmtId="0" fontId="4" fillId="3" borderId="8" xfId="3" applyFont="1" applyFill="1" applyBorder="1" applyAlignment="1" applyProtection="1">
      <alignment horizontal="center"/>
      <protection locked="0"/>
    </xf>
    <xf numFmtId="0" fontId="4" fillId="3" borderId="10" xfId="3" applyFont="1" applyFill="1" applyBorder="1" applyAlignment="1" applyProtection="1">
      <alignment horizontal="center"/>
      <protection locked="0"/>
    </xf>
    <xf numFmtId="0" fontId="4" fillId="3" borderId="9" xfId="3" applyFont="1" applyFill="1" applyBorder="1" applyAlignment="1" applyProtection="1">
      <alignment horizontal="center"/>
      <protection locked="0"/>
    </xf>
    <xf numFmtId="0" fontId="7" fillId="3" borderId="21" xfId="3" applyFont="1" applyFill="1" applyBorder="1" applyAlignment="1">
      <alignment horizontal="center" vertical="center"/>
    </xf>
    <xf numFmtId="0" fontId="7" fillId="3" borderId="22" xfId="3" applyFont="1" applyFill="1" applyBorder="1" applyAlignment="1">
      <alignment horizontal="center" vertical="center"/>
    </xf>
    <xf numFmtId="0" fontId="7" fillId="3" borderId="23" xfId="3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3" fillId="2" borderId="34" xfId="3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0" fontId="6" fillId="3" borderId="16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17" xfId="3" applyFont="1" applyFill="1" applyBorder="1" applyAlignment="1">
      <alignment horizontal="center" vertical="center" wrapText="1"/>
    </xf>
    <xf numFmtId="166" fontId="6" fillId="3" borderId="3" xfId="3" applyNumberFormat="1" applyFont="1" applyFill="1" applyBorder="1" applyAlignment="1">
      <alignment horizontal="center" vertical="center" wrapText="1"/>
    </xf>
    <xf numFmtId="166" fontId="6" fillId="3" borderId="5" xfId="3" applyNumberFormat="1" applyFont="1" applyFill="1" applyBorder="1" applyAlignment="1">
      <alignment horizontal="center" vertical="center" wrapText="1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7" fillId="4" borderId="4" xfId="3" applyFont="1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5" xfId="0" applyFont="1" applyFill="1" applyBorder="1"/>
    <xf numFmtId="0" fontId="7" fillId="4" borderId="8" xfId="3" applyFont="1" applyFill="1" applyBorder="1" applyAlignment="1">
      <alignment horizontal="center" vertical="center" wrapText="1"/>
    </xf>
    <xf numFmtId="0" fontId="7" fillId="4" borderId="10" xfId="3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 wrapText="1"/>
    </xf>
  </cellXfs>
  <cellStyles count="6">
    <cellStyle name="Millares [0]" xfId="1" builtinId="6"/>
    <cellStyle name="Moneda [0]" xfId="2" builtinId="7"/>
    <cellStyle name="Moneda 2" xfId="4" xr:uid="{00000000-0005-0000-0000-000002000000}"/>
    <cellStyle name="Normal" xfId="0" builtinId="0"/>
    <cellStyle name="Normal 2" xfId="3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L35"/>
  <sheetViews>
    <sheetView tabSelected="1" view="pageBreakPreview" topLeftCell="A20" zoomScaleNormal="100" zoomScaleSheetLayoutView="100" workbookViewId="0">
      <selection activeCell="G7" sqref="G7"/>
    </sheetView>
  </sheetViews>
  <sheetFormatPr baseColWidth="10" defaultRowHeight="12.5" x14ac:dyDescent="0.25"/>
  <cols>
    <col min="1" max="1" width="2.7265625" style="1" customWidth="1"/>
    <col min="2" max="2" width="37.453125" style="2" customWidth="1"/>
    <col min="3" max="3" width="8.453125" style="2" customWidth="1"/>
    <col min="4" max="4" width="13" style="1" bestFit="1" customWidth="1"/>
    <col min="5" max="8" width="14.7265625" style="1" customWidth="1"/>
    <col min="9" max="9" width="12.26953125" style="1" bestFit="1" customWidth="1"/>
    <col min="10" max="10" width="12.7265625" style="1" bestFit="1" customWidth="1"/>
    <col min="11" max="11" width="14.7265625" style="1" customWidth="1"/>
    <col min="12" max="12" width="12.7265625" style="1" bestFit="1" customWidth="1"/>
    <col min="13" max="254" width="11.453125" style="1"/>
    <col min="255" max="255" width="2.7265625" style="1" customWidth="1"/>
    <col min="256" max="256" width="31.7265625" style="1" customWidth="1"/>
    <col min="257" max="257" width="5.81640625" style="1" bestFit="1" customWidth="1"/>
    <col min="258" max="258" width="14.26953125" style="1" customWidth="1"/>
    <col min="259" max="259" width="13.26953125" style="1" customWidth="1"/>
    <col min="260" max="261" width="14.26953125" style="1" customWidth="1"/>
    <col min="262" max="262" width="19.81640625" style="1" customWidth="1"/>
    <col min="263" max="263" width="0" style="1" hidden="1" customWidth="1"/>
    <col min="264" max="264" width="19" style="1" customWidth="1"/>
    <col min="265" max="265" width="2.7265625" style="1" customWidth="1"/>
    <col min="266" max="510" width="11.453125" style="1"/>
    <col min="511" max="511" width="2.7265625" style="1" customWidth="1"/>
    <col min="512" max="512" width="31.7265625" style="1" customWidth="1"/>
    <col min="513" max="513" width="5.81640625" style="1" bestFit="1" customWidth="1"/>
    <col min="514" max="514" width="14.26953125" style="1" customWidth="1"/>
    <col min="515" max="515" width="13.26953125" style="1" customWidth="1"/>
    <col min="516" max="517" width="14.26953125" style="1" customWidth="1"/>
    <col min="518" max="518" width="19.81640625" style="1" customWidth="1"/>
    <col min="519" max="519" width="0" style="1" hidden="1" customWidth="1"/>
    <col min="520" max="520" width="19" style="1" customWidth="1"/>
    <col min="521" max="521" width="2.7265625" style="1" customWidth="1"/>
    <col min="522" max="766" width="11.453125" style="1"/>
    <col min="767" max="767" width="2.7265625" style="1" customWidth="1"/>
    <col min="768" max="768" width="31.7265625" style="1" customWidth="1"/>
    <col min="769" max="769" width="5.81640625" style="1" bestFit="1" customWidth="1"/>
    <col min="770" max="770" width="14.26953125" style="1" customWidth="1"/>
    <col min="771" max="771" width="13.26953125" style="1" customWidth="1"/>
    <col min="772" max="773" width="14.26953125" style="1" customWidth="1"/>
    <col min="774" max="774" width="19.81640625" style="1" customWidth="1"/>
    <col min="775" max="775" width="0" style="1" hidden="1" customWidth="1"/>
    <col min="776" max="776" width="19" style="1" customWidth="1"/>
    <col min="777" max="777" width="2.7265625" style="1" customWidth="1"/>
    <col min="778" max="1022" width="11.453125" style="1"/>
    <col min="1023" max="1023" width="2.7265625" style="1" customWidth="1"/>
    <col min="1024" max="1024" width="31.7265625" style="1" customWidth="1"/>
    <col min="1025" max="1025" width="5.81640625" style="1" bestFit="1" customWidth="1"/>
    <col min="1026" max="1026" width="14.26953125" style="1" customWidth="1"/>
    <col min="1027" max="1027" width="13.26953125" style="1" customWidth="1"/>
    <col min="1028" max="1029" width="14.26953125" style="1" customWidth="1"/>
    <col min="1030" max="1030" width="19.81640625" style="1" customWidth="1"/>
    <col min="1031" max="1031" width="0" style="1" hidden="1" customWidth="1"/>
    <col min="1032" max="1032" width="19" style="1" customWidth="1"/>
    <col min="1033" max="1033" width="2.7265625" style="1" customWidth="1"/>
    <col min="1034" max="1278" width="11.453125" style="1"/>
    <col min="1279" max="1279" width="2.7265625" style="1" customWidth="1"/>
    <col min="1280" max="1280" width="31.7265625" style="1" customWidth="1"/>
    <col min="1281" max="1281" width="5.81640625" style="1" bestFit="1" customWidth="1"/>
    <col min="1282" max="1282" width="14.26953125" style="1" customWidth="1"/>
    <col min="1283" max="1283" width="13.26953125" style="1" customWidth="1"/>
    <col min="1284" max="1285" width="14.26953125" style="1" customWidth="1"/>
    <col min="1286" max="1286" width="19.81640625" style="1" customWidth="1"/>
    <col min="1287" max="1287" width="0" style="1" hidden="1" customWidth="1"/>
    <col min="1288" max="1288" width="19" style="1" customWidth="1"/>
    <col min="1289" max="1289" width="2.7265625" style="1" customWidth="1"/>
    <col min="1290" max="1534" width="11.453125" style="1"/>
    <col min="1535" max="1535" width="2.7265625" style="1" customWidth="1"/>
    <col min="1536" max="1536" width="31.7265625" style="1" customWidth="1"/>
    <col min="1537" max="1537" width="5.81640625" style="1" bestFit="1" customWidth="1"/>
    <col min="1538" max="1538" width="14.26953125" style="1" customWidth="1"/>
    <col min="1539" max="1539" width="13.26953125" style="1" customWidth="1"/>
    <col min="1540" max="1541" width="14.26953125" style="1" customWidth="1"/>
    <col min="1542" max="1542" width="19.81640625" style="1" customWidth="1"/>
    <col min="1543" max="1543" width="0" style="1" hidden="1" customWidth="1"/>
    <col min="1544" max="1544" width="19" style="1" customWidth="1"/>
    <col min="1545" max="1545" width="2.7265625" style="1" customWidth="1"/>
    <col min="1546" max="1790" width="11.453125" style="1"/>
    <col min="1791" max="1791" width="2.7265625" style="1" customWidth="1"/>
    <col min="1792" max="1792" width="31.7265625" style="1" customWidth="1"/>
    <col min="1793" max="1793" width="5.81640625" style="1" bestFit="1" customWidth="1"/>
    <col min="1794" max="1794" width="14.26953125" style="1" customWidth="1"/>
    <col min="1795" max="1795" width="13.26953125" style="1" customWidth="1"/>
    <col min="1796" max="1797" width="14.26953125" style="1" customWidth="1"/>
    <col min="1798" max="1798" width="19.81640625" style="1" customWidth="1"/>
    <col min="1799" max="1799" width="0" style="1" hidden="1" customWidth="1"/>
    <col min="1800" max="1800" width="19" style="1" customWidth="1"/>
    <col min="1801" max="1801" width="2.7265625" style="1" customWidth="1"/>
    <col min="1802" max="2046" width="11.453125" style="1"/>
    <col min="2047" max="2047" width="2.7265625" style="1" customWidth="1"/>
    <col min="2048" max="2048" width="31.7265625" style="1" customWidth="1"/>
    <col min="2049" max="2049" width="5.81640625" style="1" bestFit="1" customWidth="1"/>
    <col min="2050" max="2050" width="14.26953125" style="1" customWidth="1"/>
    <col min="2051" max="2051" width="13.26953125" style="1" customWidth="1"/>
    <col min="2052" max="2053" width="14.26953125" style="1" customWidth="1"/>
    <col min="2054" max="2054" width="19.81640625" style="1" customWidth="1"/>
    <col min="2055" max="2055" width="0" style="1" hidden="1" customWidth="1"/>
    <col min="2056" max="2056" width="19" style="1" customWidth="1"/>
    <col min="2057" max="2057" width="2.7265625" style="1" customWidth="1"/>
    <col min="2058" max="2302" width="11.453125" style="1"/>
    <col min="2303" max="2303" width="2.7265625" style="1" customWidth="1"/>
    <col min="2304" max="2304" width="31.7265625" style="1" customWidth="1"/>
    <col min="2305" max="2305" width="5.81640625" style="1" bestFit="1" customWidth="1"/>
    <col min="2306" max="2306" width="14.26953125" style="1" customWidth="1"/>
    <col min="2307" max="2307" width="13.26953125" style="1" customWidth="1"/>
    <col min="2308" max="2309" width="14.26953125" style="1" customWidth="1"/>
    <col min="2310" max="2310" width="19.81640625" style="1" customWidth="1"/>
    <col min="2311" max="2311" width="0" style="1" hidden="1" customWidth="1"/>
    <col min="2312" max="2312" width="19" style="1" customWidth="1"/>
    <col min="2313" max="2313" width="2.7265625" style="1" customWidth="1"/>
    <col min="2314" max="2558" width="11.453125" style="1"/>
    <col min="2559" max="2559" width="2.7265625" style="1" customWidth="1"/>
    <col min="2560" max="2560" width="31.7265625" style="1" customWidth="1"/>
    <col min="2561" max="2561" width="5.81640625" style="1" bestFit="1" customWidth="1"/>
    <col min="2562" max="2562" width="14.26953125" style="1" customWidth="1"/>
    <col min="2563" max="2563" width="13.26953125" style="1" customWidth="1"/>
    <col min="2564" max="2565" width="14.26953125" style="1" customWidth="1"/>
    <col min="2566" max="2566" width="19.81640625" style="1" customWidth="1"/>
    <col min="2567" max="2567" width="0" style="1" hidden="1" customWidth="1"/>
    <col min="2568" max="2568" width="19" style="1" customWidth="1"/>
    <col min="2569" max="2569" width="2.7265625" style="1" customWidth="1"/>
    <col min="2570" max="2814" width="11.453125" style="1"/>
    <col min="2815" max="2815" width="2.7265625" style="1" customWidth="1"/>
    <col min="2816" max="2816" width="31.7265625" style="1" customWidth="1"/>
    <col min="2817" max="2817" width="5.81640625" style="1" bestFit="1" customWidth="1"/>
    <col min="2818" max="2818" width="14.26953125" style="1" customWidth="1"/>
    <col min="2819" max="2819" width="13.26953125" style="1" customWidth="1"/>
    <col min="2820" max="2821" width="14.26953125" style="1" customWidth="1"/>
    <col min="2822" max="2822" width="19.81640625" style="1" customWidth="1"/>
    <col min="2823" max="2823" width="0" style="1" hidden="1" customWidth="1"/>
    <col min="2824" max="2824" width="19" style="1" customWidth="1"/>
    <col min="2825" max="2825" width="2.7265625" style="1" customWidth="1"/>
    <col min="2826" max="3070" width="11.453125" style="1"/>
    <col min="3071" max="3071" width="2.7265625" style="1" customWidth="1"/>
    <col min="3072" max="3072" width="31.7265625" style="1" customWidth="1"/>
    <col min="3073" max="3073" width="5.81640625" style="1" bestFit="1" customWidth="1"/>
    <col min="3074" max="3074" width="14.26953125" style="1" customWidth="1"/>
    <col min="3075" max="3075" width="13.26953125" style="1" customWidth="1"/>
    <col min="3076" max="3077" width="14.26953125" style="1" customWidth="1"/>
    <col min="3078" max="3078" width="19.81640625" style="1" customWidth="1"/>
    <col min="3079" max="3079" width="0" style="1" hidden="1" customWidth="1"/>
    <col min="3080" max="3080" width="19" style="1" customWidth="1"/>
    <col min="3081" max="3081" width="2.7265625" style="1" customWidth="1"/>
    <col min="3082" max="3326" width="11.453125" style="1"/>
    <col min="3327" max="3327" width="2.7265625" style="1" customWidth="1"/>
    <col min="3328" max="3328" width="31.7265625" style="1" customWidth="1"/>
    <col min="3329" max="3329" width="5.81640625" style="1" bestFit="1" customWidth="1"/>
    <col min="3330" max="3330" width="14.26953125" style="1" customWidth="1"/>
    <col min="3331" max="3331" width="13.26953125" style="1" customWidth="1"/>
    <col min="3332" max="3333" width="14.26953125" style="1" customWidth="1"/>
    <col min="3334" max="3334" width="19.81640625" style="1" customWidth="1"/>
    <col min="3335" max="3335" width="0" style="1" hidden="1" customWidth="1"/>
    <col min="3336" max="3336" width="19" style="1" customWidth="1"/>
    <col min="3337" max="3337" width="2.7265625" style="1" customWidth="1"/>
    <col min="3338" max="3582" width="11.453125" style="1"/>
    <col min="3583" max="3583" width="2.7265625" style="1" customWidth="1"/>
    <col min="3584" max="3584" width="31.7265625" style="1" customWidth="1"/>
    <col min="3585" max="3585" width="5.81640625" style="1" bestFit="1" customWidth="1"/>
    <col min="3586" max="3586" width="14.26953125" style="1" customWidth="1"/>
    <col min="3587" max="3587" width="13.26953125" style="1" customWidth="1"/>
    <col min="3588" max="3589" width="14.26953125" style="1" customWidth="1"/>
    <col min="3590" max="3590" width="19.81640625" style="1" customWidth="1"/>
    <col min="3591" max="3591" width="0" style="1" hidden="1" customWidth="1"/>
    <col min="3592" max="3592" width="19" style="1" customWidth="1"/>
    <col min="3593" max="3593" width="2.7265625" style="1" customWidth="1"/>
    <col min="3594" max="3838" width="11.453125" style="1"/>
    <col min="3839" max="3839" width="2.7265625" style="1" customWidth="1"/>
    <col min="3840" max="3840" width="31.7265625" style="1" customWidth="1"/>
    <col min="3841" max="3841" width="5.81640625" style="1" bestFit="1" customWidth="1"/>
    <col min="3842" max="3842" width="14.26953125" style="1" customWidth="1"/>
    <col min="3843" max="3843" width="13.26953125" style="1" customWidth="1"/>
    <col min="3844" max="3845" width="14.26953125" style="1" customWidth="1"/>
    <col min="3846" max="3846" width="19.81640625" style="1" customWidth="1"/>
    <col min="3847" max="3847" width="0" style="1" hidden="1" customWidth="1"/>
    <col min="3848" max="3848" width="19" style="1" customWidth="1"/>
    <col min="3849" max="3849" width="2.7265625" style="1" customWidth="1"/>
    <col min="3850" max="4094" width="11.453125" style="1"/>
    <col min="4095" max="4095" width="2.7265625" style="1" customWidth="1"/>
    <col min="4096" max="4096" width="31.7265625" style="1" customWidth="1"/>
    <col min="4097" max="4097" width="5.81640625" style="1" bestFit="1" customWidth="1"/>
    <col min="4098" max="4098" width="14.26953125" style="1" customWidth="1"/>
    <col min="4099" max="4099" width="13.26953125" style="1" customWidth="1"/>
    <col min="4100" max="4101" width="14.26953125" style="1" customWidth="1"/>
    <col min="4102" max="4102" width="19.81640625" style="1" customWidth="1"/>
    <col min="4103" max="4103" width="0" style="1" hidden="1" customWidth="1"/>
    <col min="4104" max="4104" width="19" style="1" customWidth="1"/>
    <col min="4105" max="4105" width="2.7265625" style="1" customWidth="1"/>
    <col min="4106" max="4350" width="11.453125" style="1"/>
    <col min="4351" max="4351" width="2.7265625" style="1" customWidth="1"/>
    <col min="4352" max="4352" width="31.7265625" style="1" customWidth="1"/>
    <col min="4353" max="4353" width="5.81640625" style="1" bestFit="1" customWidth="1"/>
    <col min="4354" max="4354" width="14.26953125" style="1" customWidth="1"/>
    <col min="4355" max="4355" width="13.26953125" style="1" customWidth="1"/>
    <col min="4356" max="4357" width="14.26953125" style="1" customWidth="1"/>
    <col min="4358" max="4358" width="19.81640625" style="1" customWidth="1"/>
    <col min="4359" max="4359" width="0" style="1" hidden="1" customWidth="1"/>
    <col min="4360" max="4360" width="19" style="1" customWidth="1"/>
    <col min="4361" max="4361" width="2.7265625" style="1" customWidth="1"/>
    <col min="4362" max="4606" width="11.453125" style="1"/>
    <col min="4607" max="4607" width="2.7265625" style="1" customWidth="1"/>
    <col min="4608" max="4608" width="31.7265625" style="1" customWidth="1"/>
    <col min="4609" max="4609" width="5.81640625" style="1" bestFit="1" customWidth="1"/>
    <col min="4610" max="4610" width="14.26953125" style="1" customWidth="1"/>
    <col min="4611" max="4611" width="13.26953125" style="1" customWidth="1"/>
    <col min="4612" max="4613" width="14.26953125" style="1" customWidth="1"/>
    <col min="4614" max="4614" width="19.81640625" style="1" customWidth="1"/>
    <col min="4615" max="4615" width="0" style="1" hidden="1" customWidth="1"/>
    <col min="4616" max="4616" width="19" style="1" customWidth="1"/>
    <col min="4617" max="4617" width="2.7265625" style="1" customWidth="1"/>
    <col min="4618" max="4862" width="11.453125" style="1"/>
    <col min="4863" max="4863" width="2.7265625" style="1" customWidth="1"/>
    <col min="4864" max="4864" width="31.7265625" style="1" customWidth="1"/>
    <col min="4865" max="4865" width="5.81640625" style="1" bestFit="1" customWidth="1"/>
    <col min="4866" max="4866" width="14.26953125" style="1" customWidth="1"/>
    <col min="4867" max="4867" width="13.26953125" style="1" customWidth="1"/>
    <col min="4868" max="4869" width="14.26953125" style="1" customWidth="1"/>
    <col min="4870" max="4870" width="19.81640625" style="1" customWidth="1"/>
    <col min="4871" max="4871" width="0" style="1" hidden="1" customWidth="1"/>
    <col min="4872" max="4872" width="19" style="1" customWidth="1"/>
    <col min="4873" max="4873" width="2.7265625" style="1" customWidth="1"/>
    <col min="4874" max="5118" width="11.453125" style="1"/>
    <col min="5119" max="5119" width="2.7265625" style="1" customWidth="1"/>
    <col min="5120" max="5120" width="31.7265625" style="1" customWidth="1"/>
    <col min="5121" max="5121" width="5.81640625" style="1" bestFit="1" customWidth="1"/>
    <col min="5122" max="5122" width="14.26953125" style="1" customWidth="1"/>
    <col min="5123" max="5123" width="13.26953125" style="1" customWidth="1"/>
    <col min="5124" max="5125" width="14.26953125" style="1" customWidth="1"/>
    <col min="5126" max="5126" width="19.81640625" style="1" customWidth="1"/>
    <col min="5127" max="5127" width="0" style="1" hidden="1" customWidth="1"/>
    <col min="5128" max="5128" width="19" style="1" customWidth="1"/>
    <col min="5129" max="5129" width="2.7265625" style="1" customWidth="1"/>
    <col min="5130" max="5374" width="11.453125" style="1"/>
    <col min="5375" max="5375" width="2.7265625" style="1" customWidth="1"/>
    <col min="5376" max="5376" width="31.7265625" style="1" customWidth="1"/>
    <col min="5377" max="5377" width="5.81640625" style="1" bestFit="1" customWidth="1"/>
    <col min="5378" max="5378" width="14.26953125" style="1" customWidth="1"/>
    <col min="5379" max="5379" width="13.26953125" style="1" customWidth="1"/>
    <col min="5380" max="5381" width="14.26953125" style="1" customWidth="1"/>
    <col min="5382" max="5382" width="19.81640625" style="1" customWidth="1"/>
    <col min="5383" max="5383" width="0" style="1" hidden="1" customWidth="1"/>
    <col min="5384" max="5384" width="19" style="1" customWidth="1"/>
    <col min="5385" max="5385" width="2.7265625" style="1" customWidth="1"/>
    <col min="5386" max="5630" width="11.453125" style="1"/>
    <col min="5631" max="5631" width="2.7265625" style="1" customWidth="1"/>
    <col min="5632" max="5632" width="31.7265625" style="1" customWidth="1"/>
    <col min="5633" max="5633" width="5.81640625" style="1" bestFit="1" customWidth="1"/>
    <col min="5634" max="5634" width="14.26953125" style="1" customWidth="1"/>
    <col min="5635" max="5635" width="13.26953125" style="1" customWidth="1"/>
    <col min="5636" max="5637" width="14.26953125" style="1" customWidth="1"/>
    <col min="5638" max="5638" width="19.81640625" style="1" customWidth="1"/>
    <col min="5639" max="5639" width="0" style="1" hidden="1" customWidth="1"/>
    <col min="5640" max="5640" width="19" style="1" customWidth="1"/>
    <col min="5641" max="5641" width="2.7265625" style="1" customWidth="1"/>
    <col min="5642" max="5886" width="11.453125" style="1"/>
    <col min="5887" max="5887" width="2.7265625" style="1" customWidth="1"/>
    <col min="5888" max="5888" width="31.7265625" style="1" customWidth="1"/>
    <col min="5889" max="5889" width="5.81640625" style="1" bestFit="1" customWidth="1"/>
    <col min="5890" max="5890" width="14.26953125" style="1" customWidth="1"/>
    <col min="5891" max="5891" width="13.26953125" style="1" customWidth="1"/>
    <col min="5892" max="5893" width="14.26953125" style="1" customWidth="1"/>
    <col min="5894" max="5894" width="19.81640625" style="1" customWidth="1"/>
    <col min="5895" max="5895" width="0" style="1" hidden="1" customWidth="1"/>
    <col min="5896" max="5896" width="19" style="1" customWidth="1"/>
    <col min="5897" max="5897" width="2.7265625" style="1" customWidth="1"/>
    <col min="5898" max="6142" width="11.453125" style="1"/>
    <col min="6143" max="6143" width="2.7265625" style="1" customWidth="1"/>
    <col min="6144" max="6144" width="31.7265625" style="1" customWidth="1"/>
    <col min="6145" max="6145" width="5.81640625" style="1" bestFit="1" customWidth="1"/>
    <col min="6146" max="6146" width="14.26953125" style="1" customWidth="1"/>
    <col min="6147" max="6147" width="13.26953125" style="1" customWidth="1"/>
    <col min="6148" max="6149" width="14.26953125" style="1" customWidth="1"/>
    <col min="6150" max="6150" width="19.81640625" style="1" customWidth="1"/>
    <col min="6151" max="6151" width="0" style="1" hidden="1" customWidth="1"/>
    <col min="6152" max="6152" width="19" style="1" customWidth="1"/>
    <col min="6153" max="6153" width="2.7265625" style="1" customWidth="1"/>
    <col min="6154" max="6398" width="11.453125" style="1"/>
    <col min="6399" max="6399" width="2.7265625" style="1" customWidth="1"/>
    <col min="6400" max="6400" width="31.7265625" style="1" customWidth="1"/>
    <col min="6401" max="6401" width="5.81640625" style="1" bestFit="1" customWidth="1"/>
    <col min="6402" max="6402" width="14.26953125" style="1" customWidth="1"/>
    <col min="6403" max="6403" width="13.26953125" style="1" customWidth="1"/>
    <col min="6404" max="6405" width="14.26953125" style="1" customWidth="1"/>
    <col min="6406" max="6406" width="19.81640625" style="1" customWidth="1"/>
    <col min="6407" max="6407" width="0" style="1" hidden="1" customWidth="1"/>
    <col min="6408" max="6408" width="19" style="1" customWidth="1"/>
    <col min="6409" max="6409" width="2.7265625" style="1" customWidth="1"/>
    <col min="6410" max="6654" width="11.453125" style="1"/>
    <col min="6655" max="6655" width="2.7265625" style="1" customWidth="1"/>
    <col min="6656" max="6656" width="31.7265625" style="1" customWidth="1"/>
    <col min="6657" max="6657" width="5.81640625" style="1" bestFit="1" customWidth="1"/>
    <col min="6658" max="6658" width="14.26953125" style="1" customWidth="1"/>
    <col min="6659" max="6659" width="13.26953125" style="1" customWidth="1"/>
    <col min="6660" max="6661" width="14.26953125" style="1" customWidth="1"/>
    <col min="6662" max="6662" width="19.81640625" style="1" customWidth="1"/>
    <col min="6663" max="6663" width="0" style="1" hidden="1" customWidth="1"/>
    <col min="6664" max="6664" width="19" style="1" customWidth="1"/>
    <col min="6665" max="6665" width="2.7265625" style="1" customWidth="1"/>
    <col min="6666" max="6910" width="11.453125" style="1"/>
    <col min="6911" max="6911" width="2.7265625" style="1" customWidth="1"/>
    <col min="6912" max="6912" width="31.7265625" style="1" customWidth="1"/>
    <col min="6913" max="6913" width="5.81640625" style="1" bestFit="1" customWidth="1"/>
    <col min="6914" max="6914" width="14.26953125" style="1" customWidth="1"/>
    <col min="6915" max="6915" width="13.26953125" style="1" customWidth="1"/>
    <col min="6916" max="6917" width="14.26953125" style="1" customWidth="1"/>
    <col min="6918" max="6918" width="19.81640625" style="1" customWidth="1"/>
    <col min="6919" max="6919" width="0" style="1" hidden="1" customWidth="1"/>
    <col min="6920" max="6920" width="19" style="1" customWidth="1"/>
    <col min="6921" max="6921" width="2.7265625" style="1" customWidth="1"/>
    <col min="6922" max="7166" width="11.453125" style="1"/>
    <col min="7167" max="7167" width="2.7265625" style="1" customWidth="1"/>
    <col min="7168" max="7168" width="31.7265625" style="1" customWidth="1"/>
    <col min="7169" max="7169" width="5.81640625" style="1" bestFit="1" customWidth="1"/>
    <col min="7170" max="7170" width="14.26953125" style="1" customWidth="1"/>
    <col min="7171" max="7171" width="13.26953125" style="1" customWidth="1"/>
    <col min="7172" max="7173" width="14.26953125" style="1" customWidth="1"/>
    <col min="7174" max="7174" width="19.81640625" style="1" customWidth="1"/>
    <col min="7175" max="7175" width="0" style="1" hidden="1" customWidth="1"/>
    <col min="7176" max="7176" width="19" style="1" customWidth="1"/>
    <col min="7177" max="7177" width="2.7265625" style="1" customWidth="1"/>
    <col min="7178" max="7422" width="11.453125" style="1"/>
    <col min="7423" max="7423" width="2.7265625" style="1" customWidth="1"/>
    <col min="7424" max="7424" width="31.7265625" style="1" customWidth="1"/>
    <col min="7425" max="7425" width="5.81640625" style="1" bestFit="1" customWidth="1"/>
    <col min="7426" max="7426" width="14.26953125" style="1" customWidth="1"/>
    <col min="7427" max="7427" width="13.26953125" style="1" customWidth="1"/>
    <col min="7428" max="7429" width="14.26953125" style="1" customWidth="1"/>
    <col min="7430" max="7430" width="19.81640625" style="1" customWidth="1"/>
    <col min="7431" max="7431" width="0" style="1" hidden="1" customWidth="1"/>
    <col min="7432" max="7432" width="19" style="1" customWidth="1"/>
    <col min="7433" max="7433" width="2.7265625" style="1" customWidth="1"/>
    <col min="7434" max="7678" width="11.453125" style="1"/>
    <col min="7679" max="7679" width="2.7265625" style="1" customWidth="1"/>
    <col min="7680" max="7680" width="31.7265625" style="1" customWidth="1"/>
    <col min="7681" max="7681" width="5.81640625" style="1" bestFit="1" customWidth="1"/>
    <col min="7682" max="7682" width="14.26953125" style="1" customWidth="1"/>
    <col min="7683" max="7683" width="13.26953125" style="1" customWidth="1"/>
    <col min="7684" max="7685" width="14.26953125" style="1" customWidth="1"/>
    <col min="7686" max="7686" width="19.81640625" style="1" customWidth="1"/>
    <col min="7687" max="7687" width="0" style="1" hidden="1" customWidth="1"/>
    <col min="7688" max="7688" width="19" style="1" customWidth="1"/>
    <col min="7689" max="7689" width="2.7265625" style="1" customWidth="1"/>
    <col min="7690" max="7934" width="11.453125" style="1"/>
    <col min="7935" max="7935" width="2.7265625" style="1" customWidth="1"/>
    <col min="7936" max="7936" width="31.7265625" style="1" customWidth="1"/>
    <col min="7937" max="7937" width="5.81640625" style="1" bestFit="1" customWidth="1"/>
    <col min="7938" max="7938" width="14.26953125" style="1" customWidth="1"/>
    <col min="7939" max="7939" width="13.26953125" style="1" customWidth="1"/>
    <col min="7940" max="7941" width="14.26953125" style="1" customWidth="1"/>
    <col min="7942" max="7942" width="19.81640625" style="1" customWidth="1"/>
    <col min="7943" max="7943" width="0" style="1" hidden="1" customWidth="1"/>
    <col min="7944" max="7944" width="19" style="1" customWidth="1"/>
    <col min="7945" max="7945" width="2.7265625" style="1" customWidth="1"/>
    <col min="7946" max="8190" width="11.453125" style="1"/>
    <col min="8191" max="8191" width="2.7265625" style="1" customWidth="1"/>
    <col min="8192" max="8192" width="31.7265625" style="1" customWidth="1"/>
    <col min="8193" max="8193" width="5.81640625" style="1" bestFit="1" customWidth="1"/>
    <col min="8194" max="8194" width="14.26953125" style="1" customWidth="1"/>
    <col min="8195" max="8195" width="13.26953125" style="1" customWidth="1"/>
    <col min="8196" max="8197" width="14.26953125" style="1" customWidth="1"/>
    <col min="8198" max="8198" width="19.81640625" style="1" customWidth="1"/>
    <col min="8199" max="8199" width="0" style="1" hidden="1" customWidth="1"/>
    <col min="8200" max="8200" width="19" style="1" customWidth="1"/>
    <col min="8201" max="8201" width="2.7265625" style="1" customWidth="1"/>
    <col min="8202" max="8446" width="11.453125" style="1"/>
    <col min="8447" max="8447" width="2.7265625" style="1" customWidth="1"/>
    <col min="8448" max="8448" width="31.7265625" style="1" customWidth="1"/>
    <col min="8449" max="8449" width="5.81640625" style="1" bestFit="1" customWidth="1"/>
    <col min="8450" max="8450" width="14.26953125" style="1" customWidth="1"/>
    <col min="8451" max="8451" width="13.26953125" style="1" customWidth="1"/>
    <col min="8452" max="8453" width="14.26953125" style="1" customWidth="1"/>
    <col min="8454" max="8454" width="19.81640625" style="1" customWidth="1"/>
    <col min="8455" max="8455" width="0" style="1" hidden="1" customWidth="1"/>
    <col min="8456" max="8456" width="19" style="1" customWidth="1"/>
    <col min="8457" max="8457" width="2.7265625" style="1" customWidth="1"/>
    <col min="8458" max="8702" width="11.453125" style="1"/>
    <col min="8703" max="8703" width="2.7265625" style="1" customWidth="1"/>
    <col min="8704" max="8704" width="31.7265625" style="1" customWidth="1"/>
    <col min="8705" max="8705" width="5.81640625" style="1" bestFit="1" customWidth="1"/>
    <col min="8706" max="8706" width="14.26953125" style="1" customWidth="1"/>
    <col min="8707" max="8707" width="13.26953125" style="1" customWidth="1"/>
    <col min="8708" max="8709" width="14.26953125" style="1" customWidth="1"/>
    <col min="8710" max="8710" width="19.81640625" style="1" customWidth="1"/>
    <col min="8711" max="8711" width="0" style="1" hidden="1" customWidth="1"/>
    <col min="8712" max="8712" width="19" style="1" customWidth="1"/>
    <col min="8713" max="8713" width="2.7265625" style="1" customWidth="1"/>
    <col min="8714" max="8958" width="11.453125" style="1"/>
    <col min="8959" max="8959" width="2.7265625" style="1" customWidth="1"/>
    <col min="8960" max="8960" width="31.7265625" style="1" customWidth="1"/>
    <col min="8961" max="8961" width="5.81640625" style="1" bestFit="1" customWidth="1"/>
    <col min="8962" max="8962" width="14.26953125" style="1" customWidth="1"/>
    <col min="8963" max="8963" width="13.26953125" style="1" customWidth="1"/>
    <col min="8964" max="8965" width="14.26953125" style="1" customWidth="1"/>
    <col min="8966" max="8966" width="19.81640625" style="1" customWidth="1"/>
    <col min="8967" max="8967" width="0" style="1" hidden="1" customWidth="1"/>
    <col min="8968" max="8968" width="19" style="1" customWidth="1"/>
    <col min="8969" max="8969" width="2.7265625" style="1" customWidth="1"/>
    <col min="8970" max="9214" width="11.453125" style="1"/>
    <col min="9215" max="9215" width="2.7265625" style="1" customWidth="1"/>
    <col min="9216" max="9216" width="31.7265625" style="1" customWidth="1"/>
    <col min="9217" max="9217" width="5.81640625" style="1" bestFit="1" customWidth="1"/>
    <col min="9218" max="9218" width="14.26953125" style="1" customWidth="1"/>
    <col min="9219" max="9219" width="13.26953125" style="1" customWidth="1"/>
    <col min="9220" max="9221" width="14.26953125" style="1" customWidth="1"/>
    <col min="9222" max="9222" width="19.81640625" style="1" customWidth="1"/>
    <col min="9223" max="9223" width="0" style="1" hidden="1" customWidth="1"/>
    <col min="9224" max="9224" width="19" style="1" customWidth="1"/>
    <col min="9225" max="9225" width="2.7265625" style="1" customWidth="1"/>
    <col min="9226" max="9470" width="11.453125" style="1"/>
    <col min="9471" max="9471" width="2.7265625" style="1" customWidth="1"/>
    <col min="9472" max="9472" width="31.7265625" style="1" customWidth="1"/>
    <col min="9473" max="9473" width="5.81640625" style="1" bestFit="1" customWidth="1"/>
    <col min="9474" max="9474" width="14.26953125" style="1" customWidth="1"/>
    <col min="9475" max="9475" width="13.26953125" style="1" customWidth="1"/>
    <col min="9476" max="9477" width="14.26953125" style="1" customWidth="1"/>
    <col min="9478" max="9478" width="19.81640625" style="1" customWidth="1"/>
    <col min="9479" max="9479" width="0" style="1" hidden="1" customWidth="1"/>
    <col min="9480" max="9480" width="19" style="1" customWidth="1"/>
    <col min="9481" max="9481" width="2.7265625" style="1" customWidth="1"/>
    <col min="9482" max="9726" width="11.453125" style="1"/>
    <col min="9727" max="9727" width="2.7265625" style="1" customWidth="1"/>
    <col min="9728" max="9728" width="31.7265625" style="1" customWidth="1"/>
    <col min="9729" max="9729" width="5.81640625" style="1" bestFit="1" customWidth="1"/>
    <col min="9730" max="9730" width="14.26953125" style="1" customWidth="1"/>
    <col min="9731" max="9731" width="13.26953125" style="1" customWidth="1"/>
    <col min="9732" max="9733" width="14.26953125" style="1" customWidth="1"/>
    <col min="9734" max="9734" width="19.81640625" style="1" customWidth="1"/>
    <col min="9735" max="9735" width="0" style="1" hidden="1" customWidth="1"/>
    <col min="9736" max="9736" width="19" style="1" customWidth="1"/>
    <col min="9737" max="9737" width="2.7265625" style="1" customWidth="1"/>
    <col min="9738" max="9982" width="11.453125" style="1"/>
    <col min="9983" max="9983" width="2.7265625" style="1" customWidth="1"/>
    <col min="9984" max="9984" width="31.7265625" style="1" customWidth="1"/>
    <col min="9985" max="9985" width="5.81640625" style="1" bestFit="1" customWidth="1"/>
    <col min="9986" max="9986" width="14.26953125" style="1" customWidth="1"/>
    <col min="9987" max="9987" width="13.26953125" style="1" customWidth="1"/>
    <col min="9988" max="9989" width="14.26953125" style="1" customWidth="1"/>
    <col min="9990" max="9990" width="19.81640625" style="1" customWidth="1"/>
    <col min="9991" max="9991" width="0" style="1" hidden="1" customWidth="1"/>
    <col min="9992" max="9992" width="19" style="1" customWidth="1"/>
    <col min="9993" max="9993" width="2.7265625" style="1" customWidth="1"/>
    <col min="9994" max="10238" width="11.453125" style="1"/>
    <col min="10239" max="10239" width="2.7265625" style="1" customWidth="1"/>
    <col min="10240" max="10240" width="31.7265625" style="1" customWidth="1"/>
    <col min="10241" max="10241" width="5.81640625" style="1" bestFit="1" customWidth="1"/>
    <col min="10242" max="10242" width="14.26953125" style="1" customWidth="1"/>
    <col min="10243" max="10243" width="13.26953125" style="1" customWidth="1"/>
    <col min="10244" max="10245" width="14.26953125" style="1" customWidth="1"/>
    <col min="10246" max="10246" width="19.81640625" style="1" customWidth="1"/>
    <col min="10247" max="10247" width="0" style="1" hidden="1" customWidth="1"/>
    <col min="10248" max="10248" width="19" style="1" customWidth="1"/>
    <col min="10249" max="10249" width="2.7265625" style="1" customWidth="1"/>
    <col min="10250" max="10494" width="11.453125" style="1"/>
    <col min="10495" max="10495" width="2.7265625" style="1" customWidth="1"/>
    <col min="10496" max="10496" width="31.7265625" style="1" customWidth="1"/>
    <col min="10497" max="10497" width="5.81640625" style="1" bestFit="1" customWidth="1"/>
    <col min="10498" max="10498" width="14.26953125" style="1" customWidth="1"/>
    <col min="10499" max="10499" width="13.26953125" style="1" customWidth="1"/>
    <col min="10500" max="10501" width="14.26953125" style="1" customWidth="1"/>
    <col min="10502" max="10502" width="19.81640625" style="1" customWidth="1"/>
    <col min="10503" max="10503" width="0" style="1" hidden="1" customWidth="1"/>
    <col min="10504" max="10504" width="19" style="1" customWidth="1"/>
    <col min="10505" max="10505" width="2.7265625" style="1" customWidth="1"/>
    <col min="10506" max="10750" width="11.453125" style="1"/>
    <col min="10751" max="10751" width="2.7265625" style="1" customWidth="1"/>
    <col min="10752" max="10752" width="31.7265625" style="1" customWidth="1"/>
    <col min="10753" max="10753" width="5.81640625" style="1" bestFit="1" customWidth="1"/>
    <col min="10754" max="10754" width="14.26953125" style="1" customWidth="1"/>
    <col min="10755" max="10755" width="13.26953125" style="1" customWidth="1"/>
    <col min="10756" max="10757" width="14.26953125" style="1" customWidth="1"/>
    <col min="10758" max="10758" width="19.81640625" style="1" customWidth="1"/>
    <col min="10759" max="10759" width="0" style="1" hidden="1" customWidth="1"/>
    <col min="10760" max="10760" width="19" style="1" customWidth="1"/>
    <col min="10761" max="10761" width="2.7265625" style="1" customWidth="1"/>
    <col min="10762" max="11006" width="11.453125" style="1"/>
    <col min="11007" max="11007" width="2.7265625" style="1" customWidth="1"/>
    <col min="11008" max="11008" width="31.7265625" style="1" customWidth="1"/>
    <col min="11009" max="11009" width="5.81640625" style="1" bestFit="1" customWidth="1"/>
    <col min="11010" max="11010" width="14.26953125" style="1" customWidth="1"/>
    <col min="11011" max="11011" width="13.26953125" style="1" customWidth="1"/>
    <col min="11012" max="11013" width="14.26953125" style="1" customWidth="1"/>
    <col min="11014" max="11014" width="19.81640625" style="1" customWidth="1"/>
    <col min="11015" max="11015" width="0" style="1" hidden="1" customWidth="1"/>
    <col min="11016" max="11016" width="19" style="1" customWidth="1"/>
    <col min="11017" max="11017" width="2.7265625" style="1" customWidth="1"/>
    <col min="11018" max="11262" width="11.453125" style="1"/>
    <col min="11263" max="11263" width="2.7265625" style="1" customWidth="1"/>
    <col min="11264" max="11264" width="31.7265625" style="1" customWidth="1"/>
    <col min="11265" max="11265" width="5.81640625" style="1" bestFit="1" customWidth="1"/>
    <col min="11266" max="11266" width="14.26953125" style="1" customWidth="1"/>
    <col min="11267" max="11267" width="13.26953125" style="1" customWidth="1"/>
    <col min="11268" max="11269" width="14.26953125" style="1" customWidth="1"/>
    <col min="11270" max="11270" width="19.81640625" style="1" customWidth="1"/>
    <col min="11271" max="11271" width="0" style="1" hidden="1" customWidth="1"/>
    <col min="11272" max="11272" width="19" style="1" customWidth="1"/>
    <col min="11273" max="11273" width="2.7265625" style="1" customWidth="1"/>
    <col min="11274" max="11518" width="11.453125" style="1"/>
    <col min="11519" max="11519" width="2.7265625" style="1" customWidth="1"/>
    <col min="11520" max="11520" width="31.7265625" style="1" customWidth="1"/>
    <col min="11521" max="11521" width="5.81640625" style="1" bestFit="1" customWidth="1"/>
    <col min="11522" max="11522" width="14.26953125" style="1" customWidth="1"/>
    <col min="11523" max="11523" width="13.26953125" style="1" customWidth="1"/>
    <col min="11524" max="11525" width="14.26953125" style="1" customWidth="1"/>
    <col min="11526" max="11526" width="19.81640625" style="1" customWidth="1"/>
    <col min="11527" max="11527" width="0" style="1" hidden="1" customWidth="1"/>
    <col min="11528" max="11528" width="19" style="1" customWidth="1"/>
    <col min="11529" max="11529" width="2.7265625" style="1" customWidth="1"/>
    <col min="11530" max="11774" width="11.453125" style="1"/>
    <col min="11775" max="11775" width="2.7265625" style="1" customWidth="1"/>
    <col min="11776" max="11776" width="31.7265625" style="1" customWidth="1"/>
    <col min="11777" max="11777" width="5.81640625" style="1" bestFit="1" customWidth="1"/>
    <col min="11778" max="11778" width="14.26953125" style="1" customWidth="1"/>
    <col min="11779" max="11779" width="13.26953125" style="1" customWidth="1"/>
    <col min="11780" max="11781" width="14.26953125" style="1" customWidth="1"/>
    <col min="11782" max="11782" width="19.81640625" style="1" customWidth="1"/>
    <col min="11783" max="11783" width="0" style="1" hidden="1" customWidth="1"/>
    <col min="11784" max="11784" width="19" style="1" customWidth="1"/>
    <col min="11785" max="11785" width="2.7265625" style="1" customWidth="1"/>
    <col min="11786" max="12030" width="11.453125" style="1"/>
    <col min="12031" max="12031" width="2.7265625" style="1" customWidth="1"/>
    <col min="12032" max="12032" width="31.7265625" style="1" customWidth="1"/>
    <col min="12033" max="12033" width="5.81640625" style="1" bestFit="1" customWidth="1"/>
    <col min="12034" max="12034" width="14.26953125" style="1" customWidth="1"/>
    <col min="12035" max="12035" width="13.26953125" style="1" customWidth="1"/>
    <col min="12036" max="12037" width="14.26953125" style="1" customWidth="1"/>
    <col min="12038" max="12038" width="19.81640625" style="1" customWidth="1"/>
    <col min="12039" max="12039" width="0" style="1" hidden="1" customWidth="1"/>
    <col min="12040" max="12040" width="19" style="1" customWidth="1"/>
    <col min="12041" max="12041" width="2.7265625" style="1" customWidth="1"/>
    <col min="12042" max="12286" width="11.453125" style="1"/>
    <col min="12287" max="12287" width="2.7265625" style="1" customWidth="1"/>
    <col min="12288" max="12288" width="31.7265625" style="1" customWidth="1"/>
    <col min="12289" max="12289" width="5.81640625" style="1" bestFit="1" customWidth="1"/>
    <col min="12290" max="12290" width="14.26953125" style="1" customWidth="1"/>
    <col min="12291" max="12291" width="13.26953125" style="1" customWidth="1"/>
    <col min="12292" max="12293" width="14.26953125" style="1" customWidth="1"/>
    <col min="12294" max="12294" width="19.81640625" style="1" customWidth="1"/>
    <col min="12295" max="12295" width="0" style="1" hidden="1" customWidth="1"/>
    <col min="12296" max="12296" width="19" style="1" customWidth="1"/>
    <col min="12297" max="12297" width="2.7265625" style="1" customWidth="1"/>
    <col min="12298" max="12542" width="11.453125" style="1"/>
    <col min="12543" max="12543" width="2.7265625" style="1" customWidth="1"/>
    <col min="12544" max="12544" width="31.7265625" style="1" customWidth="1"/>
    <col min="12545" max="12545" width="5.81640625" style="1" bestFit="1" customWidth="1"/>
    <col min="12546" max="12546" width="14.26953125" style="1" customWidth="1"/>
    <col min="12547" max="12547" width="13.26953125" style="1" customWidth="1"/>
    <col min="12548" max="12549" width="14.26953125" style="1" customWidth="1"/>
    <col min="12550" max="12550" width="19.81640625" style="1" customWidth="1"/>
    <col min="12551" max="12551" width="0" style="1" hidden="1" customWidth="1"/>
    <col min="12552" max="12552" width="19" style="1" customWidth="1"/>
    <col min="12553" max="12553" width="2.7265625" style="1" customWidth="1"/>
    <col min="12554" max="12798" width="11.453125" style="1"/>
    <col min="12799" max="12799" width="2.7265625" style="1" customWidth="1"/>
    <col min="12800" max="12800" width="31.7265625" style="1" customWidth="1"/>
    <col min="12801" max="12801" width="5.81640625" style="1" bestFit="1" customWidth="1"/>
    <col min="12802" max="12802" width="14.26953125" style="1" customWidth="1"/>
    <col min="12803" max="12803" width="13.26953125" style="1" customWidth="1"/>
    <col min="12804" max="12805" width="14.26953125" style="1" customWidth="1"/>
    <col min="12806" max="12806" width="19.81640625" style="1" customWidth="1"/>
    <col min="12807" max="12807" width="0" style="1" hidden="1" customWidth="1"/>
    <col min="12808" max="12808" width="19" style="1" customWidth="1"/>
    <col min="12809" max="12809" width="2.7265625" style="1" customWidth="1"/>
    <col min="12810" max="13054" width="11.453125" style="1"/>
    <col min="13055" max="13055" width="2.7265625" style="1" customWidth="1"/>
    <col min="13056" max="13056" width="31.7265625" style="1" customWidth="1"/>
    <col min="13057" max="13057" width="5.81640625" style="1" bestFit="1" customWidth="1"/>
    <col min="13058" max="13058" width="14.26953125" style="1" customWidth="1"/>
    <col min="13059" max="13059" width="13.26953125" style="1" customWidth="1"/>
    <col min="13060" max="13061" width="14.26953125" style="1" customWidth="1"/>
    <col min="13062" max="13062" width="19.81640625" style="1" customWidth="1"/>
    <col min="13063" max="13063" width="0" style="1" hidden="1" customWidth="1"/>
    <col min="13064" max="13064" width="19" style="1" customWidth="1"/>
    <col min="13065" max="13065" width="2.7265625" style="1" customWidth="1"/>
    <col min="13066" max="13310" width="11.453125" style="1"/>
    <col min="13311" max="13311" width="2.7265625" style="1" customWidth="1"/>
    <col min="13312" max="13312" width="31.7265625" style="1" customWidth="1"/>
    <col min="13313" max="13313" width="5.81640625" style="1" bestFit="1" customWidth="1"/>
    <col min="13314" max="13314" width="14.26953125" style="1" customWidth="1"/>
    <col min="13315" max="13315" width="13.26953125" style="1" customWidth="1"/>
    <col min="13316" max="13317" width="14.26953125" style="1" customWidth="1"/>
    <col min="13318" max="13318" width="19.81640625" style="1" customWidth="1"/>
    <col min="13319" max="13319" width="0" style="1" hidden="1" customWidth="1"/>
    <col min="13320" max="13320" width="19" style="1" customWidth="1"/>
    <col min="13321" max="13321" width="2.7265625" style="1" customWidth="1"/>
    <col min="13322" max="13566" width="11.453125" style="1"/>
    <col min="13567" max="13567" width="2.7265625" style="1" customWidth="1"/>
    <col min="13568" max="13568" width="31.7265625" style="1" customWidth="1"/>
    <col min="13569" max="13569" width="5.81640625" style="1" bestFit="1" customWidth="1"/>
    <col min="13570" max="13570" width="14.26953125" style="1" customWidth="1"/>
    <col min="13571" max="13571" width="13.26953125" style="1" customWidth="1"/>
    <col min="13572" max="13573" width="14.26953125" style="1" customWidth="1"/>
    <col min="13574" max="13574" width="19.81640625" style="1" customWidth="1"/>
    <col min="13575" max="13575" width="0" style="1" hidden="1" customWidth="1"/>
    <col min="13576" max="13576" width="19" style="1" customWidth="1"/>
    <col min="13577" max="13577" width="2.7265625" style="1" customWidth="1"/>
    <col min="13578" max="13822" width="11.453125" style="1"/>
    <col min="13823" max="13823" width="2.7265625" style="1" customWidth="1"/>
    <col min="13824" max="13824" width="31.7265625" style="1" customWidth="1"/>
    <col min="13825" max="13825" width="5.81640625" style="1" bestFit="1" customWidth="1"/>
    <col min="13826" max="13826" width="14.26953125" style="1" customWidth="1"/>
    <col min="13827" max="13827" width="13.26953125" style="1" customWidth="1"/>
    <col min="13828" max="13829" width="14.26953125" style="1" customWidth="1"/>
    <col min="13830" max="13830" width="19.81640625" style="1" customWidth="1"/>
    <col min="13831" max="13831" width="0" style="1" hidden="1" customWidth="1"/>
    <col min="13832" max="13832" width="19" style="1" customWidth="1"/>
    <col min="13833" max="13833" width="2.7265625" style="1" customWidth="1"/>
    <col min="13834" max="14078" width="11.453125" style="1"/>
    <col min="14079" max="14079" width="2.7265625" style="1" customWidth="1"/>
    <col min="14080" max="14080" width="31.7265625" style="1" customWidth="1"/>
    <col min="14081" max="14081" width="5.81640625" style="1" bestFit="1" customWidth="1"/>
    <col min="14082" max="14082" width="14.26953125" style="1" customWidth="1"/>
    <col min="14083" max="14083" width="13.26953125" style="1" customWidth="1"/>
    <col min="14084" max="14085" width="14.26953125" style="1" customWidth="1"/>
    <col min="14086" max="14086" width="19.81640625" style="1" customWidth="1"/>
    <col min="14087" max="14087" width="0" style="1" hidden="1" customWidth="1"/>
    <col min="14088" max="14088" width="19" style="1" customWidth="1"/>
    <col min="14089" max="14089" width="2.7265625" style="1" customWidth="1"/>
    <col min="14090" max="14334" width="11.453125" style="1"/>
    <col min="14335" max="14335" width="2.7265625" style="1" customWidth="1"/>
    <col min="14336" max="14336" width="31.7265625" style="1" customWidth="1"/>
    <col min="14337" max="14337" width="5.81640625" style="1" bestFit="1" customWidth="1"/>
    <col min="14338" max="14338" width="14.26953125" style="1" customWidth="1"/>
    <col min="14339" max="14339" width="13.26953125" style="1" customWidth="1"/>
    <col min="14340" max="14341" width="14.26953125" style="1" customWidth="1"/>
    <col min="14342" max="14342" width="19.81640625" style="1" customWidth="1"/>
    <col min="14343" max="14343" width="0" style="1" hidden="1" customWidth="1"/>
    <col min="14344" max="14344" width="19" style="1" customWidth="1"/>
    <col min="14345" max="14345" width="2.7265625" style="1" customWidth="1"/>
    <col min="14346" max="14590" width="11.453125" style="1"/>
    <col min="14591" max="14591" width="2.7265625" style="1" customWidth="1"/>
    <col min="14592" max="14592" width="31.7265625" style="1" customWidth="1"/>
    <col min="14593" max="14593" width="5.81640625" style="1" bestFit="1" customWidth="1"/>
    <col min="14594" max="14594" width="14.26953125" style="1" customWidth="1"/>
    <col min="14595" max="14595" width="13.26953125" style="1" customWidth="1"/>
    <col min="14596" max="14597" width="14.26953125" style="1" customWidth="1"/>
    <col min="14598" max="14598" width="19.81640625" style="1" customWidth="1"/>
    <col min="14599" max="14599" width="0" style="1" hidden="1" customWidth="1"/>
    <col min="14600" max="14600" width="19" style="1" customWidth="1"/>
    <col min="14601" max="14601" width="2.7265625" style="1" customWidth="1"/>
    <col min="14602" max="14846" width="11.453125" style="1"/>
    <col min="14847" max="14847" width="2.7265625" style="1" customWidth="1"/>
    <col min="14848" max="14848" width="31.7265625" style="1" customWidth="1"/>
    <col min="14849" max="14849" width="5.81640625" style="1" bestFit="1" customWidth="1"/>
    <col min="14850" max="14850" width="14.26953125" style="1" customWidth="1"/>
    <col min="14851" max="14851" width="13.26953125" style="1" customWidth="1"/>
    <col min="14852" max="14853" width="14.26953125" style="1" customWidth="1"/>
    <col min="14854" max="14854" width="19.81640625" style="1" customWidth="1"/>
    <col min="14855" max="14855" width="0" style="1" hidden="1" customWidth="1"/>
    <col min="14856" max="14856" width="19" style="1" customWidth="1"/>
    <col min="14857" max="14857" width="2.7265625" style="1" customWidth="1"/>
    <col min="14858" max="15102" width="11.453125" style="1"/>
    <col min="15103" max="15103" width="2.7265625" style="1" customWidth="1"/>
    <col min="15104" max="15104" width="31.7265625" style="1" customWidth="1"/>
    <col min="15105" max="15105" width="5.81640625" style="1" bestFit="1" customWidth="1"/>
    <col min="15106" max="15106" width="14.26953125" style="1" customWidth="1"/>
    <col min="15107" max="15107" width="13.26953125" style="1" customWidth="1"/>
    <col min="15108" max="15109" width="14.26953125" style="1" customWidth="1"/>
    <col min="15110" max="15110" width="19.81640625" style="1" customWidth="1"/>
    <col min="15111" max="15111" width="0" style="1" hidden="1" customWidth="1"/>
    <col min="15112" max="15112" width="19" style="1" customWidth="1"/>
    <col min="15113" max="15113" width="2.7265625" style="1" customWidth="1"/>
    <col min="15114" max="15358" width="11.453125" style="1"/>
    <col min="15359" max="15359" width="2.7265625" style="1" customWidth="1"/>
    <col min="15360" max="15360" width="31.7265625" style="1" customWidth="1"/>
    <col min="15361" max="15361" width="5.81640625" style="1" bestFit="1" customWidth="1"/>
    <col min="15362" max="15362" width="14.26953125" style="1" customWidth="1"/>
    <col min="15363" max="15363" width="13.26953125" style="1" customWidth="1"/>
    <col min="15364" max="15365" width="14.26953125" style="1" customWidth="1"/>
    <col min="15366" max="15366" width="19.81640625" style="1" customWidth="1"/>
    <col min="15367" max="15367" width="0" style="1" hidden="1" customWidth="1"/>
    <col min="15368" max="15368" width="19" style="1" customWidth="1"/>
    <col min="15369" max="15369" width="2.7265625" style="1" customWidth="1"/>
    <col min="15370" max="15614" width="11.453125" style="1"/>
    <col min="15615" max="15615" width="2.7265625" style="1" customWidth="1"/>
    <col min="15616" max="15616" width="31.7265625" style="1" customWidth="1"/>
    <col min="15617" max="15617" width="5.81640625" style="1" bestFit="1" customWidth="1"/>
    <col min="15618" max="15618" width="14.26953125" style="1" customWidth="1"/>
    <col min="15619" max="15619" width="13.26953125" style="1" customWidth="1"/>
    <col min="15620" max="15621" width="14.26953125" style="1" customWidth="1"/>
    <col min="15622" max="15622" width="19.81640625" style="1" customWidth="1"/>
    <col min="15623" max="15623" width="0" style="1" hidden="1" customWidth="1"/>
    <col min="15624" max="15624" width="19" style="1" customWidth="1"/>
    <col min="15625" max="15625" width="2.7265625" style="1" customWidth="1"/>
    <col min="15626" max="15870" width="11.453125" style="1"/>
    <col min="15871" max="15871" width="2.7265625" style="1" customWidth="1"/>
    <col min="15872" max="15872" width="31.7265625" style="1" customWidth="1"/>
    <col min="15873" max="15873" width="5.81640625" style="1" bestFit="1" customWidth="1"/>
    <col min="15874" max="15874" width="14.26953125" style="1" customWidth="1"/>
    <col min="15875" max="15875" width="13.26953125" style="1" customWidth="1"/>
    <col min="15876" max="15877" width="14.26953125" style="1" customWidth="1"/>
    <col min="15878" max="15878" width="19.81640625" style="1" customWidth="1"/>
    <col min="15879" max="15879" width="0" style="1" hidden="1" customWidth="1"/>
    <col min="15880" max="15880" width="19" style="1" customWidth="1"/>
    <col min="15881" max="15881" width="2.7265625" style="1" customWidth="1"/>
    <col min="15882" max="16126" width="11.453125" style="1"/>
    <col min="16127" max="16127" width="2.7265625" style="1" customWidth="1"/>
    <col min="16128" max="16128" width="31.7265625" style="1" customWidth="1"/>
    <col min="16129" max="16129" width="5.81640625" style="1" bestFit="1" customWidth="1"/>
    <col min="16130" max="16130" width="14.26953125" style="1" customWidth="1"/>
    <col min="16131" max="16131" width="13.26953125" style="1" customWidth="1"/>
    <col min="16132" max="16133" width="14.26953125" style="1" customWidth="1"/>
    <col min="16134" max="16134" width="19.81640625" style="1" customWidth="1"/>
    <col min="16135" max="16135" width="0" style="1" hidden="1" customWidth="1"/>
    <col min="16136" max="16136" width="19" style="1" customWidth="1"/>
    <col min="16137" max="16137" width="2.7265625" style="1" customWidth="1"/>
    <col min="16138" max="16380" width="11.453125" style="1"/>
    <col min="16381" max="16381" width="11.453125" style="1" customWidth="1"/>
    <col min="16382" max="16384" width="11.453125" style="1"/>
  </cols>
  <sheetData>
    <row r="1" spans="2:12" ht="30" customHeight="1" x14ac:dyDescent="0.25">
      <c r="B1" s="50" t="s">
        <v>27</v>
      </c>
      <c r="C1" s="50"/>
      <c r="D1" s="50"/>
      <c r="E1" s="50"/>
      <c r="F1" s="50"/>
      <c r="G1" s="50"/>
      <c r="H1" s="50"/>
      <c r="I1" s="50"/>
      <c r="J1" s="50"/>
      <c r="K1" s="50"/>
    </row>
    <row r="2" spans="2:12" ht="26.25" customHeight="1" thickBot="1" x14ac:dyDescent="0.3">
      <c r="B2" s="67" t="s">
        <v>34</v>
      </c>
      <c r="C2" s="67"/>
      <c r="D2" s="67"/>
      <c r="E2" s="67"/>
      <c r="F2" s="67"/>
      <c r="G2" s="67"/>
      <c r="H2" s="67"/>
      <c r="I2" s="67"/>
      <c r="J2" s="67"/>
      <c r="K2" s="67"/>
    </row>
    <row r="3" spans="2:12" ht="15" customHeight="1" thickBot="1" x14ac:dyDescent="0.35">
      <c r="B3" s="59" t="s">
        <v>21</v>
      </c>
      <c r="C3" s="60"/>
      <c r="D3" s="60"/>
      <c r="E3" s="60"/>
      <c r="F3" s="60"/>
      <c r="G3" s="60"/>
      <c r="H3" s="60"/>
      <c r="I3" s="60"/>
      <c r="J3" s="60"/>
      <c r="K3" s="61"/>
    </row>
    <row r="4" spans="2:12" ht="33.75" customHeight="1" thickBot="1" x14ac:dyDescent="0.3">
      <c r="B4" s="68" t="s">
        <v>3</v>
      </c>
      <c r="C4" s="70" t="s">
        <v>12</v>
      </c>
      <c r="D4" s="72" t="s">
        <v>0</v>
      </c>
      <c r="E4" s="65" t="s">
        <v>11</v>
      </c>
      <c r="F4" s="65" t="s">
        <v>20</v>
      </c>
      <c r="G4" s="65" t="s">
        <v>1</v>
      </c>
      <c r="H4" s="65" t="s">
        <v>2</v>
      </c>
      <c r="I4" s="65" t="s">
        <v>6</v>
      </c>
      <c r="J4" s="65" t="s">
        <v>8</v>
      </c>
      <c r="K4" s="72" t="s">
        <v>7</v>
      </c>
    </row>
    <row r="5" spans="2:12" ht="36" customHeight="1" thickBot="1" x14ac:dyDescent="0.3">
      <c r="B5" s="69"/>
      <c r="C5" s="71"/>
      <c r="D5" s="72"/>
      <c r="E5" s="73"/>
      <c r="F5" s="66"/>
      <c r="G5" s="73"/>
      <c r="H5" s="73"/>
      <c r="I5" s="73"/>
      <c r="J5" s="73"/>
      <c r="K5" s="72"/>
    </row>
    <row r="6" spans="2:12" ht="49.15" customHeight="1" x14ac:dyDescent="0.35">
      <c r="B6" s="7" t="s">
        <v>9</v>
      </c>
      <c r="C6" s="8">
        <v>4</v>
      </c>
      <c r="D6" s="9"/>
      <c r="E6" s="10">
        <v>0.08</v>
      </c>
      <c r="F6" s="27"/>
      <c r="G6" s="27">
        <f>ROUND(+(D6+F6)*E6,0)</f>
        <v>0</v>
      </c>
      <c r="H6" s="34">
        <f>+D6+G6+F6</f>
        <v>0</v>
      </c>
      <c r="I6" s="11">
        <f>ROUND(H6*10%,0)</f>
        <v>0</v>
      </c>
      <c r="J6" s="12">
        <f>ROUND(I6*19%,0)</f>
        <v>0</v>
      </c>
      <c r="K6" s="13">
        <f>+(H6+J6)*C6</f>
        <v>0</v>
      </c>
      <c r="L6" s="16"/>
    </row>
    <row r="7" spans="2:12" ht="49.5" customHeight="1" thickBot="1" x14ac:dyDescent="0.4">
      <c r="B7" s="14" t="s">
        <v>10</v>
      </c>
      <c r="C7" s="15">
        <v>2</v>
      </c>
      <c r="D7" s="9"/>
      <c r="E7" s="10">
        <v>0.1</v>
      </c>
      <c r="F7" s="27"/>
      <c r="G7" s="27">
        <f>ROUND(+(D7+F7)*E7,0)</f>
        <v>0</v>
      </c>
      <c r="H7" s="34">
        <f>+D7+G7+F7</f>
        <v>0</v>
      </c>
      <c r="I7" s="11">
        <f>ROUND(H7*10%,0)</f>
        <v>0</v>
      </c>
      <c r="J7" s="12">
        <f>ROUND(I7*19%,0)</f>
        <v>0</v>
      </c>
      <c r="K7" s="13">
        <f>+(H7+J7)*C7</f>
        <v>0</v>
      </c>
      <c r="L7" s="16"/>
    </row>
    <row r="8" spans="2:12" ht="15.75" customHeight="1" thickBot="1" x14ac:dyDescent="0.3">
      <c r="B8" s="62" t="s">
        <v>14</v>
      </c>
      <c r="C8" s="63"/>
      <c r="D8" s="63"/>
      <c r="E8" s="63"/>
      <c r="F8" s="63"/>
      <c r="G8" s="63"/>
      <c r="H8" s="63"/>
      <c r="I8" s="63"/>
      <c r="J8" s="64"/>
      <c r="K8" s="18">
        <f>SUM(K6:K7)</f>
        <v>0</v>
      </c>
      <c r="L8" s="16"/>
    </row>
    <row r="9" spans="2:12" ht="13" thickBot="1" x14ac:dyDescent="0.3">
      <c r="B9" s="57" t="s">
        <v>16</v>
      </c>
      <c r="C9" s="58"/>
      <c r="D9" s="58"/>
      <c r="E9" s="58"/>
      <c r="F9" s="58"/>
      <c r="G9" s="56"/>
      <c r="H9" s="55" t="s">
        <v>13</v>
      </c>
      <c r="I9" s="56"/>
      <c r="J9" s="19">
        <v>1</v>
      </c>
      <c r="K9" s="20">
        <f>+K8*J9</f>
        <v>0</v>
      </c>
    </row>
    <row r="10" spans="2:12" x14ac:dyDescent="0.25">
      <c r="B10" s="51" t="s">
        <v>28</v>
      </c>
      <c r="C10" s="52"/>
      <c r="D10" s="52"/>
      <c r="E10" s="52"/>
      <c r="F10" s="52"/>
      <c r="G10" s="52"/>
      <c r="H10" s="35"/>
      <c r="I10" s="35"/>
      <c r="J10" s="36"/>
      <c r="K10" s="37">
        <f>+K9/30</f>
        <v>0</v>
      </c>
    </row>
    <row r="11" spans="2:12" ht="13" thickBot="1" x14ac:dyDescent="0.3">
      <c r="B11" s="53" t="s">
        <v>29</v>
      </c>
      <c r="C11" s="54"/>
      <c r="D11" s="54"/>
      <c r="E11" s="54"/>
      <c r="F11" s="54"/>
      <c r="G11" s="54"/>
      <c r="H11" s="38"/>
      <c r="I11" s="38"/>
      <c r="J11" s="39"/>
      <c r="K11" s="40">
        <f>+K10*14</f>
        <v>0</v>
      </c>
    </row>
    <row r="12" spans="2:12" ht="13" thickBot="1" x14ac:dyDescent="0.3">
      <c r="I12" s="3"/>
      <c r="J12" s="3"/>
    </row>
    <row r="13" spans="2:12" ht="29.25" customHeight="1" thickBot="1" x14ac:dyDescent="0.3">
      <c r="B13" s="47" t="s">
        <v>30</v>
      </c>
      <c r="C13" s="48"/>
      <c r="D13" s="48"/>
      <c r="E13" s="48"/>
      <c r="F13" s="48"/>
      <c r="G13" s="48"/>
      <c r="H13" s="48"/>
      <c r="I13" s="48"/>
      <c r="J13" s="49"/>
      <c r="K13" s="17">
        <f>+K9+K11</f>
        <v>0</v>
      </c>
    </row>
    <row r="14" spans="2:12" s="23" customFormat="1" ht="15" customHeight="1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2"/>
    </row>
    <row r="15" spans="2:12" ht="29.25" customHeight="1" thickBot="1" x14ac:dyDescent="0.3">
      <c r="B15" s="67" t="s">
        <v>35</v>
      </c>
      <c r="C15" s="67"/>
      <c r="D15" s="67"/>
      <c r="E15" s="67"/>
      <c r="F15" s="67"/>
      <c r="G15" s="67"/>
      <c r="H15" s="67"/>
      <c r="I15" s="67"/>
      <c r="J15" s="67"/>
      <c r="K15" s="67"/>
    </row>
    <row r="16" spans="2:12" ht="15" customHeight="1" thickBot="1" x14ac:dyDescent="0.35">
      <c r="B16" s="59" t="s">
        <v>21</v>
      </c>
      <c r="C16" s="60"/>
      <c r="D16" s="60"/>
      <c r="E16" s="60"/>
      <c r="F16" s="60"/>
      <c r="G16" s="60"/>
      <c r="H16" s="60"/>
      <c r="I16" s="60"/>
      <c r="J16" s="60"/>
      <c r="K16" s="61"/>
    </row>
    <row r="17" spans="2:12" ht="33.75" customHeight="1" thickBot="1" x14ac:dyDescent="0.3">
      <c r="B17" s="68" t="s">
        <v>3</v>
      </c>
      <c r="C17" s="70" t="s">
        <v>12</v>
      </c>
      <c r="D17" s="72" t="s">
        <v>0</v>
      </c>
      <c r="E17" s="65" t="s">
        <v>11</v>
      </c>
      <c r="F17" s="65" t="s">
        <v>20</v>
      </c>
      <c r="G17" s="65" t="s">
        <v>1</v>
      </c>
      <c r="H17" s="65" t="s">
        <v>2</v>
      </c>
      <c r="I17" s="65" t="s">
        <v>6</v>
      </c>
      <c r="J17" s="65" t="s">
        <v>8</v>
      </c>
      <c r="K17" s="72" t="s">
        <v>7</v>
      </c>
    </row>
    <row r="18" spans="2:12" ht="36" customHeight="1" thickBot="1" x14ac:dyDescent="0.3">
      <c r="B18" s="69"/>
      <c r="C18" s="71"/>
      <c r="D18" s="72"/>
      <c r="E18" s="73"/>
      <c r="F18" s="66"/>
      <c r="G18" s="73"/>
      <c r="H18" s="73"/>
      <c r="I18" s="73"/>
      <c r="J18" s="73"/>
      <c r="K18" s="72"/>
    </row>
    <row r="19" spans="2:12" ht="49.15" customHeight="1" x14ac:dyDescent="0.35">
      <c r="B19" s="7" t="s">
        <v>9</v>
      </c>
      <c r="C19" s="8">
        <v>4</v>
      </c>
      <c r="D19" s="9"/>
      <c r="E19" s="10">
        <v>0.08</v>
      </c>
      <c r="F19" s="27"/>
      <c r="G19" s="27">
        <f t="shared" ref="G19:G20" si="0">ROUND(+(D19+F19)*E19,0)</f>
        <v>0</v>
      </c>
      <c r="H19" s="34">
        <f t="shared" ref="H19:H20" si="1">+D19+G19+F19</f>
        <v>0</v>
      </c>
      <c r="I19" s="11">
        <f>ROUND(H19*10%,0)</f>
        <v>0</v>
      </c>
      <c r="J19" s="12">
        <f>ROUND(I19*19%,0)</f>
        <v>0</v>
      </c>
      <c r="K19" s="13">
        <f>ROUND(H19+J19,0)*C19</f>
        <v>0</v>
      </c>
      <c r="L19" s="16"/>
    </row>
    <row r="20" spans="2:12" ht="49.5" customHeight="1" thickBot="1" x14ac:dyDescent="0.4">
      <c r="B20" s="14" t="s">
        <v>10</v>
      </c>
      <c r="C20" s="15">
        <v>2</v>
      </c>
      <c r="D20" s="9"/>
      <c r="E20" s="10">
        <v>0.1</v>
      </c>
      <c r="F20" s="27"/>
      <c r="G20" s="27">
        <f t="shared" si="0"/>
        <v>0</v>
      </c>
      <c r="H20" s="34">
        <f t="shared" si="1"/>
        <v>0</v>
      </c>
      <c r="I20" s="11">
        <f>ROUND(H20*10%,0)</f>
        <v>0</v>
      </c>
      <c r="J20" s="12">
        <f>ROUND(I20*19%,0)</f>
        <v>0</v>
      </c>
      <c r="K20" s="13">
        <f>ROUND(H20+J20,0)*C20</f>
        <v>0</v>
      </c>
      <c r="L20" s="16"/>
    </row>
    <row r="21" spans="2:12" ht="15.75" customHeight="1" thickBot="1" x14ac:dyDescent="0.3">
      <c r="B21" s="62" t="s">
        <v>14</v>
      </c>
      <c r="C21" s="63"/>
      <c r="D21" s="63"/>
      <c r="E21" s="63"/>
      <c r="F21" s="63"/>
      <c r="G21" s="63"/>
      <c r="H21" s="63"/>
      <c r="I21" s="63"/>
      <c r="J21" s="64"/>
      <c r="K21" s="18">
        <f>SUM(K19:K20)</f>
        <v>0</v>
      </c>
      <c r="L21" s="16"/>
    </row>
    <row r="22" spans="2:12" ht="16" thickBot="1" x14ac:dyDescent="0.3">
      <c r="B22" s="47" t="s">
        <v>16</v>
      </c>
      <c r="C22" s="48"/>
      <c r="D22" s="48"/>
      <c r="E22" s="48"/>
      <c r="F22" s="48"/>
      <c r="G22" s="48"/>
      <c r="H22" s="55" t="s">
        <v>13</v>
      </c>
      <c r="I22" s="56"/>
      <c r="J22" s="19">
        <v>1</v>
      </c>
      <c r="K22" s="20">
        <f>+K21*J22</f>
        <v>0</v>
      </c>
    </row>
    <row r="23" spans="2:12" x14ac:dyDescent="0.25">
      <c r="B23" s="51" t="s">
        <v>28</v>
      </c>
      <c r="C23" s="52"/>
      <c r="D23" s="52"/>
      <c r="E23" s="52"/>
      <c r="F23" s="52"/>
      <c r="G23" s="52"/>
      <c r="H23" s="35"/>
      <c r="I23" s="35"/>
      <c r="J23" s="36"/>
      <c r="K23" s="37">
        <f>+K22/30</f>
        <v>0</v>
      </c>
    </row>
    <row r="24" spans="2:12" ht="13" thickBot="1" x14ac:dyDescent="0.3">
      <c r="B24" s="53" t="s">
        <v>31</v>
      </c>
      <c r="C24" s="54"/>
      <c r="D24" s="54"/>
      <c r="E24" s="54"/>
      <c r="F24" s="54"/>
      <c r="G24" s="54"/>
      <c r="H24" s="38"/>
      <c r="I24" s="38"/>
      <c r="J24" s="39"/>
      <c r="K24" s="40">
        <f>+K23*16</f>
        <v>0</v>
      </c>
    </row>
    <row r="25" spans="2:12" ht="13" thickBot="1" x14ac:dyDescent="0.3">
      <c r="B25" s="5"/>
      <c r="C25" s="5"/>
      <c r="D25" s="4"/>
      <c r="E25" s="4"/>
      <c r="F25" s="4"/>
      <c r="G25" s="4"/>
      <c r="H25" s="4"/>
      <c r="I25" s="4"/>
      <c r="J25" s="4"/>
      <c r="K25" s="4"/>
    </row>
    <row r="26" spans="2:12" ht="29.25" customHeight="1" thickBot="1" x14ac:dyDescent="0.3">
      <c r="B26" s="47" t="s">
        <v>32</v>
      </c>
      <c r="C26" s="48"/>
      <c r="D26" s="48"/>
      <c r="E26" s="48"/>
      <c r="F26" s="48"/>
      <c r="G26" s="48"/>
      <c r="H26" s="48"/>
      <c r="I26" s="48"/>
      <c r="J26" s="49"/>
      <c r="K26" s="17">
        <f>+K22*6+K24</f>
        <v>0</v>
      </c>
    </row>
    <row r="27" spans="2:12" x14ac:dyDescent="0.25">
      <c r="B27" s="5"/>
      <c r="C27" s="5"/>
      <c r="D27" s="4"/>
      <c r="E27" s="4"/>
      <c r="F27" s="4"/>
      <c r="G27" s="4"/>
      <c r="H27" s="4"/>
      <c r="I27" s="4"/>
      <c r="J27" s="4"/>
      <c r="K27" s="4"/>
    </row>
    <row r="28" spans="2:12" ht="13" thickBot="1" x14ac:dyDescent="0.3">
      <c r="B28" s="5"/>
      <c r="C28" s="5"/>
      <c r="D28" s="4"/>
      <c r="E28" s="4"/>
      <c r="F28" s="4"/>
      <c r="G28" s="4"/>
      <c r="H28" s="4"/>
      <c r="I28" s="4"/>
      <c r="J28" s="4"/>
      <c r="K28" s="4"/>
    </row>
    <row r="29" spans="2:12" ht="29.25" customHeight="1" thickBot="1" x14ac:dyDescent="0.3">
      <c r="B29" s="47" t="s">
        <v>33</v>
      </c>
      <c r="C29" s="48"/>
      <c r="D29" s="48"/>
      <c r="E29" s="48"/>
      <c r="F29" s="48"/>
      <c r="G29" s="48"/>
      <c r="H29" s="48"/>
      <c r="I29" s="48"/>
      <c r="J29" s="49"/>
      <c r="K29" s="17">
        <f>+K26+K13</f>
        <v>0</v>
      </c>
    </row>
    <row r="31" spans="2:12" x14ac:dyDescent="0.25">
      <c r="K31" s="46"/>
    </row>
    <row r="35" spans="10:10" x14ac:dyDescent="0.25">
      <c r="J35" s="46"/>
    </row>
  </sheetData>
  <mergeCells count="38">
    <mergeCell ref="B15:K15"/>
    <mergeCell ref="B21:J21"/>
    <mergeCell ref="B22:G22"/>
    <mergeCell ref="H22:I22"/>
    <mergeCell ref="B29:J29"/>
    <mergeCell ref="B16:K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E4:E5"/>
    <mergeCell ref="H4:H5"/>
    <mergeCell ref="I4:I5"/>
    <mergeCell ref="J4:J5"/>
    <mergeCell ref="K4:K5"/>
    <mergeCell ref="G4:G5"/>
    <mergeCell ref="B26:J26"/>
    <mergeCell ref="B1:K1"/>
    <mergeCell ref="B10:G10"/>
    <mergeCell ref="B11:G11"/>
    <mergeCell ref="B23:G23"/>
    <mergeCell ref="B24:G24"/>
    <mergeCell ref="H9:I9"/>
    <mergeCell ref="B9:G9"/>
    <mergeCell ref="B3:K3"/>
    <mergeCell ref="B13:J13"/>
    <mergeCell ref="B8:J8"/>
    <mergeCell ref="F4:F5"/>
    <mergeCell ref="B2:K2"/>
    <mergeCell ref="B4:B5"/>
    <mergeCell ref="C4:C5"/>
    <mergeCell ref="D4:D5"/>
  </mergeCells>
  <pageMargins left="0.39370078740157483" right="0.39370078740157483" top="0.39370078740157483" bottom="0.19685039370078741" header="0" footer="0"/>
  <pageSetup scale="53" orientation="landscape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E15"/>
  <sheetViews>
    <sheetView zoomScale="92" zoomScaleNormal="92" workbookViewId="0">
      <pane xSplit="4" ySplit="2" topLeftCell="E11" activePane="bottomRight" state="frozen"/>
      <selection activeCell="K29" sqref="K29"/>
      <selection pane="topRight" activeCell="K29" sqref="K29"/>
      <selection pane="bottomLeft" activeCell="K29" sqref="K29"/>
      <selection pane="bottomRight" activeCell="E12" sqref="E12"/>
    </sheetView>
  </sheetViews>
  <sheetFormatPr baseColWidth="10" defaultRowHeight="14.5" x14ac:dyDescent="0.35"/>
  <cols>
    <col min="1" max="1" width="55.1796875" customWidth="1"/>
    <col min="2" max="2" width="9.54296875" customWidth="1"/>
    <col min="3" max="3" width="16.26953125" customWidth="1"/>
    <col min="4" max="4" width="19.453125" style="6" customWidth="1"/>
    <col min="5" max="5" width="18.7265625" customWidth="1"/>
  </cols>
  <sheetData>
    <row r="1" spans="1:5" ht="26.25" customHeight="1" x14ac:dyDescent="0.35">
      <c r="A1" s="74" t="s">
        <v>41</v>
      </c>
      <c r="B1" s="75"/>
      <c r="C1" s="75"/>
      <c r="D1" s="76"/>
    </row>
    <row r="2" spans="1:5" ht="25.5" customHeight="1" thickBot="1" x14ac:dyDescent="0.4">
      <c r="A2" s="77" t="s">
        <v>42</v>
      </c>
      <c r="B2" s="78"/>
      <c r="C2" s="78"/>
      <c r="D2" s="79"/>
    </row>
    <row r="3" spans="1:5" ht="36" customHeight="1" x14ac:dyDescent="0.35">
      <c r="A3" s="83" t="s">
        <v>5</v>
      </c>
      <c r="B3" s="83" t="s">
        <v>4</v>
      </c>
      <c r="C3" s="85" t="s">
        <v>18</v>
      </c>
      <c r="D3" s="85" t="s">
        <v>19</v>
      </c>
    </row>
    <row r="4" spans="1:5" ht="6.75" customHeight="1" thickBot="1" x14ac:dyDescent="0.4">
      <c r="A4" s="84"/>
      <c r="B4" s="84"/>
      <c r="C4" s="86"/>
      <c r="D4" s="87"/>
    </row>
    <row r="5" spans="1:5" ht="46" x14ac:dyDescent="0.35">
      <c r="A5" s="28" t="s">
        <v>36</v>
      </c>
      <c r="B5" s="30">
        <v>6</v>
      </c>
      <c r="C5" s="24"/>
      <c r="D5" s="31"/>
      <c r="E5" s="44"/>
    </row>
    <row r="6" spans="1:5" x14ac:dyDescent="0.35">
      <c r="A6" s="26" t="s">
        <v>23</v>
      </c>
      <c r="B6" s="30">
        <v>6</v>
      </c>
      <c r="C6" s="24"/>
      <c r="D6" s="31"/>
      <c r="E6" s="45"/>
    </row>
    <row r="7" spans="1:5" ht="23" x14ac:dyDescent="0.35">
      <c r="A7" s="26" t="s">
        <v>24</v>
      </c>
      <c r="B7" s="32">
        <v>42</v>
      </c>
      <c r="C7" s="24"/>
      <c r="D7" s="31"/>
    </row>
    <row r="8" spans="1:5" ht="28.5" customHeight="1" x14ac:dyDescent="0.35">
      <c r="A8" s="26" t="s">
        <v>25</v>
      </c>
      <c r="B8" s="32">
        <v>6</v>
      </c>
      <c r="C8" s="24"/>
      <c r="D8" s="31"/>
    </row>
    <row r="9" spans="1:5" ht="95.25" customHeight="1" x14ac:dyDescent="0.35">
      <c r="A9" s="26" t="s">
        <v>37</v>
      </c>
      <c r="B9" s="30">
        <v>14</v>
      </c>
      <c r="C9" s="24"/>
      <c r="D9" s="31"/>
    </row>
    <row r="10" spans="1:5" ht="103.5" x14ac:dyDescent="0.35">
      <c r="A10" s="26" t="s">
        <v>40</v>
      </c>
      <c r="B10" s="32">
        <v>6</v>
      </c>
      <c r="C10" s="24"/>
      <c r="D10" s="31"/>
    </row>
    <row r="11" spans="1:5" ht="93.75" customHeight="1" x14ac:dyDescent="0.35">
      <c r="A11" s="26" t="s">
        <v>22</v>
      </c>
      <c r="B11" s="32">
        <v>6</v>
      </c>
      <c r="C11" s="24"/>
      <c r="D11" s="31"/>
    </row>
    <row r="12" spans="1:5" ht="90" customHeight="1" thickBot="1" x14ac:dyDescent="0.4">
      <c r="A12" s="29" t="s">
        <v>26</v>
      </c>
      <c r="B12" s="33">
        <v>1</v>
      </c>
      <c r="C12" s="25"/>
      <c r="D12" s="31"/>
    </row>
    <row r="13" spans="1:5" ht="32.25" customHeight="1" thickBot="1" x14ac:dyDescent="0.4">
      <c r="A13" s="88" t="s">
        <v>15</v>
      </c>
      <c r="B13" s="89"/>
      <c r="C13" s="89"/>
      <c r="D13" s="41">
        <f>ROUND(SUM(D5:D12),0)</f>
        <v>0</v>
      </c>
    </row>
    <row r="14" spans="1:5" ht="30.75" customHeight="1" thickBot="1" x14ac:dyDescent="0.4">
      <c r="A14" s="88" t="s">
        <v>17</v>
      </c>
      <c r="B14" s="89"/>
      <c r="C14" s="90"/>
      <c r="D14" s="42" t="s">
        <v>38</v>
      </c>
    </row>
    <row r="15" spans="1:5" ht="15" thickBot="1" x14ac:dyDescent="0.4">
      <c r="A15" s="80" t="s">
        <v>39</v>
      </c>
      <c r="B15" s="81"/>
      <c r="C15" s="82"/>
      <c r="D15" s="43">
        <f>+D13*8</f>
        <v>0</v>
      </c>
      <c r="E15" s="45"/>
    </row>
  </sheetData>
  <mergeCells count="9">
    <mergeCell ref="A1:D1"/>
    <mergeCell ref="A2:D2"/>
    <mergeCell ref="A15:C15"/>
    <mergeCell ref="A3:A4"/>
    <mergeCell ref="B3:B4"/>
    <mergeCell ref="C3:C4"/>
    <mergeCell ref="D3:D4"/>
    <mergeCell ref="A13:C13"/>
    <mergeCell ref="A14:C14"/>
  </mergeCells>
  <printOptions horizontalCentered="1"/>
  <pageMargins left="0.11811023622047245" right="0.11811023622047245" top="0.74803149606299213" bottom="0.74803149606299213" header="0.31496062992125984" footer="0.31496062992125984"/>
  <pageSetup scale="6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SERVICIO VIGILANCIA</vt:lpstr>
      <vt:lpstr>MEDIOS TECNOLOGICOS </vt:lpstr>
      <vt:lpstr>'SERVICIO VIGILANCIA'!Área_de_impresión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Licitaciones2</dc:creator>
  <cp:lastModifiedBy>CRISTHIAN BELTRAN</cp:lastModifiedBy>
  <cp:lastPrinted>2025-03-05T20:09:27Z</cp:lastPrinted>
  <dcterms:created xsi:type="dcterms:W3CDTF">2018-12-26T16:57:44Z</dcterms:created>
  <dcterms:modified xsi:type="dcterms:W3CDTF">2025-03-11T21:41:30Z</dcterms:modified>
</cp:coreProperties>
</file>