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GERENCIA SEGURIDAD VIAL\PRORROGAS Y MODIFICACIONES (3)\PRORROGAS Y MODIFICACIONES\NATALIA FERNANDEZ FIGUEROA\"/>
    </mc:Choice>
  </mc:AlternateContent>
  <bookViews>
    <workbookView xWindow="0" yWindow="0" windowWidth="7410" windowHeight="5460"/>
  </bookViews>
  <sheets>
    <sheet name="Hoja1" sheetId="1" r:id="rId1"/>
    <sheet name="ASISTENCIA TÉCNICA PERSONAL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H5" i="1" l="1"/>
  <c r="K5" i="1" l="1"/>
  <c r="F5" i="1"/>
  <c r="D6" i="1" l="1"/>
  <c r="F6" i="1"/>
  <c r="C6" i="1"/>
  <c r="K6" i="1" l="1"/>
  <c r="G6" i="1" l="1"/>
  <c r="F5" i="2" l="1"/>
  <c r="H5" i="2" s="1"/>
  <c r="F4" i="2"/>
  <c r="H4" i="2" s="1"/>
  <c r="F3" i="2"/>
  <c r="H3" i="2" s="1"/>
  <c r="F2" i="2"/>
  <c r="H2" i="2" s="1"/>
  <c r="H6" i="2" l="1"/>
  <c r="J6" i="1" l="1"/>
</calcChain>
</file>

<file path=xl/sharedStrings.xml><?xml version="1.0" encoding="utf-8"?>
<sst xmlns="http://schemas.openxmlformats.org/spreadsheetml/2006/main" count="41" uniqueCount="33">
  <si>
    <t>Item</t>
  </si>
  <si>
    <t>Valor unitario mensual</t>
  </si>
  <si>
    <t>dedicación</t>
  </si>
  <si>
    <t>meses</t>
  </si>
  <si>
    <t>Personal</t>
  </si>
  <si>
    <t>Valor total</t>
  </si>
  <si>
    <t>Componenete</t>
  </si>
  <si>
    <t>Asistencia técnica</t>
  </si>
  <si>
    <t>Cantidad</t>
  </si>
  <si>
    <t>Abogados</t>
  </si>
  <si>
    <t xml:space="preserve">Administración </t>
  </si>
  <si>
    <t>TOTAL</t>
  </si>
  <si>
    <t>DINERO</t>
  </si>
  <si>
    <t>Contratación Agentes de transito</t>
  </si>
  <si>
    <t>Profesional Seguridad vial Especializado</t>
  </si>
  <si>
    <t xml:space="preserve">Profesional Seguridad vial </t>
  </si>
  <si>
    <r>
      <rPr>
        <b/>
        <sz val="11"/>
        <color theme="1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La asistencia tecnica y accesos a modulos del proceso  contravencional en software Qx se calculó teniendo en cuenta el valor de la poliza a pagar durante la vigencia 2024 correspondiente a  $265.236.138 ponderado por el número de municipios (60)</t>
    </r>
  </si>
  <si>
    <t>________________________________</t>
  </si>
  <si>
    <t>LUZ MIRIAM GOEZ QUINTERO</t>
  </si>
  <si>
    <t>Rol Juridico</t>
  </si>
  <si>
    <r>
      <rPr>
        <b/>
        <sz val="11"/>
        <color theme="1"/>
        <rFont val="Calibri"/>
        <family val="2"/>
        <scheme val="minor"/>
      </rPr>
      <t xml:space="preserve">Nota 2: </t>
    </r>
    <r>
      <rPr>
        <sz val="11"/>
        <color theme="1"/>
        <rFont val="Calibri"/>
        <family val="2"/>
        <scheme val="minor"/>
      </rPr>
      <t>Asesoría  y Asistencia Técnica  se calculó teniendo en cuenta el personal a cargo de la Gerencia se Seguridad Vial y una dedicación ponderada por el numero de municipios (60)</t>
    </r>
  </si>
  <si>
    <t xml:space="preserve">Valor total Necesario
</t>
  </si>
  <si>
    <t>Cantidad Necesario</t>
  </si>
  <si>
    <t>Valor unitario
Necesario</t>
  </si>
  <si>
    <t>Unidad
Necesario</t>
  </si>
  <si>
    <t>Cantidad
Necesario</t>
  </si>
  <si>
    <t>VALOR CONTRATO</t>
  </si>
  <si>
    <t xml:space="preserve">SALDO </t>
  </si>
  <si>
    <t>VALOR ADICION</t>
  </si>
  <si>
    <t>ANDRES FELIPE OCHO PLAZA</t>
  </si>
  <si>
    <t xml:space="preserve">Rol Logistico </t>
  </si>
  <si>
    <r>
      <rPr>
        <b/>
        <sz val="11"/>
        <color theme="1"/>
        <rFont val="Calibri"/>
        <family val="2"/>
        <scheme val="minor"/>
      </rPr>
      <t>OBJETO</t>
    </r>
    <r>
      <rPr>
        <sz val="11"/>
        <color theme="1"/>
        <rFont val="Calibri"/>
        <family val="2"/>
        <scheme val="minor"/>
      </rPr>
      <t>: PRESTAR SERVICIOS COMO TÉCNICO - AGENTE DE TRÁNSITO EN EL MUNICIPIOS</t>
    </r>
  </si>
  <si>
    <t>Gasto viajes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</si>
</sst>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* #,##0.0000_-;\-* #,##0.0000_-;_-* &quot;-&quot;??_-;_-@_-"/>
    <numFmt numFmtId="166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0" fontId="0" fillId="0" borderId="1" xfId="2" applyNumberFormat="1" applyFont="1" applyBorder="1" applyAlignment="1">
      <alignment horizontal="center" vertical="center"/>
    </xf>
    <xf numFmtId="164" fontId="0" fillId="0" borderId="0" xfId="0" applyNumberFormat="1"/>
    <xf numFmtId="164" fontId="2" fillId="0" borderId="1" xfId="0" applyNumberFormat="1" applyFont="1" applyBorder="1"/>
    <xf numFmtId="0" fontId="0" fillId="0" borderId="2" xfId="0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0" xfId="0" applyBorder="1"/>
    <xf numFmtId="164" fontId="0" fillId="0" borderId="0" xfId="1" applyNumberFormat="1" applyFont="1" applyBorder="1" applyAlignment="1">
      <alignment horizontal="center" vertical="center"/>
    </xf>
    <xf numFmtId="164" fontId="0" fillId="0" borderId="0" xfId="1" applyNumberFormat="1" applyFont="1" applyBorder="1"/>
    <xf numFmtId="164" fontId="0" fillId="0" borderId="0" xfId="0" applyNumberFormat="1" applyBorder="1"/>
    <xf numFmtId="0" fontId="2" fillId="0" borderId="1" xfId="0" applyFont="1" applyBorder="1" applyAlignment="1">
      <alignment horizontal="center" vertical="center"/>
    </xf>
    <xf numFmtId="0" fontId="0" fillId="0" borderId="0" xfId="0" applyFont="1" applyBorder="1"/>
    <xf numFmtId="0" fontId="3" fillId="0" borderId="0" xfId="0" applyFont="1" applyAlignme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7" fillId="0" borderId="0" xfId="0" applyNumberFormat="1" applyFont="1"/>
    <xf numFmtId="10" fontId="0" fillId="0" borderId="0" xfId="2" applyNumberFormat="1" applyFont="1" applyBorder="1"/>
    <xf numFmtId="0" fontId="2" fillId="0" borderId="1" xfId="0" applyFont="1" applyBorder="1" applyAlignment="1">
      <alignment horizontal="center" vertical="center"/>
    </xf>
    <xf numFmtId="3" fontId="0" fillId="0" borderId="0" xfId="0" applyNumberFormat="1"/>
    <xf numFmtId="3" fontId="8" fillId="0" borderId="0" xfId="0" applyNumberFormat="1" applyFont="1"/>
    <xf numFmtId="165" fontId="0" fillId="0" borderId="1" xfId="1" applyNumberFormat="1" applyFont="1" applyBorder="1" applyAlignment="1">
      <alignment horizontal="left" vertical="center"/>
    </xf>
    <xf numFmtId="41" fontId="0" fillId="0" borderId="0" xfId="3" applyFont="1"/>
    <xf numFmtId="41" fontId="2" fillId="0" borderId="3" xfId="3" applyFont="1" applyBorder="1" applyAlignment="1">
      <alignment horizontal="center" vertical="center" wrapText="1"/>
    </xf>
    <xf numFmtId="41" fontId="0" fillId="0" borderId="1" xfId="3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66" fontId="7" fillId="0" borderId="4" xfId="4" applyNumberFormat="1" applyFont="1" applyBorder="1" applyAlignment="1">
      <alignment horizontal="center" vertical="center" wrapText="1"/>
    </xf>
    <xf numFmtId="17" fontId="0" fillId="0" borderId="0" xfId="0" applyNumberFormat="1"/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0" fillId="0" borderId="1" xfId="1" applyNumberFormat="1" applyFont="1" applyBorder="1" applyAlignment="1">
      <alignment horizontal="left" vertical="center"/>
    </xf>
  </cellXfs>
  <cellStyles count="5">
    <cellStyle name="Millares" xfId="1" builtinId="3"/>
    <cellStyle name="Millares [0]" xfId="3" builtinId="6"/>
    <cellStyle name="Moneda" xfId="4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16</xdr:row>
      <xdr:rowOff>127907</xdr:rowOff>
    </xdr:from>
    <xdr:to>
      <xdr:col>4</xdr:col>
      <xdr:colOff>678996</xdr:colOff>
      <xdr:row>18</xdr:row>
      <xdr:rowOff>99332</xdr:rowOff>
    </xdr:to>
    <xdr:pic>
      <xdr:nvPicPr>
        <xdr:cNvPr id="2" name="Imagen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4686" y="6785882"/>
          <a:ext cx="1798864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288472</xdr:colOff>
      <xdr:row>16</xdr:row>
      <xdr:rowOff>70757</xdr:rowOff>
    </xdr:from>
    <xdr:to>
      <xdr:col>1</xdr:col>
      <xdr:colOff>1250497</xdr:colOff>
      <xdr:row>19</xdr:row>
      <xdr:rowOff>13607</xdr:rowOff>
    </xdr:to>
    <xdr:pic>
      <xdr:nvPicPr>
        <xdr:cNvPr id="4" name="Imagen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0472" y="6534150"/>
          <a:ext cx="962025" cy="527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6"/>
  <sheetViews>
    <sheetView tabSelected="1" zoomScale="70" zoomScaleNormal="70" workbookViewId="0">
      <selection activeCell="I18" sqref="I18"/>
    </sheetView>
  </sheetViews>
  <sheetFormatPr baseColWidth="10" defaultRowHeight="15" x14ac:dyDescent="0.25"/>
  <cols>
    <col min="2" max="2" width="66.140625" customWidth="1"/>
    <col min="3" max="4" width="16.85546875" customWidth="1"/>
    <col min="5" max="5" width="14.5703125" customWidth="1"/>
    <col min="6" max="6" width="17.140625" customWidth="1"/>
    <col min="7" max="7" width="13" customWidth="1"/>
    <col min="8" max="8" width="16.85546875" customWidth="1"/>
    <col min="9" max="9" width="21.28515625" customWidth="1"/>
    <col min="10" max="10" width="22.140625" customWidth="1"/>
    <col min="11" max="11" width="17.28515625" customWidth="1"/>
  </cols>
  <sheetData>
    <row r="1" spans="2:11" x14ac:dyDescent="0.25">
      <c r="B1" s="18"/>
      <c r="C1" s="18"/>
      <c r="D1" s="18"/>
    </row>
    <row r="2" spans="2:11" x14ac:dyDescent="0.25">
      <c r="B2" s="34" t="s">
        <v>31</v>
      </c>
      <c r="C2" s="34"/>
      <c r="D2" s="34"/>
      <c r="E2" s="34"/>
      <c r="F2" s="34"/>
      <c r="G2" s="34"/>
      <c r="H2" s="34"/>
      <c r="I2" s="34"/>
      <c r="J2" s="34"/>
      <c r="K2" s="34"/>
    </row>
    <row r="3" spans="2:11" ht="51" customHeight="1" x14ac:dyDescent="0.25">
      <c r="B3" s="38" t="s">
        <v>0</v>
      </c>
      <c r="C3" s="29" t="s">
        <v>26</v>
      </c>
      <c r="D3" s="27" t="s">
        <v>27</v>
      </c>
      <c r="E3" s="37" t="s">
        <v>22</v>
      </c>
      <c r="F3" s="35" t="s">
        <v>23</v>
      </c>
      <c r="G3" s="35" t="s">
        <v>24</v>
      </c>
      <c r="H3" s="35" t="s">
        <v>25</v>
      </c>
      <c r="I3" s="32" t="s">
        <v>32</v>
      </c>
      <c r="J3" s="35" t="s">
        <v>21</v>
      </c>
      <c r="K3" s="29" t="s">
        <v>28</v>
      </c>
    </row>
    <row r="4" spans="2:11" ht="26.25" customHeight="1" x14ac:dyDescent="0.25">
      <c r="B4" s="36"/>
      <c r="C4" s="19" t="s">
        <v>12</v>
      </c>
      <c r="D4" s="22" t="s">
        <v>12</v>
      </c>
      <c r="E4" s="35"/>
      <c r="F4" s="36"/>
      <c r="G4" s="36"/>
      <c r="H4" s="36"/>
      <c r="I4" s="33"/>
      <c r="J4" s="39"/>
      <c r="K4" s="12" t="s">
        <v>12</v>
      </c>
    </row>
    <row r="5" spans="2:11" ht="42" customHeight="1" x14ac:dyDescent="0.25">
      <c r="B5" s="6" t="s">
        <v>13</v>
      </c>
      <c r="C5" s="30">
        <v>13883333</v>
      </c>
      <c r="D5" s="28"/>
      <c r="E5" s="1">
        <v>1</v>
      </c>
      <c r="F5" s="2">
        <f>3100000*(1+5.4%)</f>
        <v>3267400</v>
      </c>
      <c r="G5" s="1" t="s">
        <v>3</v>
      </c>
      <c r="H5" s="25">
        <f>1+0.333333333333333</f>
        <v>1.333333333333333</v>
      </c>
      <c r="I5" s="41">
        <v>1600000</v>
      </c>
      <c r="J5" s="2">
        <f>+F5*H5*E5+I5</f>
        <v>5956533.3333333321</v>
      </c>
      <c r="K5" s="2">
        <f>+J5-D5</f>
        <v>5956533.3333333321</v>
      </c>
    </row>
    <row r="6" spans="2:11" x14ac:dyDescent="0.25">
      <c r="B6" s="19" t="s">
        <v>11</v>
      </c>
      <c r="C6" s="7">
        <f>SUM(C5:C5)</f>
        <v>13883333</v>
      </c>
      <c r="D6" s="7">
        <f>SUM(D5:D5)</f>
        <v>0</v>
      </c>
      <c r="E6" s="7"/>
      <c r="F6" s="7">
        <f>SUM(F5:F5)</f>
        <v>3267400</v>
      </c>
      <c r="G6" s="7">
        <f>SUM(G5:G5)</f>
        <v>0</v>
      </c>
      <c r="H6" s="7">
        <v>1</v>
      </c>
      <c r="I6" s="7"/>
      <c r="J6" s="7">
        <f>SUM(J5:J5)</f>
        <v>5956533.3333333321</v>
      </c>
      <c r="K6" s="7">
        <f>SUM(K5:K5)</f>
        <v>5956533.3333333321</v>
      </c>
    </row>
    <row r="7" spans="2:11" x14ac:dyDescent="0.25">
      <c r="H7" s="31"/>
      <c r="I7" s="31"/>
    </row>
    <row r="8" spans="2:11" x14ac:dyDescent="0.25">
      <c r="D8" s="20"/>
    </row>
    <row r="9" spans="2:11" x14ac:dyDescent="0.25">
      <c r="J9" s="4"/>
      <c r="K9" s="26"/>
    </row>
    <row r="10" spans="2:11" x14ac:dyDescent="0.25">
      <c r="B10" s="13" t="s">
        <v>16</v>
      </c>
      <c r="C10" s="13"/>
      <c r="D10" s="13"/>
      <c r="E10" s="8"/>
      <c r="F10" s="8"/>
      <c r="G10" s="8"/>
      <c r="H10" s="8"/>
      <c r="I10" s="8"/>
      <c r="J10" s="8"/>
      <c r="K10" s="8"/>
    </row>
    <row r="11" spans="2:11" x14ac:dyDescent="0.25">
      <c r="B11" s="8"/>
      <c r="C11" s="8"/>
      <c r="D11" s="8"/>
      <c r="E11" s="8"/>
      <c r="F11" s="8"/>
      <c r="G11" s="20"/>
      <c r="H11" s="8"/>
      <c r="I11" s="8"/>
      <c r="J11" s="10"/>
      <c r="K11" s="8"/>
    </row>
    <row r="12" spans="2:11" x14ac:dyDescent="0.25">
      <c r="B12" s="8"/>
      <c r="C12" s="8"/>
      <c r="D12" s="8"/>
      <c r="E12" s="8"/>
      <c r="F12" s="9"/>
      <c r="G12" s="24"/>
      <c r="H12" s="10"/>
      <c r="I12" s="10"/>
      <c r="J12" s="10"/>
      <c r="K12" s="8"/>
    </row>
    <row r="13" spans="2:11" x14ac:dyDescent="0.25">
      <c r="B13" s="13" t="s">
        <v>20</v>
      </c>
      <c r="C13" s="13"/>
      <c r="D13" s="13"/>
      <c r="E13" s="8"/>
      <c r="F13" s="8"/>
      <c r="G13" s="21"/>
      <c r="H13" s="8"/>
      <c r="I13" s="8"/>
      <c r="J13" s="8"/>
      <c r="K13" s="11"/>
    </row>
    <row r="14" spans="2:11" x14ac:dyDescent="0.25">
      <c r="B14" s="8"/>
      <c r="C14" s="8"/>
      <c r="D14" s="8"/>
      <c r="E14" s="8"/>
      <c r="F14" s="10"/>
      <c r="G14" s="8"/>
      <c r="H14" s="8"/>
      <c r="I14" s="8"/>
      <c r="J14" s="8"/>
      <c r="K14" s="8"/>
    </row>
    <row r="15" spans="2:11" x14ac:dyDescent="0.25">
      <c r="B15" s="8"/>
      <c r="C15" s="8"/>
      <c r="D15" s="8"/>
      <c r="E15" s="8"/>
      <c r="F15" s="8"/>
      <c r="G15" s="8"/>
      <c r="H15" s="8"/>
      <c r="I15" s="8"/>
      <c r="J15" s="8"/>
      <c r="K15" s="8"/>
    </row>
    <row r="16" spans="2:11" x14ac:dyDescent="0.25">
      <c r="B16" s="8"/>
      <c r="C16" s="8"/>
      <c r="D16" s="8"/>
      <c r="E16" s="8"/>
      <c r="F16" s="8"/>
      <c r="G16" s="8"/>
      <c r="H16" s="8"/>
      <c r="I16" s="8"/>
      <c r="J16" s="8"/>
      <c r="K16" s="10"/>
    </row>
    <row r="17" spans="2:11" x14ac:dyDescent="0.25">
      <c r="B17" s="8"/>
      <c r="C17" s="8"/>
      <c r="D17" s="8"/>
      <c r="E17" s="8"/>
      <c r="F17" s="8"/>
      <c r="J17" s="8"/>
      <c r="K17" s="4"/>
    </row>
    <row r="18" spans="2:11" ht="16.5" x14ac:dyDescent="0.3">
      <c r="B18" s="14"/>
      <c r="C18" s="14"/>
      <c r="D18" s="14"/>
      <c r="E18" s="14"/>
      <c r="F18" s="14"/>
      <c r="J18" s="14"/>
      <c r="K18" s="4"/>
    </row>
    <row r="19" spans="2:11" x14ac:dyDescent="0.25">
      <c r="B19" s="15"/>
      <c r="C19" s="15"/>
      <c r="D19" s="15"/>
      <c r="E19" s="15"/>
      <c r="F19" s="15"/>
      <c r="J19" s="15"/>
    </row>
    <row r="20" spans="2:11" x14ac:dyDescent="0.25">
      <c r="B20" s="15" t="s">
        <v>17</v>
      </c>
      <c r="C20" s="15"/>
      <c r="D20" s="15" t="s">
        <v>17</v>
      </c>
      <c r="E20" s="15"/>
      <c r="F20" s="15"/>
      <c r="G20" s="23"/>
      <c r="J20" s="15"/>
    </row>
    <row r="21" spans="2:11" x14ac:dyDescent="0.25">
      <c r="B21" s="16" t="s">
        <v>18</v>
      </c>
      <c r="C21" s="16"/>
      <c r="D21" s="16" t="s">
        <v>29</v>
      </c>
      <c r="E21" s="15"/>
      <c r="F21" s="15"/>
      <c r="J21" s="15"/>
    </row>
    <row r="22" spans="2:11" x14ac:dyDescent="0.25">
      <c r="B22" s="17" t="s">
        <v>19</v>
      </c>
      <c r="C22" s="17"/>
      <c r="D22" s="17" t="s">
        <v>30</v>
      </c>
      <c r="E22" s="15"/>
    </row>
    <row r="23" spans="2:11" x14ac:dyDescent="0.25">
      <c r="B23" s="15"/>
      <c r="C23" s="15"/>
      <c r="D23" s="15"/>
      <c r="E23" s="15"/>
      <c r="J23" s="24"/>
    </row>
    <row r="24" spans="2:11" x14ac:dyDescent="0.25">
      <c r="B24" s="15"/>
      <c r="C24" s="15"/>
      <c r="D24" s="15"/>
      <c r="E24" s="15"/>
    </row>
    <row r="25" spans="2:11" x14ac:dyDescent="0.25">
      <c r="B25" s="15"/>
      <c r="C25" s="15"/>
      <c r="D25" s="15"/>
      <c r="E25" s="15"/>
      <c r="J25" s="23"/>
    </row>
    <row r="26" spans="2:11" x14ac:dyDescent="0.25">
      <c r="B26" s="16"/>
      <c r="C26" s="16"/>
      <c r="D26" s="16"/>
      <c r="E26" s="15"/>
    </row>
  </sheetData>
  <mergeCells count="7">
    <mergeCell ref="B2:K2"/>
    <mergeCell ref="H3:H4"/>
    <mergeCell ref="E3:E4"/>
    <mergeCell ref="B3:B4"/>
    <mergeCell ref="F3:F4"/>
    <mergeCell ref="G3:G4"/>
    <mergeCell ref="J3:J4"/>
  </mergeCells>
  <dataValidations count="1">
    <dataValidation type="decimal" operator="greaterThan" allowBlank="1" showInputMessage="1" showErrorMessage="1" sqref="C5">
      <formula1>0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"/>
  <sheetViews>
    <sheetView workbookViewId="0">
      <selection activeCell="G9" sqref="G9"/>
    </sheetView>
  </sheetViews>
  <sheetFormatPr baseColWidth="10" defaultRowHeight="15" x14ac:dyDescent="0.25"/>
  <cols>
    <col min="2" max="2" width="37.140625" customWidth="1"/>
    <col min="3" max="3" width="11.42578125" customWidth="1"/>
    <col min="4" max="4" width="18.140625" customWidth="1"/>
    <col min="5" max="5" width="23.7109375" customWidth="1"/>
    <col min="8" max="8" width="13.28515625" customWidth="1"/>
  </cols>
  <sheetData>
    <row r="1" spans="2:8" x14ac:dyDescent="0.25">
      <c r="B1" s="1" t="s">
        <v>4</v>
      </c>
      <c r="C1" s="1" t="s">
        <v>8</v>
      </c>
      <c r="D1" s="1" t="s">
        <v>6</v>
      </c>
      <c r="E1" s="1" t="s">
        <v>1</v>
      </c>
      <c r="F1" s="1" t="s">
        <v>2</v>
      </c>
      <c r="G1" s="1" t="s">
        <v>3</v>
      </c>
      <c r="H1" s="1" t="s">
        <v>5</v>
      </c>
    </row>
    <row r="2" spans="2:8" x14ac:dyDescent="0.25">
      <c r="B2" s="1" t="s">
        <v>14</v>
      </c>
      <c r="C2" s="1">
        <v>2</v>
      </c>
      <c r="D2" s="1" t="s">
        <v>7</v>
      </c>
      <c r="E2" s="2">
        <v>8500000</v>
      </c>
      <c r="F2" s="3">
        <f>50%/60</f>
        <v>8.3333333333333332E-3</v>
      </c>
      <c r="G2" s="1">
        <v>2.5</v>
      </c>
      <c r="H2" s="2">
        <f>+C2*E2*F2*G2</f>
        <v>354166.66666666663</v>
      </c>
    </row>
    <row r="3" spans="2:8" x14ac:dyDescent="0.25">
      <c r="B3" s="1" t="s">
        <v>15</v>
      </c>
      <c r="C3" s="1">
        <v>2</v>
      </c>
      <c r="D3" s="1" t="s">
        <v>7</v>
      </c>
      <c r="E3" s="2">
        <v>5400000</v>
      </c>
      <c r="F3" s="3">
        <f>50%/60</f>
        <v>8.3333333333333332E-3</v>
      </c>
      <c r="G3" s="1">
        <v>2.5</v>
      </c>
      <c r="H3" s="2">
        <f t="shared" ref="H3:H5" si="0">+C3*E3*F3*G3</f>
        <v>225000</v>
      </c>
    </row>
    <row r="4" spans="2:8" x14ac:dyDescent="0.25">
      <c r="B4" s="1" t="s">
        <v>9</v>
      </c>
      <c r="C4" s="1">
        <v>3</v>
      </c>
      <c r="D4" s="1" t="s">
        <v>7</v>
      </c>
      <c r="E4" s="2">
        <v>7596095</v>
      </c>
      <c r="F4" s="3">
        <f>20%/60</f>
        <v>3.3333333333333335E-3</v>
      </c>
      <c r="G4" s="1">
        <v>2.5</v>
      </c>
      <c r="H4" s="2">
        <f t="shared" si="0"/>
        <v>189902.37500000003</v>
      </c>
    </row>
    <row r="5" spans="2:8" x14ac:dyDescent="0.25">
      <c r="B5" s="1" t="s">
        <v>10</v>
      </c>
      <c r="C5" s="1">
        <v>1</v>
      </c>
      <c r="D5" s="1" t="s">
        <v>7</v>
      </c>
      <c r="E5" s="2">
        <v>9747509</v>
      </c>
      <c r="F5" s="3">
        <f>10%/60</f>
        <v>1.6666666666666668E-3</v>
      </c>
      <c r="G5" s="1">
        <v>2.5</v>
      </c>
      <c r="H5" s="2">
        <f t="shared" si="0"/>
        <v>40614.620833333334</v>
      </c>
    </row>
    <row r="6" spans="2:8" x14ac:dyDescent="0.25">
      <c r="B6" s="40" t="s">
        <v>11</v>
      </c>
      <c r="C6" s="40"/>
      <c r="D6" s="40"/>
      <c r="E6" s="40"/>
      <c r="F6" s="40"/>
      <c r="G6" s="40"/>
      <c r="H6" s="5">
        <f>SUM(H2:H5)</f>
        <v>809683.66249999998</v>
      </c>
    </row>
  </sheetData>
  <mergeCells count="1">
    <mergeCell ref="B6:G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ASISTENCIA TÉCNICA PERSONAL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OCHOA PLAZA</dc:creator>
  <cp:lastModifiedBy>ANDRES FELIPE OCHOA PLAZA</cp:lastModifiedBy>
  <dcterms:created xsi:type="dcterms:W3CDTF">2024-04-03T15:45:06Z</dcterms:created>
  <dcterms:modified xsi:type="dcterms:W3CDTF">2025-01-08T18:49:54Z</dcterms:modified>
</cp:coreProperties>
</file>