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yra.rivera\Documents\CARPETA ENERO URT  2025\CARPETA DE TRABAJO ENERO URT\2. MINIMAS TRANSPORTE\REGION 11  ( BOGOTA, YOPAL)\ADJUDICACION\"/>
    </mc:Choice>
  </mc:AlternateContent>
  <xr:revisionPtr revIDLastSave="0" documentId="8_{779012C2-EB32-4E8A-9BE2-FCF7967B17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OFERTADOS'!$A$1:$F$30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F17" i="1" s="1"/>
  <c r="E7" i="1"/>
  <c r="F19" i="1" l="1"/>
  <c r="F21" i="1"/>
  <c r="F24" i="1"/>
  <c r="F22" i="1"/>
  <c r="F28" i="1"/>
  <c r="F18" i="1"/>
  <c r="F29" i="1"/>
  <c r="F26" i="1"/>
  <c r="F20" i="1"/>
  <c r="F27" i="1"/>
  <c r="F25" i="1"/>
  <c r="F23" i="1"/>
  <c r="F30" i="1"/>
  <c r="F3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<sst xmlns="http://schemas.openxmlformats.org/spreadsheetml/2006/main" count="44" uniqueCount="31">
  <si>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</si>
  <si>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</si>
  <si>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</si>
  <si>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</si>
  <si>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</si>
  <si>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</si>
  <si>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</si>
  <si>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</si>
  <si>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</si>
  <si>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</si>
  <si>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</si>
  <si>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</si>
  <si>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CAMIONETA 4X4 PLATÓN - ZONA RURAL</t>
  </si>
  <si>
    <t>CAMIONETAS Y/O CAMPEROS 4X4 WAGON - ZONA RURAL</t>
  </si>
  <si>
    <t>CAMIONETAS 4X2 WAGON - ZONA RURAL</t>
  </si>
  <si>
    <t>VAN - ZONA RURAL</t>
  </si>
  <si>
    <t xml:space="preserve">BUSES - ZONA RURAL </t>
  </si>
  <si>
    <t>BUSETAS - ZONA RURAL</t>
  </si>
  <si>
    <t>CAMIÓNES - ZONA RURAL</t>
  </si>
  <si>
    <t xml:space="preserve">CAMIONETA 4X4 PLATÓN - ZONA URBANA </t>
  </si>
  <si>
    <t>CAMIONETAS Y/O CAMPEROS 4X4 WAGON - ZONA URBANA</t>
  </si>
  <si>
    <t>CAMIONETAS 4X2 WAGON - ZONA URBANA</t>
  </si>
  <si>
    <t>VAN - ZONA URBANA</t>
  </si>
  <si>
    <t>BUSES - ZONA URBANA</t>
  </si>
  <si>
    <t>BUSETAS - ZONA URBANA</t>
  </si>
  <si>
    <t>CAMIÓNES - ZONA URBANA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</si>
  <si>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</si>
  <si>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</si>
  <si>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</si>
  <si>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IP-URT-07-2025</t>
  </si>
  <si>
    <t>Contratar la prestacion de servicios de transporte publico terrestre especial automotor en las diferentes modalidades requeridas con conductor para la Direccion Territorial  Bogotá sedes (Nivel central y Yopal),  con las que cuenta la Unidad Administrativa Especial de Gestión de Restitucion de Tierras Despojadas, incluidos todos los costos operacionales, con una disponibilidad de los vehiculos de 24x30; que garanticen el cumplimiento de los objetivos misionales de la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</si>
</sst>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</borders>
  <cellStyleXfs count="53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170" fontId="1" fillId="0" borderId="0" xfId="0" applyNumberFormat="1" applyFont="1" applyAlignment="1">
      <alignment vertical="center" wrapText="1"/>
    </xf>
    <xf numFmtId="41" fontId="5" fillId="0" borderId="11" xfId="49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6" fontId="1" fillId="0" borderId="11" xfId="0" applyNumberFormat="1" applyFont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1" fillId="0" borderId="13" xfId="0" applyFont="1" applyBorder="1" applyAlignment="1" applyProtection="1">
      <alignment horizontal="center" vertical="center" wrapText="1"/>
      <protection hidden="1"/>
    </xf>
    <xf numFmtId="6" fontId="1" fillId="0" borderId="13" xfId="0" applyNumberFormat="1" applyFont="1" applyBorder="1" applyAlignment="1" applyProtection="1">
      <alignment vertical="center" wrapText="1"/>
      <protection hidden="1"/>
    </xf>
    <xf numFmtId="170" fontId="1" fillId="7" borderId="14" xfId="51" applyNumberFormat="1" applyFont="1" applyFill="1" applyBorder="1" applyAlignment="1" applyProtection="1">
      <alignment vertical="center" wrapText="1"/>
      <protection hidden="1"/>
    </xf>
    <xf numFmtId="6" fontId="0" fillId="0" borderId="11" xfId="0" applyNumberFormat="1" applyBorder="1" applyAlignment="1" applyProtection="1">
      <alignment vertical="center" wrapText="1"/>
      <protection hidden="1"/>
    </xf>
    <xf numFmtId="170" fontId="2" fillId="5" borderId="15" xfId="50" applyNumberFormat="1" applyFont="1" applyFill="1" applyBorder="1" applyAlignment="1" applyProtection="1">
      <alignment horizontal="center" vertical="center" wrapText="1"/>
    </xf>
    <xf numFmtId="170" fontId="2" fillId="3" borderId="0" xfId="50" applyNumberFormat="1" applyFont="1" applyFill="1" applyBorder="1" applyAlignment="1" applyProtection="1">
      <alignment horizontal="center" vertical="center" wrapText="1"/>
    </xf>
    <xf numFmtId="171" fontId="1" fillId="0" borderId="0" xfId="52" applyNumberFormat="1" applyFont="1" applyAlignment="1">
      <alignment vertical="center" wrapText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3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" xfId="52" builtinId="4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showGridLines="0" tabSelected="1" topLeftCell="B1" zoomScale="70" zoomScaleNormal="70" zoomScaleSheetLayoutView="90" workbookViewId="0">
      <selection activeCell="P25" sqref="P25"/>
    </sheetView>
  </sheetViews>
  <sheetFormatPr baseColWidth="10" defaultColWidth="11.42578125" defaultRowHeight="15" x14ac:dyDescent="0.25"/>
  <cols>
    <col min="1" max="1" width="11.42578125" style="7" customWidth="1"/>
    <col min="2" max="2" width="42.5703125" style="1" customWidth="1"/>
    <col min="3" max="3" width="20" style="8" customWidth="1"/>
    <col min="4" max="4" width="23.85546875" style="1" customWidth="1"/>
    <col min="5" max="5" width="32.28515625" style="1" customWidth="1"/>
    <col min="6" max="6" width="34.42578125" style="1" customWidth="1"/>
    <col min="7" max="7" width="11.42578125" style="1" customWidth="1"/>
    <col min="8" max="16384" width="11.42578125" style="1"/>
  </cols>
  <sheetData>
    <row r="1" spans="1:17" x14ac:dyDescent="0.25">
      <c r="A1" s="35"/>
      <c r="B1" s="37" t="s">
        <v>11</v>
      </c>
      <c r="C1" s="37"/>
    </row>
    <row r="2" spans="1:17" x14ac:dyDescent="0.25">
      <c r="A2" s="36"/>
      <c r="B2" s="38"/>
      <c r="C2" s="38"/>
      <c r="D2" s="3" t="s">
        <v>1</v>
      </c>
      <c r="E2" s="4" t="s">
        <v>29</v>
      </c>
    </row>
    <row r="3" spans="1:17" x14ac:dyDescent="0.25">
      <c r="A3" s="5"/>
      <c r="B3" s="5"/>
      <c r="C3" s="5"/>
      <c r="D3" s="5"/>
      <c r="E3" s="5"/>
    </row>
    <row r="4" spans="1:17" ht="93.75" customHeight="1" x14ac:dyDescent="0.25">
      <c r="A4" s="6" t="s">
        <v>2</v>
      </c>
      <c r="B4" s="39" t="s">
        <v>30</v>
      </c>
      <c r="C4" s="40"/>
      <c r="D4" s="40"/>
      <c r="E4" s="41"/>
      <c r="H4" s="33" t="s">
        <v>28</v>
      </c>
      <c r="I4" s="33"/>
      <c r="J4" s="33"/>
      <c r="K4" s="33"/>
      <c r="L4" s="33"/>
      <c r="M4" s="33"/>
      <c r="N4" s="33"/>
      <c r="O4" s="33"/>
      <c r="P4" s="33"/>
      <c r="Q4" s="33"/>
    </row>
    <row r="5" spans="1:17" x14ac:dyDescent="0.25">
      <c r="A5" s="5"/>
      <c r="B5" s="5"/>
      <c r="C5" s="5"/>
      <c r="D5" s="5"/>
      <c r="E5" s="5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ht="15.75" thickBot="1" x14ac:dyDescent="0.3">
      <c r="A6" s="5"/>
      <c r="B6" s="5"/>
      <c r="C6" s="5"/>
      <c r="D6" s="5"/>
      <c r="E6" s="5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ht="15.75" thickBot="1" x14ac:dyDescent="0.3">
      <c r="A7" s="5"/>
      <c r="B7" s="42" t="s">
        <v>10</v>
      </c>
      <c r="C7" s="42"/>
      <c r="D7" s="42"/>
      <c r="E7" s="30">
        <f>SUM(E17:E30)</f>
        <v>9763482</v>
      </c>
      <c r="F7" s="31"/>
      <c r="H7" s="33"/>
      <c r="I7" s="33"/>
      <c r="J7" s="33"/>
      <c r="K7" s="33"/>
      <c r="L7" s="33"/>
      <c r="M7" s="33"/>
      <c r="N7" s="33"/>
      <c r="O7" s="33"/>
      <c r="P7" s="33"/>
      <c r="Q7" s="33"/>
    </row>
    <row r="8" spans="1:17" ht="15.75" thickBot="1" x14ac:dyDescent="0.3">
      <c r="A8" s="5"/>
      <c r="B8" s="5"/>
      <c r="C8" s="5"/>
      <c r="D8" s="5"/>
      <c r="E8" s="5"/>
      <c r="H8" s="33"/>
      <c r="I8" s="33"/>
      <c r="J8" s="33"/>
      <c r="K8" s="33"/>
      <c r="L8" s="33"/>
      <c r="M8" s="33"/>
      <c r="N8" s="33"/>
      <c r="O8" s="33"/>
      <c r="P8" s="33"/>
      <c r="Q8" s="33"/>
    </row>
    <row r="9" spans="1:17" ht="15.75" thickBot="1" x14ac:dyDescent="0.3">
      <c r="A9" s="5"/>
      <c r="B9" s="43" t="s">
        <v>6</v>
      </c>
      <c r="C9" s="43"/>
      <c r="D9" s="43"/>
      <c r="E9" s="2">
        <v>7224977</v>
      </c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1:17" ht="15.75" thickBot="1" x14ac:dyDescent="0.3">
      <c r="A10" s="5"/>
      <c r="B10" s="5"/>
      <c r="C10" s="5"/>
      <c r="D10" s="5"/>
      <c r="E10" s="5"/>
      <c r="H10" s="33"/>
      <c r="I10" s="33"/>
      <c r="J10" s="33"/>
      <c r="K10" s="33"/>
      <c r="L10" s="33"/>
      <c r="M10" s="33"/>
      <c r="N10" s="33"/>
      <c r="O10" s="33"/>
      <c r="P10" s="33"/>
      <c r="Q10" s="33"/>
    </row>
    <row r="11" spans="1:17" ht="15.75" thickBot="1" x14ac:dyDescent="0.3">
      <c r="A11" s="5"/>
      <c r="B11" s="34" t="s">
        <v>7</v>
      </c>
      <c r="C11" s="34"/>
      <c r="D11" s="34"/>
      <c r="E11" s="9">
        <f>IF(E9=D3,"",ROUNDUP(1-(E9/E7),4))</f>
        <v>0.26</v>
      </c>
      <c r="F11" s="10"/>
    </row>
    <row r="12" spans="1:17" ht="15.75" thickBot="1" x14ac:dyDescent="0.3">
      <c r="A12" s="5"/>
      <c r="B12" s="11"/>
      <c r="C12" s="11"/>
      <c r="D12" s="11"/>
      <c r="E12" s="11"/>
      <c r="F12" s="10"/>
    </row>
    <row r="13" spans="1:17" ht="15.75" thickBot="1" x14ac:dyDescent="0.3">
      <c r="A13" s="5"/>
      <c r="B13" s="34" t="s">
        <v>9</v>
      </c>
      <c r="C13" s="34"/>
      <c r="D13" s="34"/>
      <c r="E13" s="12"/>
      <c r="F13" s="10"/>
    </row>
    <row r="14" spans="1:17" x14ac:dyDescent="0.25">
      <c r="A14" s="5"/>
      <c r="B14" s="11"/>
      <c r="C14" s="11"/>
      <c r="D14" s="11"/>
      <c r="E14" s="11"/>
      <c r="F14" s="10"/>
    </row>
    <row r="15" spans="1:17" x14ac:dyDescent="0.25">
      <c r="B15" s="10"/>
      <c r="C15" s="13"/>
      <c r="D15" s="10"/>
      <c r="E15" s="10"/>
      <c r="F15" s="10"/>
    </row>
    <row r="16" spans="1:17" ht="51.75" customHeight="1" x14ac:dyDescent="0.25">
      <c r="A16" s="15" t="s">
        <v>4</v>
      </c>
      <c r="B16" s="18" t="s">
        <v>0</v>
      </c>
      <c r="C16" s="18" t="s">
        <v>3</v>
      </c>
      <c r="D16" s="19" t="s">
        <v>27</v>
      </c>
      <c r="E16" s="19" t="s">
        <v>26</v>
      </c>
      <c r="F16" s="18" t="s">
        <v>5</v>
      </c>
    </row>
    <row r="17" spans="1:6" ht="33.75" customHeight="1" x14ac:dyDescent="0.25">
      <c r="A17" s="17">
        <v>1</v>
      </c>
      <c r="B17" s="25" t="s">
        <v>12</v>
      </c>
      <c r="C17" s="26" t="s">
        <v>8</v>
      </c>
      <c r="D17" s="26">
        <v>1</v>
      </c>
      <c r="E17" s="27">
        <v>572204</v>
      </c>
      <c r="F17" s="28">
        <f>IF($E$9=$D$3,"",ROUNDDOWN(E17-(E17*$E$11),0))</f>
        <v>423430</v>
      </c>
    </row>
    <row r="18" spans="1:6" ht="33.75" customHeight="1" x14ac:dyDescent="0.25">
      <c r="A18" s="16">
        <v>2</v>
      </c>
      <c r="B18" s="21" t="s">
        <v>13</v>
      </c>
      <c r="C18" s="22" t="s">
        <v>8</v>
      </c>
      <c r="D18" s="22">
        <v>1</v>
      </c>
      <c r="E18" s="23">
        <v>522105</v>
      </c>
      <c r="F18" s="20">
        <f t="shared" ref="F18:F30" si="0">IF($E$9=$D$3,"",ROUNDDOWN(E18-(E18*$E$11),0))</f>
        <v>386357</v>
      </c>
    </row>
    <row r="19" spans="1:6" x14ac:dyDescent="0.25">
      <c r="A19" s="16">
        <v>3</v>
      </c>
      <c r="B19" s="21" t="s">
        <v>14</v>
      </c>
      <c r="C19" s="24" t="s">
        <v>8</v>
      </c>
      <c r="D19" s="22">
        <v>1</v>
      </c>
      <c r="E19" s="29">
        <v>494817</v>
      </c>
      <c r="F19" s="20">
        <f t="shared" si="0"/>
        <v>366164</v>
      </c>
    </row>
    <row r="20" spans="1:6" x14ac:dyDescent="0.25">
      <c r="A20" s="16">
        <v>4</v>
      </c>
      <c r="B20" s="21" t="s">
        <v>15</v>
      </c>
      <c r="C20" s="24" t="s">
        <v>8</v>
      </c>
      <c r="D20" s="22">
        <v>1</v>
      </c>
      <c r="E20" s="23">
        <v>735253</v>
      </c>
      <c r="F20" s="20">
        <f t="shared" si="0"/>
        <v>544087</v>
      </c>
    </row>
    <row r="21" spans="1:6" x14ac:dyDescent="0.25">
      <c r="A21" s="16">
        <v>5</v>
      </c>
      <c r="B21" s="21" t="s">
        <v>16</v>
      </c>
      <c r="C21" s="24" t="s">
        <v>8</v>
      </c>
      <c r="D21" s="22">
        <v>1</v>
      </c>
      <c r="E21" s="23">
        <v>1173989</v>
      </c>
      <c r="F21" s="20">
        <f t="shared" si="0"/>
        <v>868751</v>
      </c>
    </row>
    <row r="22" spans="1:6" x14ac:dyDescent="0.25">
      <c r="A22" s="16">
        <v>6</v>
      </c>
      <c r="B22" s="21" t="s">
        <v>17</v>
      </c>
      <c r="C22" s="24" t="s">
        <v>8</v>
      </c>
      <c r="D22" s="22">
        <v>1</v>
      </c>
      <c r="E22" s="23">
        <v>863599</v>
      </c>
      <c r="F22" s="20">
        <f t="shared" si="0"/>
        <v>639063</v>
      </c>
    </row>
    <row r="23" spans="1:6" x14ac:dyDescent="0.25">
      <c r="A23" s="16">
        <v>7</v>
      </c>
      <c r="B23" s="21" t="s">
        <v>18</v>
      </c>
      <c r="C23" s="24" t="s">
        <v>8</v>
      </c>
      <c r="D23" s="22">
        <v>1</v>
      </c>
      <c r="E23" s="23">
        <v>942722</v>
      </c>
      <c r="F23" s="20">
        <f t="shared" si="0"/>
        <v>697614</v>
      </c>
    </row>
    <row r="24" spans="1:6" x14ac:dyDescent="0.25">
      <c r="A24" s="16">
        <v>8</v>
      </c>
      <c r="B24" s="21" t="s">
        <v>19</v>
      </c>
      <c r="C24" s="24" t="s">
        <v>8</v>
      </c>
      <c r="D24" s="22">
        <v>1</v>
      </c>
      <c r="E24" s="23">
        <v>478992</v>
      </c>
      <c r="F24" s="20">
        <f t="shared" si="0"/>
        <v>354454</v>
      </c>
    </row>
    <row r="25" spans="1:6" ht="30" x14ac:dyDescent="0.25">
      <c r="A25" s="16">
        <v>9</v>
      </c>
      <c r="B25" s="21" t="s">
        <v>20</v>
      </c>
      <c r="C25" s="24" t="s">
        <v>8</v>
      </c>
      <c r="D25" s="22">
        <v>1</v>
      </c>
      <c r="E25" s="23">
        <v>488849</v>
      </c>
      <c r="F25" s="20">
        <f t="shared" si="0"/>
        <v>361748</v>
      </c>
    </row>
    <row r="26" spans="1:6" x14ac:dyDescent="0.25">
      <c r="A26" s="16">
        <v>10</v>
      </c>
      <c r="B26" s="21" t="s">
        <v>21</v>
      </c>
      <c r="C26" s="24" t="s">
        <v>8</v>
      </c>
      <c r="D26" s="22">
        <v>1</v>
      </c>
      <c r="E26" s="23">
        <v>397453</v>
      </c>
      <c r="F26" s="20">
        <f t="shared" si="0"/>
        <v>294115</v>
      </c>
    </row>
    <row r="27" spans="1:6" x14ac:dyDescent="0.25">
      <c r="A27" s="16">
        <v>11</v>
      </c>
      <c r="B27" s="21" t="s">
        <v>22</v>
      </c>
      <c r="C27" s="24" t="s">
        <v>8</v>
      </c>
      <c r="D27" s="22">
        <v>1</v>
      </c>
      <c r="E27" s="23">
        <v>566807</v>
      </c>
      <c r="F27" s="20">
        <f t="shared" si="0"/>
        <v>419437</v>
      </c>
    </row>
    <row r="28" spans="1:6" x14ac:dyDescent="0.25">
      <c r="A28" s="16">
        <v>12</v>
      </c>
      <c r="B28" s="21" t="s">
        <v>23</v>
      </c>
      <c r="C28" s="24" t="s">
        <v>8</v>
      </c>
      <c r="D28" s="22">
        <v>1</v>
      </c>
      <c r="E28" s="23">
        <v>893541</v>
      </c>
      <c r="F28" s="20">
        <f t="shared" si="0"/>
        <v>661220</v>
      </c>
    </row>
    <row r="29" spans="1:6" x14ac:dyDescent="0.25">
      <c r="A29" s="16">
        <v>13</v>
      </c>
      <c r="B29" s="21" t="s">
        <v>24</v>
      </c>
      <c r="C29" s="24" t="s">
        <v>8</v>
      </c>
      <c r="D29" s="22">
        <v>1</v>
      </c>
      <c r="E29" s="23">
        <v>721502</v>
      </c>
      <c r="F29" s="20">
        <f t="shared" si="0"/>
        <v>533911</v>
      </c>
    </row>
    <row r="30" spans="1:6" x14ac:dyDescent="0.25">
      <c r="A30" s="16">
        <v>14</v>
      </c>
      <c r="B30" s="21" t="s">
        <v>25</v>
      </c>
      <c r="C30" s="24" t="s">
        <v>8</v>
      </c>
      <c r="D30" s="22">
        <v>1</v>
      </c>
      <c r="E30" s="23">
        <v>911649</v>
      </c>
      <c r="F30" s="20">
        <f t="shared" si="0"/>
        <v>674620</v>
      </c>
    </row>
    <row r="31" spans="1:6" x14ac:dyDescent="0.25">
      <c r="F31" s="14">
        <f>SUM(F17:F30)</f>
        <v>7224971</v>
      </c>
    </row>
    <row r="32" spans="1:6" x14ac:dyDescent="0.25">
      <c r="E32" s="32"/>
    </row>
    <row r="33" spans="5:5" x14ac:dyDescent="0.25">
      <c r="E33" s="3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6A1A1-1C32-4DC7-9876-8C5A01647BB2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71edfe22-ec7c-47f2-8950-4c71fcc4c62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4d2cb9-a331-4e6e-b342-350947a3d31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Julieth Rivera Florez</cp:lastModifiedBy>
  <cp:lastPrinted>2020-04-15T01:46:43Z</cp:lastPrinted>
  <dcterms:created xsi:type="dcterms:W3CDTF">2012-03-21T19:07:05Z</dcterms:created>
  <dcterms:modified xsi:type="dcterms:W3CDTF">2025-03-17T13:10:19Z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