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E:\CONTRATACIÓN 2025\BIENES Y SERVICIOS\MATERIALES DE ALIMENTOS\"/>
    </mc:Choice>
  </mc:AlternateContent>
  <xr:revisionPtr revIDLastSave="0" documentId="13_ncr:1_{C5244605-C4A2-4E43-9098-4307279F60EC}" xr6:coauthVersionLast="47" xr6:coauthVersionMax="47" xr10:uidLastSave="{00000000-0000-0000-0000-000000000000}"/>
  <bookViews>
    <workbookView xWindow="-120" yWindow="-120" windowWidth="29040" windowHeight="15840" xr2:uid="{00000000-000D-0000-FFFF-FFFF00000000}"/>
  </bookViews>
  <sheets>
    <sheet name="MODELO ESTUDIO MERCADO (2)" sheetId="3" r:id="rId1"/>
    <sheet name="INSTRUCCIONES" sheetId="2"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4" i="3" l="1"/>
  <c r="U4" i="3"/>
  <c r="L108" i="3"/>
  <c r="L109" i="3"/>
  <c r="L110" i="3"/>
  <c r="L111" i="3"/>
  <c r="L112" i="3"/>
  <c r="L113" i="3"/>
  <c r="L114" i="3"/>
  <c r="L115" i="3"/>
  <c r="L116" i="3"/>
  <c r="L117" i="3"/>
  <c r="L118" i="3"/>
  <c r="L119" i="3"/>
  <c r="L120" i="3"/>
  <c r="L121" i="3"/>
  <c r="L122" i="3"/>
  <c r="L123" i="3"/>
  <c r="L124" i="3"/>
  <c r="L125" i="3"/>
  <c r="L126" i="3"/>
  <c r="L127" i="3"/>
  <c r="L128" i="3"/>
  <c r="L129" i="3"/>
  <c r="L130" i="3"/>
  <c r="L131" i="3"/>
  <c r="L132" i="3"/>
  <c r="L133" i="3"/>
  <c r="L134" i="3"/>
  <c r="L135" i="3"/>
  <c r="L136" i="3"/>
  <c r="L137" i="3"/>
  <c r="L138" i="3"/>
  <c r="L139" i="3"/>
  <c r="L140" i="3"/>
  <c r="L141" i="3"/>
  <c r="L142" i="3"/>
  <c r="L143" i="3"/>
  <c r="L144" i="3"/>
  <c r="L145" i="3"/>
  <c r="L146" i="3"/>
  <c r="L147" i="3"/>
  <c r="L148" i="3"/>
  <c r="L149" i="3"/>
  <c r="L150" i="3"/>
  <c r="L151" i="3"/>
  <c r="L152" i="3"/>
  <c r="L153" i="3"/>
  <c r="L154" i="3"/>
  <c r="L155" i="3"/>
  <c r="L156" i="3"/>
  <c r="L157" i="3"/>
  <c r="L158" i="3"/>
  <c r="L159" i="3"/>
  <c r="L160" i="3"/>
  <c r="L161" i="3"/>
  <c r="L162" i="3"/>
  <c r="L163" i="3"/>
  <c r="L164" i="3"/>
  <c r="L165" i="3"/>
  <c r="L166" i="3"/>
  <c r="L167" i="3"/>
  <c r="L168" i="3"/>
  <c r="L169" i="3"/>
  <c r="L170" i="3"/>
  <c r="L171" i="3"/>
  <c r="L172" i="3"/>
  <c r="L173" i="3"/>
  <c r="L174" i="3"/>
  <c r="L175" i="3"/>
  <c r="L176" i="3"/>
  <c r="L177" i="3"/>
  <c r="L178" i="3"/>
  <c r="L179" i="3"/>
  <c r="L180" i="3"/>
  <c r="L181" i="3"/>
  <c r="L182" i="3"/>
  <c r="L183" i="3"/>
  <c r="L184" i="3"/>
  <c r="L185" i="3"/>
  <c r="L186" i="3"/>
  <c r="L187" i="3"/>
  <c r="L188" i="3"/>
  <c r="L189" i="3"/>
  <c r="L190" i="3"/>
  <c r="L191" i="3"/>
  <c r="L192" i="3"/>
  <c r="L193" i="3"/>
  <c r="L194" i="3"/>
  <c r="L195" i="3"/>
  <c r="L196" i="3"/>
  <c r="L197" i="3"/>
  <c r="L198" i="3"/>
  <c r="L199" i="3"/>
  <c r="L200" i="3"/>
  <c r="L201" i="3"/>
  <c r="L202" i="3"/>
  <c r="L203" i="3"/>
  <c r="L204" i="3"/>
  <c r="L205" i="3"/>
  <c r="L206" i="3"/>
  <c r="L207" i="3"/>
  <c r="L208" i="3"/>
  <c r="L209" i="3"/>
  <c r="L210" i="3"/>
  <c r="L211" i="3"/>
  <c r="L212"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P108" i="3"/>
  <c r="P109" i="3"/>
  <c r="P110" i="3"/>
  <c r="P111" i="3"/>
  <c r="P112" i="3"/>
  <c r="P113" i="3"/>
  <c r="P114" i="3"/>
  <c r="P115" i="3"/>
  <c r="P116" i="3"/>
  <c r="P117" i="3"/>
  <c r="P118" i="3"/>
  <c r="P119" i="3"/>
  <c r="P120" i="3"/>
  <c r="P121" i="3"/>
  <c r="P122" i="3"/>
  <c r="P123" i="3"/>
  <c r="P124" i="3"/>
  <c r="P125" i="3"/>
  <c r="P126" i="3"/>
  <c r="P127" i="3"/>
  <c r="P128" i="3"/>
  <c r="P129" i="3"/>
  <c r="P130" i="3"/>
  <c r="P131" i="3"/>
  <c r="P132" i="3"/>
  <c r="P133" i="3"/>
  <c r="P134" i="3"/>
  <c r="P135" i="3"/>
  <c r="P136" i="3"/>
  <c r="P137" i="3"/>
  <c r="P138" i="3"/>
  <c r="P139" i="3"/>
  <c r="P140" i="3"/>
  <c r="P141" i="3"/>
  <c r="P142" i="3"/>
  <c r="P143" i="3"/>
  <c r="P144" i="3"/>
  <c r="P145" i="3"/>
  <c r="P146" i="3"/>
  <c r="P147" i="3"/>
  <c r="P148" i="3"/>
  <c r="P149" i="3"/>
  <c r="P150" i="3"/>
  <c r="P151" i="3"/>
  <c r="P152" i="3"/>
  <c r="P153" i="3"/>
  <c r="P154" i="3"/>
  <c r="P155" i="3"/>
  <c r="P156" i="3"/>
  <c r="P157" i="3"/>
  <c r="P158" i="3"/>
  <c r="P159" i="3"/>
  <c r="P160" i="3"/>
  <c r="P161" i="3"/>
  <c r="P162" i="3"/>
  <c r="P163" i="3"/>
  <c r="P164" i="3"/>
  <c r="P165" i="3"/>
  <c r="P166" i="3"/>
  <c r="P167" i="3"/>
  <c r="P168" i="3"/>
  <c r="P169" i="3"/>
  <c r="P170" i="3"/>
  <c r="P171" i="3"/>
  <c r="P172" i="3"/>
  <c r="P173" i="3"/>
  <c r="P174" i="3"/>
  <c r="P175" i="3"/>
  <c r="P176" i="3"/>
  <c r="P177" i="3"/>
  <c r="P178" i="3"/>
  <c r="P179" i="3"/>
  <c r="P180" i="3"/>
  <c r="P181" i="3"/>
  <c r="P182" i="3"/>
  <c r="P183" i="3"/>
  <c r="P184" i="3"/>
  <c r="P185" i="3"/>
  <c r="P186" i="3"/>
  <c r="P187" i="3"/>
  <c r="P188" i="3"/>
  <c r="P189" i="3"/>
  <c r="P190" i="3"/>
  <c r="P191" i="3"/>
  <c r="P192" i="3"/>
  <c r="P193" i="3"/>
  <c r="P194" i="3"/>
  <c r="P195" i="3"/>
  <c r="P196" i="3"/>
  <c r="P197" i="3"/>
  <c r="P198" i="3"/>
  <c r="P199" i="3"/>
  <c r="P200" i="3"/>
  <c r="P201" i="3"/>
  <c r="P202" i="3"/>
  <c r="P203" i="3"/>
  <c r="P204" i="3"/>
  <c r="P205" i="3"/>
  <c r="P206" i="3"/>
  <c r="P207" i="3"/>
  <c r="P208" i="3"/>
  <c r="P209" i="3"/>
  <c r="P210" i="3"/>
  <c r="P211" i="3"/>
  <c r="P212" i="3"/>
  <c r="R108" i="3"/>
  <c r="R109" i="3"/>
  <c r="R110" i="3"/>
  <c r="R111" i="3"/>
  <c r="R112" i="3"/>
  <c r="R113" i="3"/>
  <c r="R114" i="3"/>
  <c r="R115" i="3"/>
  <c r="R116" i="3"/>
  <c r="R117" i="3"/>
  <c r="R118" i="3"/>
  <c r="R119" i="3"/>
  <c r="R120" i="3"/>
  <c r="R121" i="3"/>
  <c r="R122" i="3"/>
  <c r="R123" i="3"/>
  <c r="R124" i="3"/>
  <c r="R125" i="3"/>
  <c r="R126" i="3"/>
  <c r="R127" i="3"/>
  <c r="R128" i="3"/>
  <c r="R129" i="3"/>
  <c r="R130" i="3"/>
  <c r="R131" i="3"/>
  <c r="R132" i="3"/>
  <c r="R133" i="3"/>
  <c r="R134" i="3"/>
  <c r="R135" i="3"/>
  <c r="R136" i="3"/>
  <c r="R137" i="3"/>
  <c r="R138" i="3"/>
  <c r="R139" i="3"/>
  <c r="R140" i="3"/>
  <c r="R141" i="3"/>
  <c r="R142" i="3"/>
  <c r="R143" i="3"/>
  <c r="R144" i="3"/>
  <c r="R145" i="3"/>
  <c r="R146" i="3"/>
  <c r="R147" i="3"/>
  <c r="R148" i="3"/>
  <c r="R149" i="3"/>
  <c r="R150" i="3"/>
  <c r="R151" i="3"/>
  <c r="R152" i="3"/>
  <c r="R153" i="3"/>
  <c r="R154" i="3"/>
  <c r="R155" i="3"/>
  <c r="R156" i="3"/>
  <c r="R157" i="3"/>
  <c r="R158" i="3"/>
  <c r="R159" i="3"/>
  <c r="R160" i="3"/>
  <c r="R161" i="3"/>
  <c r="R162" i="3"/>
  <c r="R163" i="3"/>
  <c r="R164" i="3"/>
  <c r="R165" i="3"/>
  <c r="R166" i="3"/>
  <c r="R167" i="3"/>
  <c r="R168" i="3"/>
  <c r="R169" i="3"/>
  <c r="R170" i="3"/>
  <c r="R171" i="3"/>
  <c r="R172" i="3"/>
  <c r="R173" i="3"/>
  <c r="R174" i="3"/>
  <c r="R175" i="3"/>
  <c r="R176" i="3"/>
  <c r="R177" i="3"/>
  <c r="R178" i="3"/>
  <c r="R179" i="3"/>
  <c r="R180" i="3"/>
  <c r="R181" i="3"/>
  <c r="R182" i="3"/>
  <c r="R183" i="3"/>
  <c r="R184" i="3"/>
  <c r="R185" i="3"/>
  <c r="R186" i="3"/>
  <c r="R187" i="3"/>
  <c r="R188" i="3"/>
  <c r="R189" i="3"/>
  <c r="R190" i="3"/>
  <c r="R191" i="3"/>
  <c r="R192" i="3"/>
  <c r="R193" i="3"/>
  <c r="R194" i="3"/>
  <c r="R195" i="3"/>
  <c r="R196" i="3"/>
  <c r="R197" i="3"/>
  <c r="R198" i="3"/>
  <c r="R199" i="3"/>
  <c r="R200" i="3"/>
  <c r="R201" i="3"/>
  <c r="R202" i="3"/>
  <c r="R203" i="3"/>
  <c r="R204" i="3"/>
  <c r="R205" i="3"/>
  <c r="R206" i="3"/>
  <c r="R207" i="3"/>
  <c r="R208" i="3"/>
  <c r="R209" i="3"/>
  <c r="R210" i="3"/>
  <c r="R211" i="3"/>
  <c r="R212" i="3"/>
  <c r="T108" i="3"/>
  <c r="T109" i="3"/>
  <c r="T110" i="3"/>
  <c r="T111" i="3"/>
  <c r="T112" i="3"/>
  <c r="T113" i="3"/>
  <c r="T114" i="3"/>
  <c r="T115" i="3"/>
  <c r="T116" i="3"/>
  <c r="T117" i="3"/>
  <c r="T118" i="3"/>
  <c r="T119" i="3"/>
  <c r="T120" i="3"/>
  <c r="T121" i="3"/>
  <c r="T122" i="3"/>
  <c r="T123" i="3"/>
  <c r="T124" i="3"/>
  <c r="T125" i="3"/>
  <c r="T126" i="3"/>
  <c r="T127" i="3"/>
  <c r="T128" i="3"/>
  <c r="T129" i="3"/>
  <c r="T130" i="3"/>
  <c r="T131" i="3"/>
  <c r="T132" i="3"/>
  <c r="T133" i="3"/>
  <c r="T134" i="3"/>
  <c r="T135" i="3"/>
  <c r="T136" i="3"/>
  <c r="T137" i="3"/>
  <c r="T138" i="3"/>
  <c r="T139" i="3"/>
  <c r="T140" i="3"/>
  <c r="T141" i="3"/>
  <c r="T142" i="3"/>
  <c r="T143" i="3"/>
  <c r="T144" i="3"/>
  <c r="T145" i="3"/>
  <c r="T146" i="3"/>
  <c r="T147" i="3"/>
  <c r="T148" i="3"/>
  <c r="T149" i="3"/>
  <c r="T150" i="3"/>
  <c r="T151" i="3"/>
  <c r="T152" i="3"/>
  <c r="T153" i="3"/>
  <c r="T154" i="3"/>
  <c r="T155" i="3"/>
  <c r="T156" i="3"/>
  <c r="T157" i="3"/>
  <c r="T158" i="3"/>
  <c r="T159" i="3"/>
  <c r="T160" i="3"/>
  <c r="T161" i="3"/>
  <c r="T162" i="3"/>
  <c r="T163" i="3"/>
  <c r="T164" i="3"/>
  <c r="T165" i="3"/>
  <c r="T166" i="3"/>
  <c r="T167" i="3"/>
  <c r="T168" i="3"/>
  <c r="T169" i="3"/>
  <c r="T170" i="3"/>
  <c r="T171" i="3"/>
  <c r="T172" i="3"/>
  <c r="T173" i="3"/>
  <c r="T174" i="3"/>
  <c r="T175" i="3"/>
  <c r="T176" i="3"/>
  <c r="T177" i="3"/>
  <c r="T178" i="3"/>
  <c r="T179" i="3"/>
  <c r="T180" i="3"/>
  <c r="T181" i="3"/>
  <c r="T182" i="3"/>
  <c r="T183" i="3"/>
  <c r="T184" i="3"/>
  <c r="T185" i="3"/>
  <c r="T186" i="3"/>
  <c r="T187" i="3"/>
  <c r="T188" i="3"/>
  <c r="T189" i="3"/>
  <c r="T190" i="3"/>
  <c r="T191" i="3"/>
  <c r="T192" i="3"/>
  <c r="T193" i="3"/>
  <c r="T194" i="3"/>
  <c r="T195" i="3"/>
  <c r="T196" i="3"/>
  <c r="T197" i="3"/>
  <c r="T198" i="3"/>
  <c r="T199" i="3"/>
  <c r="T200" i="3"/>
  <c r="T201" i="3"/>
  <c r="T202" i="3"/>
  <c r="T203" i="3"/>
  <c r="T204" i="3"/>
  <c r="T205" i="3"/>
  <c r="T206" i="3"/>
  <c r="T207" i="3"/>
  <c r="T208" i="3"/>
  <c r="T209" i="3"/>
  <c r="T210" i="3"/>
  <c r="T211" i="3"/>
  <c r="T212" i="3"/>
  <c r="U108" i="3"/>
  <c r="U109" i="3"/>
  <c r="F109" i="3" s="1"/>
  <c r="U110" i="3"/>
  <c r="F110" i="3" s="1"/>
  <c r="U111" i="3"/>
  <c r="F111" i="3" s="1"/>
  <c r="U112" i="3"/>
  <c r="F112" i="3" s="1"/>
  <c r="U113" i="3"/>
  <c r="F113" i="3" s="1"/>
  <c r="U114" i="3"/>
  <c r="F114" i="3" s="1"/>
  <c r="U115" i="3"/>
  <c r="F115" i="3" s="1"/>
  <c r="U116" i="3"/>
  <c r="U117" i="3"/>
  <c r="F117" i="3" s="1"/>
  <c r="U118" i="3"/>
  <c r="F118" i="3" s="1"/>
  <c r="U119" i="3"/>
  <c r="F119" i="3" s="1"/>
  <c r="U120" i="3"/>
  <c r="F120" i="3" s="1"/>
  <c r="U121" i="3"/>
  <c r="F121" i="3" s="1"/>
  <c r="U122" i="3"/>
  <c r="F122" i="3" s="1"/>
  <c r="U123" i="3"/>
  <c r="F123" i="3" s="1"/>
  <c r="U124" i="3"/>
  <c r="U125" i="3"/>
  <c r="F125" i="3" s="1"/>
  <c r="U126" i="3"/>
  <c r="F126" i="3" s="1"/>
  <c r="U127" i="3"/>
  <c r="F127" i="3" s="1"/>
  <c r="U128" i="3"/>
  <c r="F128" i="3" s="1"/>
  <c r="U129" i="3"/>
  <c r="F129" i="3" s="1"/>
  <c r="U130" i="3"/>
  <c r="F130" i="3" s="1"/>
  <c r="U131" i="3"/>
  <c r="F131" i="3" s="1"/>
  <c r="U132" i="3"/>
  <c r="U133" i="3"/>
  <c r="F133" i="3" s="1"/>
  <c r="U134" i="3"/>
  <c r="F134" i="3" s="1"/>
  <c r="U135" i="3"/>
  <c r="F135" i="3" s="1"/>
  <c r="U136" i="3"/>
  <c r="F136" i="3" s="1"/>
  <c r="U137" i="3"/>
  <c r="F137" i="3" s="1"/>
  <c r="U138" i="3"/>
  <c r="F138" i="3" s="1"/>
  <c r="U139" i="3"/>
  <c r="F139" i="3" s="1"/>
  <c r="U140" i="3"/>
  <c r="U141" i="3"/>
  <c r="F141" i="3" s="1"/>
  <c r="U142" i="3"/>
  <c r="F142" i="3" s="1"/>
  <c r="U143" i="3"/>
  <c r="F143" i="3" s="1"/>
  <c r="U144" i="3"/>
  <c r="F144" i="3" s="1"/>
  <c r="U145" i="3"/>
  <c r="F145" i="3" s="1"/>
  <c r="U146" i="3"/>
  <c r="F146" i="3" s="1"/>
  <c r="U147" i="3"/>
  <c r="F147" i="3" s="1"/>
  <c r="U148" i="3"/>
  <c r="U149" i="3"/>
  <c r="F149" i="3" s="1"/>
  <c r="U150" i="3"/>
  <c r="F150" i="3" s="1"/>
  <c r="U151" i="3"/>
  <c r="F151" i="3" s="1"/>
  <c r="U152" i="3"/>
  <c r="F152" i="3" s="1"/>
  <c r="U153" i="3"/>
  <c r="U154" i="3"/>
  <c r="F154" i="3" s="1"/>
  <c r="U155" i="3"/>
  <c r="F155" i="3" s="1"/>
  <c r="U156" i="3"/>
  <c r="U157" i="3"/>
  <c r="F157" i="3" s="1"/>
  <c r="U158" i="3"/>
  <c r="F158" i="3" s="1"/>
  <c r="U159" i="3"/>
  <c r="F159" i="3" s="1"/>
  <c r="U160" i="3"/>
  <c r="F160" i="3" s="1"/>
  <c r="U161" i="3"/>
  <c r="F161" i="3" s="1"/>
  <c r="U162" i="3"/>
  <c r="F162" i="3" s="1"/>
  <c r="U163" i="3"/>
  <c r="F163" i="3" s="1"/>
  <c r="U164" i="3"/>
  <c r="U165" i="3"/>
  <c r="F165" i="3" s="1"/>
  <c r="U166" i="3"/>
  <c r="F166" i="3" s="1"/>
  <c r="U167" i="3"/>
  <c r="F167" i="3" s="1"/>
  <c r="U168" i="3"/>
  <c r="F168" i="3" s="1"/>
  <c r="U169" i="3"/>
  <c r="F169" i="3" s="1"/>
  <c r="U170" i="3"/>
  <c r="F170" i="3" s="1"/>
  <c r="U171" i="3"/>
  <c r="F171" i="3" s="1"/>
  <c r="U172" i="3"/>
  <c r="U173" i="3"/>
  <c r="F173" i="3" s="1"/>
  <c r="U174" i="3"/>
  <c r="F174" i="3" s="1"/>
  <c r="U175" i="3"/>
  <c r="F175" i="3" s="1"/>
  <c r="U176" i="3"/>
  <c r="F176" i="3" s="1"/>
  <c r="U177" i="3"/>
  <c r="F177" i="3" s="1"/>
  <c r="U178" i="3"/>
  <c r="F178" i="3" s="1"/>
  <c r="U179" i="3"/>
  <c r="F179" i="3" s="1"/>
  <c r="U180" i="3"/>
  <c r="U181" i="3"/>
  <c r="F181" i="3" s="1"/>
  <c r="U182" i="3"/>
  <c r="F182" i="3" s="1"/>
  <c r="U183" i="3"/>
  <c r="F183" i="3" s="1"/>
  <c r="U184" i="3"/>
  <c r="F184" i="3" s="1"/>
  <c r="U185" i="3"/>
  <c r="F185" i="3" s="1"/>
  <c r="U186" i="3"/>
  <c r="F186" i="3" s="1"/>
  <c r="U187" i="3"/>
  <c r="F187" i="3" s="1"/>
  <c r="U188" i="3"/>
  <c r="U189" i="3"/>
  <c r="F189" i="3" s="1"/>
  <c r="U190" i="3"/>
  <c r="F190" i="3" s="1"/>
  <c r="U191" i="3"/>
  <c r="F191" i="3" s="1"/>
  <c r="U192" i="3"/>
  <c r="F192" i="3" s="1"/>
  <c r="U193" i="3"/>
  <c r="F193" i="3" s="1"/>
  <c r="U194" i="3"/>
  <c r="F194" i="3" s="1"/>
  <c r="U195" i="3"/>
  <c r="F195" i="3" s="1"/>
  <c r="U196" i="3"/>
  <c r="U197" i="3"/>
  <c r="F197" i="3" s="1"/>
  <c r="U198" i="3"/>
  <c r="F198" i="3" s="1"/>
  <c r="U199" i="3"/>
  <c r="F199" i="3" s="1"/>
  <c r="U200" i="3"/>
  <c r="F200" i="3" s="1"/>
  <c r="U201" i="3"/>
  <c r="F201" i="3" s="1"/>
  <c r="U202" i="3"/>
  <c r="F202" i="3" s="1"/>
  <c r="U203" i="3"/>
  <c r="F203" i="3" s="1"/>
  <c r="U204" i="3"/>
  <c r="U205" i="3"/>
  <c r="F205" i="3" s="1"/>
  <c r="U206" i="3"/>
  <c r="F206" i="3" s="1"/>
  <c r="U207" i="3"/>
  <c r="F207" i="3" s="1"/>
  <c r="U208" i="3"/>
  <c r="F208" i="3" s="1"/>
  <c r="U209" i="3"/>
  <c r="F209" i="3" s="1"/>
  <c r="U210" i="3"/>
  <c r="F210" i="3" s="1"/>
  <c r="U211" i="3"/>
  <c r="F211" i="3" s="1"/>
  <c r="U212" i="3"/>
  <c r="F212" i="3" l="1"/>
  <c r="J212" i="3"/>
  <c r="F204" i="3"/>
  <c r="J204" i="3"/>
  <c r="F196" i="3"/>
  <c r="J196" i="3"/>
  <c r="F188" i="3"/>
  <c r="J188" i="3"/>
  <c r="F180" i="3"/>
  <c r="J180" i="3"/>
  <c r="F172" i="3"/>
  <c r="J172" i="3"/>
  <c r="F164" i="3"/>
  <c r="J164" i="3"/>
  <c r="F156" i="3"/>
  <c r="J156" i="3"/>
  <c r="F153" i="3"/>
  <c r="H153" i="3"/>
  <c r="F148" i="3"/>
  <c r="J148" i="3"/>
  <c r="F140" i="3"/>
  <c r="J140" i="3"/>
  <c r="F132" i="3"/>
  <c r="J132" i="3"/>
  <c r="F124" i="3"/>
  <c r="J124" i="3"/>
  <c r="F116" i="3"/>
  <c r="J116" i="3"/>
  <c r="F108" i="3"/>
  <c r="J108" i="3"/>
  <c r="J206" i="3"/>
  <c r="J198" i="3"/>
  <c r="J190" i="3"/>
  <c r="J182" i="3"/>
  <c r="J174" i="3"/>
  <c r="J166" i="3"/>
  <c r="J158" i="3"/>
  <c r="J150" i="3"/>
  <c r="J142" i="3"/>
  <c r="J134" i="3"/>
  <c r="J126" i="3"/>
  <c r="J118" i="3"/>
  <c r="J110" i="3"/>
  <c r="H169" i="3"/>
  <c r="J205" i="3"/>
  <c r="J197" i="3"/>
  <c r="J189" i="3"/>
  <c r="J181" i="3"/>
  <c r="J173" i="3"/>
  <c r="J165" i="3"/>
  <c r="J157" i="3"/>
  <c r="J149" i="3"/>
  <c r="J141" i="3"/>
  <c r="J133" i="3"/>
  <c r="J125" i="3"/>
  <c r="J117" i="3"/>
  <c r="J109" i="3"/>
  <c r="H161" i="3"/>
  <c r="J211" i="3"/>
  <c r="J203" i="3"/>
  <c r="J195" i="3"/>
  <c r="J187" i="3"/>
  <c r="J179" i="3"/>
  <c r="J171" i="3"/>
  <c r="J163" i="3"/>
  <c r="J155" i="3"/>
  <c r="J147" i="3"/>
  <c r="J139" i="3"/>
  <c r="J131" i="3"/>
  <c r="J123" i="3"/>
  <c r="J115" i="3"/>
  <c r="H209" i="3"/>
  <c r="H145" i="3"/>
  <c r="J210" i="3"/>
  <c r="J202" i="3"/>
  <c r="J194" i="3"/>
  <c r="J186" i="3"/>
  <c r="J178" i="3"/>
  <c r="J170" i="3"/>
  <c r="J162" i="3"/>
  <c r="J154" i="3"/>
  <c r="J146" i="3"/>
  <c r="J138" i="3"/>
  <c r="J130" i="3"/>
  <c r="J122" i="3"/>
  <c r="J114" i="3"/>
  <c r="H201" i="3"/>
  <c r="H137" i="3"/>
  <c r="J209" i="3"/>
  <c r="J201" i="3"/>
  <c r="J193" i="3"/>
  <c r="J185" i="3"/>
  <c r="J177" i="3"/>
  <c r="J169" i="3"/>
  <c r="J161" i="3"/>
  <c r="J153" i="3"/>
  <c r="J145" i="3"/>
  <c r="J137" i="3"/>
  <c r="J129" i="3"/>
  <c r="J121" i="3"/>
  <c r="J113" i="3"/>
  <c r="H193" i="3"/>
  <c r="H129" i="3"/>
  <c r="J208" i="3"/>
  <c r="J200" i="3"/>
  <c r="J192" i="3"/>
  <c r="J184" i="3"/>
  <c r="J176" i="3"/>
  <c r="J168" i="3"/>
  <c r="J160" i="3"/>
  <c r="J152" i="3"/>
  <c r="J144" i="3"/>
  <c r="J136" i="3"/>
  <c r="J128" i="3"/>
  <c r="J120" i="3"/>
  <c r="J112" i="3"/>
  <c r="H185" i="3"/>
  <c r="H121" i="3"/>
  <c r="J207" i="3"/>
  <c r="J199" i="3"/>
  <c r="J191" i="3"/>
  <c r="J183" i="3"/>
  <c r="J175" i="3"/>
  <c r="J167" i="3"/>
  <c r="J159" i="3"/>
  <c r="J151" i="3"/>
  <c r="J143" i="3"/>
  <c r="J135" i="3"/>
  <c r="J127" i="3"/>
  <c r="J119" i="3"/>
  <c r="J111" i="3"/>
  <c r="H177" i="3"/>
  <c r="V177" i="3" s="1"/>
  <c r="H113" i="3"/>
  <c r="H211" i="3"/>
  <c r="H203" i="3"/>
  <c r="H195" i="3"/>
  <c r="V195" i="3" s="1"/>
  <c r="H187" i="3"/>
  <c r="H179" i="3"/>
  <c r="V179" i="3" s="1"/>
  <c r="H171" i="3"/>
  <c r="V171" i="3" s="1"/>
  <c r="H163" i="3"/>
  <c r="V163" i="3" s="1"/>
  <c r="H155" i="3"/>
  <c r="H147" i="3"/>
  <c r="H139" i="3"/>
  <c r="V139" i="3" s="1"/>
  <c r="H131" i="3"/>
  <c r="V131" i="3" s="1"/>
  <c r="H123" i="3"/>
  <c r="H115" i="3"/>
  <c r="V115" i="3" s="1"/>
  <c r="V211" i="3"/>
  <c r="V187" i="3"/>
  <c r="V155" i="3"/>
  <c r="V147" i="3"/>
  <c r="V123" i="3"/>
  <c r="H210" i="3"/>
  <c r="V210" i="3" s="1"/>
  <c r="H202" i="3"/>
  <c r="H194" i="3"/>
  <c r="H186" i="3"/>
  <c r="V186" i="3" s="1"/>
  <c r="H178" i="3"/>
  <c r="V178" i="3" s="1"/>
  <c r="H170" i="3"/>
  <c r="V170" i="3" s="1"/>
  <c r="H162" i="3"/>
  <c r="V162" i="3" s="1"/>
  <c r="H154" i="3"/>
  <c r="V154" i="3" s="1"/>
  <c r="H146" i="3"/>
  <c r="V146" i="3" s="1"/>
  <c r="H138" i="3"/>
  <c r="V138" i="3" s="1"/>
  <c r="H130" i="3"/>
  <c r="H122" i="3"/>
  <c r="V122" i="3" s="1"/>
  <c r="H114" i="3"/>
  <c r="V114" i="3" s="1"/>
  <c r="H208" i="3"/>
  <c r="H200" i="3"/>
  <c r="H192" i="3"/>
  <c r="V192" i="3" s="1"/>
  <c r="H184" i="3"/>
  <c r="H176" i="3"/>
  <c r="H168" i="3"/>
  <c r="H160" i="3"/>
  <c r="H152" i="3"/>
  <c r="V152" i="3" s="1"/>
  <c r="H144" i="3"/>
  <c r="H136" i="3"/>
  <c r="H128" i="3"/>
  <c r="V128" i="3" s="1"/>
  <c r="H120" i="3"/>
  <c r="H112" i="3"/>
  <c r="H207" i="3"/>
  <c r="H199" i="3"/>
  <c r="V199" i="3" s="1"/>
  <c r="H191" i="3"/>
  <c r="H183" i="3"/>
  <c r="H175" i="3"/>
  <c r="V175" i="3" s="1"/>
  <c r="H167" i="3"/>
  <c r="H159" i="3"/>
  <c r="H151" i="3"/>
  <c r="H143" i="3"/>
  <c r="H135" i="3"/>
  <c r="V135" i="3" s="1"/>
  <c r="H127" i="3"/>
  <c r="H119" i="3"/>
  <c r="H111" i="3"/>
  <c r="H206" i="3"/>
  <c r="V206" i="3" s="1"/>
  <c r="H198" i="3"/>
  <c r="H190" i="3"/>
  <c r="H182" i="3"/>
  <c r="H174" i="3"/>
  <c r="V174" i="3" s="1"/>
  <c r="H166" i="3"/>
  <c r="H158" i="3"/>
  <c r="H150" i="3"/>
  <c r="V150" i="3" s="1"/>
  <c r="H142" i="3"/>
  <c r="V142" i="3" s="1"/>
  <c r="H134" i="3"/>
  <c r="H126" i="3"/>
  <c r="H118" i="3"/>
  <c r="H110" i="3"/>
  <c r="V110" i="3" s="1"/>
  <c r="H205" i="3"/>
  <c r="H197" i="3"/>
  <c r="H189" i="3"/>
  <c r="V189" i="3" s="1"/>
  <c r="H181" i="3"/>
  <c r="H173" i="3"/>
  <c r="H165" i="3"/>
  <c r="V165" i="3" s="1"/>
  <c r="H157" i="3"/>
  <c r="V157" i="3" s="1"/>
  <c r="H149" i="3"/>
  <c r="V149" i="3" s="1"/>
  <c r="H141" i="3"/>
  <c r="H133" i="3"/>
  <c r="H125" i="3"/>
  <c r="V125" i="3" s="1"/>
  <c r="H117" i="3"/>
  <c r="H109" i="3"/>
  <c r="V202" i="3"/>
  <c r="H212" i="3"/>
  <c r="V212" i="3" s="1"/>
  <c r="H204" i="3"/>
  <c r="V204" i="3" s="1"/>
  <c r="H196" i="3"/>
  <c r="H188" i="3"/>
  <c r="V188" i="3" s="1"/>
  <c r="H180" i="3"/>
  <c r="V180" i="3" s="1"/>
  <c r="H172" i="3"/>
  <c r="V172" i="3" s="1"/>
  <c r="H164" i="3"/>
  <c r="H156" i="3"/>
  <c r="H148" i="3"/>
  <c r="V148" i="3" s="1"/>
  <c r="H140" i="3"/>
  <c r="V140" i="3" s="1"/>
  <c r="H132" i="3"/>
  <c r="H124" i="3"/>
  <c r="V124" i="3" s="1"/>
  <c r="H116" i="3"/>
  <c r="V116" i="3" s="1"/>
  <c r="H108" i="3"/>
  <c r="V196" i="3"/>
  <c r="V164" i="3"/>
  <c r="V156" i="3"/>
  <c r="V132" i="3"/>
  <c r="V108" i="3"/>
  <c r="V205" i="3"/>
  <c r="V197" i="3"/>
  <c r="V181" i="3"/>
  <c r="V173" i="3"/>
  <c r="V141" i="3"/>
  <c r="V133" i="3"/>
  <c r="V117" i="3"/>
  <c r="V109" i="3"/>
  <c r="V198" i="3"/>
  <c r="V190" i="3"/>
  <c r="V182" i="3"/>
  <c r="V166" i="3"/>
  <c r="V158" i="3"/>
  <c r="V134" i="3"/>
  <c r="V126" i="3"/>
  <c r="V118" i="3"/>
  <c r="V207" i="3"/>
  <c r="V191" i="3"/>
  <c r="V183" i="3"/>
  <c r="V159" i="3"/>
  <c r="V151" i="3"/>
  <c r="V143" i="3"/>
  <c r="V127" i="3"/>
  <c r="V119" i="3"/>
  <c r="V111" i="3"/>
  <c r="V208" i="3"/>
  <c r="V200" i="3"/>
  <c r="V184" i="3"/>
  <c r="V168" i="3"/>
  <c r="V160" i="3"/>
  <c r="V144" i="3"/>
  <c r="V136" i="3"/>
  <c r="V120" i="3"/>
  <c r="V209" i="3"/>
  <c r="V201" i="3"/>
  <c r="V193" i="3"/>
  <c r="V185" i="3"/>
  <c r="V161" i="3"/>
  <c r="V153" i="3"/>
  <c r="V145" i="3"/>
  <c r="V137" i="3"/>
  <c r="V129" i="3"/>
  <c r="V121" i="3"/>
  <c r="V113" i="3"/>
  <c r="U107" i="3"/>
  <c r="H107" i="3" s="1"/>
  <c r="T107" i="3"/>
  <c r="R107" i="3"/>
  <c r="P107" i="3"/>
  <c r="N107" i="3"/>
  <c r="L107" i="3"/>
  <c r="J107" i="3"/>
  <c r="F107" i="3"/>
  <c r="U106" i="3"/>
  <c r="H106" i="3" s="1"/>
  <c r="T106" i="3"/>
  <c r="R106" i="3"/>
  <c r="P106" i="3"/>
  <c r="N106" i="3"/>
  <c r="L106" i="3"/>
  <c r="U105" i="3"/>
  <c r="J105" i="3" s="1"/>
  <c r="T105" i="3"/>
  <c r="R105" i="3"/>
  <c r="P105" i="3"/>
  <c r="N105" i="3"/>
  <c r="L105" i="3"/>
  <c r="F105" i="3"/>
  <c r="U104" i="3"/>
  <c r="H104" i="3" s="1"/>
  <c r="T104" i="3"/>
  <c r="R104" i="3"/>
  <c r="P104" i="3"/>
  <c r="N104" i="3"/>
  <c r="L104" i="3"/>
  <c r="F104" i="3"/>
  <c r="U103" i="3"/>
  <c r="J103" i="3" s="1"/>
  <c r="T103" i="3"/>
  <c r="R103" i="3"/>
  <c r="P103" i="3"/>
  <c r="N103" i="3"/>
  <c r="L103" i="3"/>
  <c r="H103" i="3"/>
  <c r="F103" i="3"/>
  <c r="U102" i="3"/>
  <c r="H102" i="3" s="1"/>
  <c r="T102" i="3"/>
  <c r="R102" i="3"/>
  <c r="P102" i="3"/>
  <c r="N102" i="3"/>
  <c r="L102" i="3"/>
  <c r="U101" i="3"/>
  <c r="J101" i="3" s="1"/>
  <c r="T101" i="3"/>
  <c r="R101" i="3"/>
  <c r="P101" i="3"/>
  <c r="N101" i="3"/>
  <c r="L101" i="3"/>
  <c r="F101" i="3"/>
  <c r="U100" i="3"/>
  <c r="H100" i="3" s="1"/>
  <c r="T100" i="3"/>
  <c r="R100" i="3"/>
  <c r="P100" i="3"/>
  <c r="N100" i="3"/>
  <c r="L100" i="3"/>
  <c r="J100" i="3"/>
  <c r="F100" i="3"/>
  <c r="U99" i="3"/>
  <c r="T99" i="3"/>
  <c r="R99" i="3"/>
  <c r="P99" i="3"/>
  <c r="N99" i="3"/>
  <c r="L99" i="3"/>
  <c r="J99" i="3"/>
  <c r="H99" i="3"/>
  <c r="F99" i="3"/>
  <c r="U98" i="3"/>
  <c r="H98" i="3" s="1"/>
  <c r="T98" i="3"/>
  <c r="R98" i="3"/>
  <c r="P98" i="3"/>
  <c r="N98" i="3"/>
  <c r="L98" i="3"/>
  <c r="J98" i="3"/>
  <c r="F98" i="3"/>
  <c r="U97" i="3"/>
  <c r="T97" i="3"/>
  <c r="R97" i="3"/>
  <c r="P97" i="3"/>
  <c r="N97" i="3"/>
  <c r="L97" i="3"/>
  <c r="J97" i="3"/>
  <c r="H97" i="3"/>
  <c r="F97" i="3"/>
  <c r="U96" i="3"/>
  <c r="F96" i="3" s="1"/>
  <c r="T96" i="3"/>
  <c r="R96" i="3"/>
  <c r="P96" i="3"/>
  <c r="N96" i="3"/>
  <c r="L96" i="3"/>
  <c r="U95" i="3"/>
  <c r="H95" i="3" s="1"/>
  <c r="T95" i="3"/>
  <c r="R95" i="3"/>
  <c r="P95" i="3"/>
  <c r="N95" i="3"/>
  <c r="L95" i="3"/>
  <c r="J95" i="3"/>
  <c r="F95" i="3"/>
  <c r="U94" i="3"/>
  <c r="H94" i="3" s="1"/>
  <c r="T94" i="3"/>
  <c r="R94" i="3"/>
  <c r="P94" i="3"/>
  <c r="N94" i="3"/>
  <c r="L94" i="3"/>
  <c r="U93" i="3"/>
  <c r="F93" i="3" s="1"/>
  <c r="T93" i="3"/>
  <c r="R93" i="3"/>
  <c r="P93" i="3"/>
  <c r="N93" i="3"/>
  <c r="L93" i="3"/>
  <c r="U92" i="3"/>
  <c r="H92" i="3" s="1"/>
  <c r="T92" i="3"/>
  <c r="R92" i="3"/>
  <c r="P92" i="3"/>
  <c r="N92" i="3"/>
  <c r="L92" i="3"/>
  <c r="J92" i="3"/>
  <c r="F92" i="3"/>
  <c r="U91" i="3"/>
  <c r="T91" i="3"/>
  <c r="R91" i="3"/>
  <c r="P91" i="3"/>
  <c r="N91" i="3"/>
  <c r="L91" i="3"/>
  <c r="J91" i="3"/>
  <c r="H91" i="3"/>
  <c r="F91" i="3"/>
  <c r="U90" i="3"/>
  <c r="H90" i="3" s="1"/>
  <c r="T90" i="3"/>
  <c r="R90" i="3"/>
  <c r="P90" i="3"/>
  <c r="N90" i="3"/>
  <c r="L90" i="3"/>
  <c r="J90" i="3"/>
  <c r="F90" i="3"/>
  <c r="U89" i="3"/>
  <c r="H89" i="3" s="1"/>
  <c r="T89" i="3"/>
  <c r="R89" i="3"/>
  <c r="P89" i="3"/>
  <c r="N89" i="3"/>
  <c r="L89" i="3"/>
  <c r="J89" i="3"/>
  <c r="F89" i="3"/>
  <c r="U88" i="3"/>
  <c r="H88" i="3" s="1"/>
  <c r="T88" i="3"/>
  <c r="R88" i="3"/>
  <c r="P88" i="3"/>
  <c r="N88" i="3"/>
  <c r="L88" i="3"/>
  <c r="U87" i="3"/>
  <c r="H87" i="3" s="1"/>
  <c r="T87" i="3"/>
  <c r="R87" i="3"/>
  <c r="P87" i="3"/>
  <c r="N87" i="3"/>
  <c r="L87" i="3"/>
  <c r="J87" i="3"/>
  <c r="F87" i="3"/>
  <c r="U86" i="3"/>
  <c r="H86" i="3" s="1"/>
  <c r="T86" i="3"/>
  <c r="R86" i="3"/>
  <c r="P86" i="3"/>
  <c r="N86" i="3"/>
  <c r="L86" i="3"/>
  <c r="U85" i="3"/>
  <c r="J85" i="3" s="1"/>
  <c r="T85" i="3"/>
  <c r="R85" i="3"/>
  <c r="P85" i="3"/>
  <c r="N85" i="3"/>
  <c r="L85" i="3"/>
  <c r="F85" i="3"/>
  <c r="U84" i="3"/>
  <c r="H84" i="3" s="1"/>
  <c r="T84" i="3"/>
  <c r="R84" i="3"/>
  <c r="P84" i="3"/>
  <c r="N84" i="3"/>
  <c r="L84" i="3"/>
  <c r="J84" i="3"/>
  <c r="F84" i="3"/>
  <c r="U83" i="3"/>
  <c r="J83" i="3" s="1"/>
  <c r="T83" i="3"/>
  <c r="R83" i="3"/>
  <c r="P83" i="3"/>
  <c r="N83" i="3"/>
  <c r="L83" i="3"/>
  <c r="H83" i="3"/>
  <c r="F83" i="3"/>
  <c r="U82" i="3"/>
  <c r="H82" i="3" s="1"/>
  <c r="T82" i="3"/>
  <c r="R82" i="3"/>
  <c r="P82" i="3"/>
  <c r="N82" i="3"/>
  <c r="L82" i="3"/>
  <c r="U81" i="3"/>
  <c r="J81" i="3" s="1"/>
  <c r="T81" i="3"/>
  <c r="R81" i="3"/>
  <c r="P81" i="3"/>
  <c r="N81" i="3"/>
  <c r="L81" i="3"/>
  <c r="F81" i="3"/>
  <c r="U80" i="3"/>
  <c r="F80" i="3" s="1"/>
  <c r="T80" i="3"/>
  <c r="R80" i="3"/>
  <c r="P80" i="3"/>
  <c r="N80" i="3"/>
  <c r="L80" i="3"/>
  <c r="J80" i="3"/>
  <c r="U79" i="3"/>
  <c r="J79" i="3" s="1"/>
  <c r="T79" i="3"/>
  <c r="R79" i="3"/>
  <c r="P79" i="3"/>
  <c r="N79" i="3"/>
  <c r="L79" i="3"/>
  <c r="F79" i="3"/>
  <c r="U78" i="3"/>
  <c r="H78" i="3" s="1"/>
  <c r="T78" i="3"/>
  <c r="R78" i="3"/>
  <c r="P78" i="3"/>
  <c r="N78" i="3"/>
  <c r="L78" i="3"/>
  <c r="J78" i="3"/>
  <c r="F78" i="3"/>
  <c r="U77" i="3"/>
  <c r="J77" i="3" s="1"/>
  <c r="T77" i="3"/>
  <c r="R77" i="3"/>
  <c r="P77" i="3"/>
  <c r="N77" i="3"/>
  <c r="L77" i="3"/>
  <c r="H77" i="3"/>
  <c r="F77" i="3"/>
  <c r="U76" i="3"/>
  <c r="H76" i="3" s="1"/>
  <c r="T76" i="3"/>
  <c r="R76" i="3"/>
  <c r="P76" i="3"/>
  <c r="N76" i="3"/>
  <c r="L76" i="3"/>
  <c r="J76" i="3"/>
  <c r="F76" i="3"/>
  <c r="U75" i="3"/>
  <c r="T75" i="3"/>
  <c r="R75" i="3"/>
  <c r="P75" i="3"/>
  <c r="N75" i="3"/>
  <c r="L75" i="3"/>
  <c r="J75" i="3"/>
  <c r="H75" i="3"/>
  <c r="F75" i="3"/>
  <c r="U74" i="3"/>
  <c r="H74" i="3" s="1"/>
  <c r="T74" i="3"/>
  <c r="R74" i="3"/>
  <c r="P74" i="3"/>
  <c r="N74" i="3"/>
  <c r="L74" i="3"/>
  <c r="U73" i="3"/>
  <c r="J73" i="3" s="1"/>
  <c r="T73" i="3"/>
  <c r="R73" i="3"/>
  <c r="P73" i="3"/>
  <c r="N73" i="3"/>
  <c r="L73" i="3"/>
  <c r="U72" i="3"/>
  <c r="H72" i="3" s="1"/>
  <c r="T72" i="3"/>
  <c r="R72" i="3"/>
  <c r="P72" i="3"/>
  <c r="N72" i="3"/>
  <c r="L72" i="3"/>
  <c r="J72" i="3"/>
  <c r="U71" i="3"/>
  <c r="J71" i="3" s="1"/>
  <c r="T71" i="3"/>
  <c r="R71" i="3"/>
  <c r="P71" i="3"/>
  <c r="N71" i="3"/>
  <c r="L71" i="3"/>
  <c r="U70" i="3"/>
  <c r="H70" i="3" s="1"/>
  <c r="T70" i="3"/>
  <c r="R70" i="3"/>
  <c r="P70" i="3"/>
  <c r="N70" i="3"/>
  <c r="L70" i="3"/>
  <c r="J70" i="3"/>
  <c r="F70" i="3"/>
  <c r="U69" i="3"/>
  <c r="T69" i="3"/>
  <c r="R69" i="3"/>
  <c r="P69" i="3"/>
  <c r="N69" i="3"/>
  <c r="L69" i="3"/>
  <c r="J69" i="3"/>
  <c r="H69" i="3"/>
  <c r="F69" i="3"/>
  <c r="U68" i="3"/>
  <c r="H68" i="3" s="1"/>
  <c r="T68" i="3"/>
  <c r="R68" i="3"/>
  <c r="P68" i="3"/>
  <c r="N68" i="3"/>
  <c r="L68" i="3"/>
  <c r="J68" i="3"/>
  <c r="F68" i="3"/>
  <c r="U67" i="3"/>
  <c r="T67" i="3"/>
  <c r="R67" i="3"/>
  <c r="P67" i="3"/>
  <c r="N67" i="3"/>
  <c r="L67" i="3"/>
  <c r="J67" i="3"/>
  <c r="H67" i="3"/>
  <c r="F67" i="3"/>
  <c r="U66" i="3"/>
  <c r="H66" i="3" s="1"/>
  <c r="T66" i="3"/>
  <c r="R66" i="3"/>
  <c r="P66" i="3"/>
  <c r="N66" i="3"/>
  <c r="L66" i="3"/>
  <c r="U65" i="3"/>
  <c r="J65" i="3" s="1"/>
  <c r="T65" i="3"/>
  <c r="R65" i="3"/>
  <c r="P65" i="3"/>
  <c r="N65" i="3"/>
  <c r="L65" i="3"/>
  <c r="F65" i="3"/>
  <c r="U64" i="3"/>
  <c r="F64" i="3" s="1"/>
  <c r="T64" i="3"/>
  <c r="R64" i="3"/>
  <c r="P64" i="3"/>
  <c r="N64" i="3"/>
  <c r="L64" i="3"/>
  <c r="U63" i="3"/>
  <c r="J63" i="3" s="1"/>
  <c r="T63" i="3"/>
  <c r="R63" i="3"/>
  <c r="P63" i="3"/>
  <c r="N63" i="3"/>
  <c r="L63" i="3"/>
  <c r="F63" i="3"/>
  <c r="U62" i="3"/>
  <c r="H62" i="3" s="1"/>
  <c r="T62" i="3"/>
  <c r="R62" i="3"/>
  <c r="P62" i="3"/>
  <c r="N62" i="3"/>
  <c r="L62" i="3"/>
  <c r="F62" i="3"/>
  <c r="U61" i="3"/>
  <c r="J61" i="3" s="1"/>
  <c r="T61" i="3"/>
  <c r="R61" i="3"/>
  <c r="P61" i="3"/>
  <c r="N61" i="3"/>
  <c r="L61" i="3"/>
  <c r="H61" i="3"/>
  <c r="F61" i="3"/>
  <c r="U60" i="3"/>
  <c r="H60" i="3" s="1"/>
  <c r="T60" i="3"/>
  <c r="R60" i="3"/>
  <c r="P60" i="3"/>
  <c r="N60" i="3"/>
  <c r="L60" i="3"/>
  <c r="J60" i="3"/>
  <c r="U59" i="3"/>
  <c r="H59" i="3" s="1"/>
  <c r="T59" i="3"/>
  <c r="R59" i="3"/>
  <c r="P59" i="3"/>
  <c r="N59" i="3"/>
  <c r="L59" i="3"/>
  <c r="J59" i="3"/>
  <c r="F59" i="3"/>
  <c r="U58" i="3"/>
  <c r="H58" i="3" s="1"/>
  <c r="T58" i="3"/>
  <c r="R58" i="3"/>
  <c r="P58" i="3"/>
  <c r="N58" i="3"/>
  <c r="L58" i="3"/>
  <c r="J58" i="3"/>
  <c r="F58" i="3"/>
  <c r="U57" i="3"/>
  <c r="T57" i="3"/>
  <c r="R57" i="3"/>
  <c r="P57" i="3"/>
  <c r="N57" i="3"/>
  <c r="L57" i="3"/>
  <c r="J57" i="3"/>
  <c r="H57" i="3"/>
  <c r="F57" i="3"/>
  <c r="U56" i="3"/>
  <c r="F56" i="3" s="1"/>
  <c r="T56" i="3"/>
  <c r="R56" i="3"/>
  <c r="P56" i="3"/>
  <c r="N56" i="3"/>
  <c r="L56" i="3"/>
  <c r="J56" i="3"/>
  <c r="U55" i="3"/>
  <c r="T55" i="3"/>
  <c r="R55" i="3"/>
  <c r="P55" i="3"/>
  <c r="N55" i="3"/>
  <c r="L55" i="3"/>
  <c r="J55" i="3"/>
  <c r="H55" i="3"/>
  <c r="F55" i="3"/>
  <c r="U54" i="3"/>
  <c r="H54" i="3" s="1"/>
  <c r="T54" i="3"/>
  <c r="R54" i="3"/>
  <c r="P54" i="3"/>
  <c r="N54" i="3"/>
  <c r="L54" i="3"/>
  <c r="J54" i="3"/>
  <c r="F54" i="3"/>
  <c r="U53" i="3"/>
  <c r="H53" i="3" s="1"/>
  <c r="T53" i="3"/>
  <c r="R53" i="3"/>
  <c r="P53" i="3"/>
  <c r="N53" i="3"/>
  <c r="L53" i="3"/>
  <c r="J53" i="3"/>
  <c r="F53" i="3"/>
  <c r="U52" i="3"/>
  <c r="H52" i="3" s="1"/>
  <c r="T52" i="3"/>
  <c r="R52" i="3"/>
  <c r="P52" i="3"/>
  <c r="N52" i="3"/>
  <c r="L52" i="3"/>
  <c r="U51" i="3"/>
  <c r="J51" i="3" s="1"/>
  <c r="T51" i="3"/>
  <c r="R51" i="3"/>
  <c r="P51" i="3"/>
  <c r="N51" i="3"/>
  <c r="L51" i="3"/>
  <c r="U50" i="3"/>
  <c r="H50" i="3" s="1"/>
  <c r="T50" i="3"/>
  <c r="R50" i="3"/>
  <c r="P50" i="3"/>
  <c r="N50" i="3"/>
  <c r="L50" i="3"/>
  <c r="J50" i="3"/>
  <c r="F50" i="3"/>
  <c r="U49" i="3"/>
  <c r="J49" i="3" s="1"/>
  <c r="T49" i="3"/>
  <c r="R49" i="3"/>
  <c r="P49" i="3"/>
  <c r="N49" i="3"/>
  <c r="L49" i="3"/>
  <c r="H49" i="3"/>
  <c r="F49" i="3"/>
  <c r="U48" i="3"/>
  <c r="F48" i="3" s="1"/>
  <c r="T48" i="3"/>
  <c r="R48" i="3"/>
  <c r="P48" i="3"/>
  <c r="N48" i="3"/>
  <c r="L48" i="3"/>
  <c r="J48" i="3"/>
  <c r="U47" i="3"/>
  <c r="J47" i="3" s="1"/>
  <c r="T47" i="3"/>
  <c r="R47" i="3"/>
  <c r="P47" i="3"/>
  <c r="N47" i="3"/>
  <c r="L47" i="3"/>
  <c r="H47" i="3"/>
  <c r="F47" i="3"/>
  <c r="U46" i="3"/>
  <c r="H46" i="3" s="1"/>
  <c r="T46" i="3"/>
  <c r="R46" i="3"/>
  <c r="P46" i="3"/>
  <c r="N46" i="3"/>
  <c r="L46" i="3"/>
  <c r="J46" i="3"/>
  <c r="F46" i="3"/>
  <c r="U45" i="3"/>
  <c r="T45" i="3"/>
  <c r="R45" i="3"/>
  <c r="P45" i="3"/>
  <c r="N45" i="3"/>
  <c r="L45" i="3"/>
  <c r="J45" i="3"/>
  <c r="H45" i="3"/>
  <c r="F45" i="3"/>
  <c r="U44" i="3"/>
  <c r="H44" i="3" s="1"/>
  <c r="T44" i="3"/>
  <c r="R44" i="3"/>
  <c r="P44" i="3"/>
  <c r="N44" i="3"/>
  <c r="L44" i="3"/>
  <c r="U43" i="3"/>
  <c r="J43" i="3" s="1"/>
  <c r="T43" i="3"/>
  <c r="R43" i="3"/>
  <c r="P43" i="3"/>
  <c r="N43" i="3"/>
  <c r="L43" i="3"/>
  <c r="F43" i="3"/>
  <c r="U42" i="3"/>
  <c r="H42" i="3" s="1"/>
  <c r="T42" i="3"/>
  <c r="R42" i="3"/>
  <c r="P42" i="3"/>
  <c r="N42" i="3"/>
  <c r="L42" i="3"/>
  <c r="F42" i="3"/>
  <c r="U41" i="3"/>
  <c r="J41" i="3" s="1"/>
  <c r="T41" i="3"/>
  <c r="R41" i="3"/>
  <c r="P41" i="3"/>
  <c r="N41" i="3"/>
  <c r="L41" i="3"/>
  <c r="H41" i="3"/>
  <c r="F41" i="3"/>
  <c r="U40" i="3"/>
  <c r="F40" i="3" s="1"/>
  <c r="T40" i="3"/>
  <c r="R40" i="3"/>
  <c r="P40" i="3"/>
  <c r="N40" i="3"/>
  <c r="L40" i="3"/>
  <c r="J40" i="3"/>
  <c r="U39" i="3"/>
  <c r="J39" i="3" s="1"/>
  <c r="T39" i="3"/>
  <c r="R39" i="3"/>
  <c r="P39" i="3"/>
  <c r="N39" i="3"/>
  <c r="L39" i="3"/>
  <c r="H39" i="3"/>
  <c r="F39" i="3"/>
  <c r="U38" i="3"/>
  <c r="H38" i="3" s="1"/>
  <c r="T38" i="3"/>
  <c r="R38" i="3"/>
  <c r="P38" i="3"/>
  <c r="N38" i="3"/>
  <c r="L38" i="3"/>
  <c r="U37" i="3"/>
  <c r="J37" i="3" s="1"/>
  <c r="T37" i="3"/>
  <c r="R37" i="3"/>
  <c r="P37" i="3"/>
  <c r="N37" i="3"/>
  <c r="L37" i="3"/>
  <c r="F37" i="3"/>
  <c r="U36" i="3"/>
  <c r="H36" i="3" s="1"/>
  <c r="T36" i="3"/>
  <c r="R36" i="3"/>
  <c r="P36" i="3"/>
  <c r="N36" i="3"/>
  <c r="L36" i="3"/>
  <c r="J36" i="3"/>
  <c r="F36" i="3"/>
  <c r="U35" i="3"/>
  <c r="T35" i="3"/>
  <c r="R35" i="3"/>
  <c r="P35" i="3"/>
  <c r="N35" i="3"/>
  <c r="L35" i="3"/>
  <c r="J35" i="3"/>
  <c r="H35" i="3"/>
  <c r="F35" i="3"/>
  <c r="U34" i="3"/>
  <c r="H34" i="3" s="1"/>
  <c r="T34" i="3"/>
  <c r="R34" i="3"/>
  <c r="P34" i="3"/>
  <c r="N34" i="3"/>
  <c r="L34" i="3"/>
  <c r="J34" i="3"/>
  <c r="U33" i="3"/>
  <c r="H33" i="3" s="1"/>
  <c r="T33" i="3"/>
  <c r="R33" i="3"/>
  <c r="P33" i="3"/>
  <c r="N33" i="3"/>
  <c r="L33" i="3"/>
  <c r="J33" i="3"/>
  <c r="U32" i="3"/>
  <c r="J32" i="3" s="1"/>
  <c r="T32" i="3"/>
  <c r="R32" i="3"/>
  <c r="P32" i="3"/>
  <c r="N32" i="3"/>
  <c r="L32" i="3"/>
  <c r="F32" i="3"/>
  <c r="U31" i="3"/>
  <c r="H31" i="3" s="1"/>
  <c r="T31" i="3"/>
  <c r="R31" i="3"/>
  <c r="P31" i="3"/>
  <c r="N31" i="3"/>
  <c r="L31" i="3"/>
  <c r="J31" i="3"/>
  <c r="F31" i="3"/>
  <c r="U30" i="3"/>
  <c r="J30" i="3" s="1"/>
  <c r="T30" i="3"/>
  <c r="R30" i="3"/>
  <c r="P30" i="3"/>
  <c r="N30" i="3"/>
  <c r="L30" i="3"/>
  <c r="H30" i="3"/>
  <c r="F30" i="3"/>
  <c r="U29" i="3"/>
  <c r="H29" i="3" s="1"/>
  <c r="T29" i="3"/>
  <c r="R29" i="3"/>
  <c r="P29" i="3"/>
  <c r="N29" i="3"/>
  <c r="L29" i="3"/>
  <c r="J29" i="3"/>
  <c r="U28" i="3"/>
  <c r="J28" i="3" s="1"/>
  <c r="T28" i="3"/>
  <c r="R28" i="3"/>
  <c r="P28" i="3"/>
  <c r="N28" i="3"/>
  <c r="L28" i="3"/>
  <c r="H28" i="3"/>
  <c r="F28" i="3"/>
  <c r="U27" i="3"/>
  <c r="F27" i="3" s="1"/>
  <c r="T27" i="3"/>
  <c r="R27" i="3"/>
  <c r="P27" i="3"/>
  <c r="N27" i="3"/>
  <c r="L27" i="3"/>
  <c r="J27" i="3"/>
  <c r="U26" i="3"/>
  <c r="H26" i="3" s="1"/>
  <c r="T26" i="3"/>
  <c r="R26" i="3"/>
  <c r="P26" i="3"/>
  <c r="N26" i="3"/>
  <c r="L26" i="3"/>
  <c r="U25" i="3"/>
  <c r="H25" i="3" s="1"/>
  <c r="T25" i="3"/>
  <c r="R25" i="3"/>
  <c r="P25" i="3"/>
  <c r="N25" i="3"/>
  <c r="L25" i="3"/>
  <c r="U24" i="3"/>
  <c r="H24" i="3" s="1"/>
  <c r="T24" i="3"/>
  <c r="R24" i="3"/>
  <c r="P24" i="3"/>
  <c r="N24" i="3"/>
  <c r="L24" i="3"/>
  <c r="F24" i="3"/>
  <c r="U23" i="3"/>
  <c r="F23" i="3" s="1"/>
  <c r="T23" i="3"/>
  <c r="R23" i="3"/>
  <c r="P23" i="3"/>
  <c r="N23" i="3"/>
  <c r="L23" i="3"/>
  <c r="U22" i="3"/>
  <c r="H22" i="3" s="1"/>
  <c r="T22" i="3"/>
  <c r="R22" i="3"/>
  <c r="P22" i="3"/>
  <c r="N22" i="3"/>
  <c r="L22" i="3"/>
  <c r="F22" i="3"/>
  <c r="U21" i="3"/>
  <c r="H21" i="3" s="1"/>
  <c r="T21" i="3"/>
  <c r="R21" i="3"/>
  <c r="P21" i="3"/>
  <c r="N21" i="3"/>
  <c r="L21" i="3"/>
  <c r="U20" i="3"/>
  <c r="H20" i="3" s="1"/>
  <c r="T20" i="3"/>
  <c r="R20" i="3"/>
  <c r="P20" i="3"/>
  <c r="N20" i="3"/>
  <c r="L20" i="3"/>
  <c r="U19" i="3"/>
  <c r="H19" i="3" s="1"/>
  <c r="T19" i="3"/>
  <c r="R19" i="3"/>
  <c r="P19" i="3"/>
  <c r="N19" i="3"/>
  <c r="L19" i="3"/>
  <c r="F19" i="3"/>
  <c r="U18" i="3"/>
  <c r="H18" i="3" s="1"/>
  <c r="T18" i="3"/>
  <c r="R18" i="3"/>
  <c r="P18" i="3"/>
  <c r="N18" i="3"/>
  <c r="L18" i="3"/>
  <c r="U17" i="3"/>
  <c r="H17" i="3" s="1"/>
  <c r="T17" i="3"/>
  <c r="R17" i="3"/>
  <c r="P17" i="3"/>
  <c r="N17" i="3"/>
  <c r="L17" i="3"/>
  <c r="U16" i="3"/>
  <c r="F16" i="3" s="1"/>
  <c r="T16" i="3"/>
  <c r="R16" i="3"/>
  <c r="P16" i="3"/>
  <c r="N16" i="3"/>
  <c r="L16" i="3"/>
  <c r="U15" i="3"/>
  <c r="T15" i="3"/>
  <c r="R15" i="3"/>
  <c r="P15" i="3"/>
  <c r="N15" i="3"/>
  <c r="L15" i="3"/>
  <c r="J15" i="3"/>
  <c r="H15" i="3"/>
  <c r="F15" i="3"/>
  <c r="U14" i="3"/>
  <c r="H14" i="3" s="1"/>
  <c r="T14" i="3"/>
  <c r="R14" i="3"/>
  <c r="P14" i="3"/>
  <c r="N14" i="3"/>
  <c r="L14" i="3"/>
  <c r="U13" i="3"/>
  <c r="H13" i="3" s="1"/>
  <c r="T13" i="3"/>
  <c r="R13" i="3"/>
  <c r="P13" i="3"/>
  <c r="N13" i="3"/>
  <c r="L13" i="3"/>
  <c r="J13" i="3"/>
  <c r="U12" i="3"/>
  <c r="T12" i="3"/>
  <c r="R12" i="3"/>
  <c r="P12" i="3"/>
  <c r="N12" i="3"/>
  <c r="L12" i="3"/>
  <c r="J12" i="3"/>
  <c r="H12" i="3"/>
  <c r="F12" i="3"/>
  <c r="U11" i="3"/>
  <c r="F11" i="3" s="1"/>
  <c r="T11" i="3"/>
  <c r="R11" i="3"/>
  <c r="P11" i="3"/>
  <c r="N11" i="3"/>
  <c r="L11" i="3"/>
  <c r="J11" i="3"/>
  <c r="U10" i="3"/>
  <c r="H10" i="3" s="1"/>
  <c r="T10" i="3"/>
  <c r="R10" i="3"/>
  <c r="P10" i="3"/>
  <c r="N10" i="3"/>
  <c r="L10" i="3"/>
  <c r="U9" i="3"/>
  <c r="H9" i="3" s="1"/>
  <c r="T9" i="3"/>
  <c r="R9" i="3"/>
  <c r="P9" i="3"/>
  <c r="N9" i="3"/>
  <c r="L9" i="3"/>
  <c r="U8" i="3"/>
  <c r="H8" i="3" s="1"/>
  <c r="T8" i="3"/>
  <c r="R8" i="3"/>
  <c r="P8" i="3"/>
  <c r="N8" i="3"/>
  <c r="L8" i="3"/>
  <c r="J8" i="3"/>
  <c r="U7" i="3"/>
  <c r="J7" i="3" s="1"/>
  <c r="T7" i="3"/>
  <c r="R7" i="3"/>
  <c r="P7" i="3"/>
  <c r="N7" i="3"/>
  <c r="L7" i="3"/>
  <c r="H7" i="3"/>
  <c r="F7" i="3"/>
  <c r="U6" i="3"/>
  <c r="H6" i="3" s="1"/>
  <c r="T6" i="3"/>
  <c r="R6" i="3"/>
  <c r="P6" i="3"/>
  <c r="N6" i="3"/>
  <c r="L6" i="3"/>
  <c r="J6" i="3"/>
  <c r="U5" i="3"/>
  <c r="H5" i="3" s="1"/>
  <c r="T5" i="3"/>
  <c r="R5" i="3"/>
  <c r="P5" i="3"/>
  <c r="N5" i="3"/>
  <c r="L5" i="3"/>
  <c r="F4" i="3"/>
  <c r="T4" i="3"/>
  <c r="R4" i="3"/>
  <c r="P4" i="3"/>
  <c r="N4" i="3"/>
  <c r="L4" i="3"/>
  <c r="V167" i="3" l="1"/>
  <c r="V112" i="3"/>
  <c r="V176" i="3"/>
  <c r="V194" i="3"/>
  <c r="V203" i="3"/>
  <c r="V169" i="3"/>
  <c r="F71" i="3"/>
  <c r="H4" i="3"/>
  <c r="J17" i="3"/>
  <c r="J19" i="3"/>
  <c r="J20" i="3"/>
  <c r="J22" i="3"/>
  <c r="V22" i="3" s="1"/>
  <c r="J24" i="3"/>
  <c r="J42" i="3"/>
  <c r="H43" i="3"/>
  <c r="F44" i="3"/>
  <c r="J62" i="3"/>
  <c r="H63" i="3"/>
  <c r="J64" i="3"/>
  <c r="H65" i="3"/>
  <c r="V65" i="3" s="1"/>
  <c r="F66" i="3"/>
  <c r="H85" i="3"/>
  <c r="F86" i="3"/>
  <c r="J104" i="3"/>
  <c r="H105" i="3"/>
  <c r="F106" i="3"/>
  <c r="F73" i="3"/>
  <c r="J14" i="3"/>
  <c r="J16" i="3"/>
  <c r="J44" i="3"/>
  <c r="J66" i="3"/>
  <c r="J86" i="3"/>
  <c r="J88" i="3"/>
  <c r="J106" i="3"/>
  <c r="F51" i="3"/>
  <c r="J10" i="3"/>
  <c r="H51" i="3"/>
  <c r="F52" i="3"/>
  <c r="H71" i="3"/>
  <c r="H73" i="3"/>
  <c r="F74" i="3"/>
  <c r="H93" i="3"/>
  <c r="F94" i="3"/>
  <c r="J9" i="3"/>
  <c r="J52" i="3"/>
  <c r="J74" i="3"/>
  <c r="J93" i="3"/>
  <c r="J94" i="3"/>
  <c r="J96" i="3"/>
  <c r="J5" i="3"/>
  <c r="J26" i="3"/>
  <c r="H32" i="3"/>
  <c r="V32" i="3" s="1"/>
  <c r="H37" i="3"/>
  <c r="F38" i="3"/>
  <c r="F60" i="3"/>
  <c r="H79" i="3"/>
  <c r="H81" i="3"/>
  <c r="F82" i="3"/>
  <c r="H101" i="3"/>
  <c r="F102" i="3"/>
  <c r="J4" i="3"/>
  <c r="J18" i="3"/>
  <c r="F20" i="3"/>
  <c r="J21" i="3"/>
  <c r="J23" i="3"/>
  <c r="J25" i="3"/>
  <c r="J38" i="3"/>
  <c r="J82" i="3"/>
  <c r="J102" i="3"/>
  <c r="V130" i="3"/>
  <c r="F72" i="3"/>
  <c r="F88" i="3"/>
  <c r="F6" i="3"/>
  <c r="H23" i="3"/>
  <c r="H27" i="3"/>
  <c r="H40" i="3"/>
  <c r="V40" i="3" s="1"/>
  <c r="H48" i="3"/>
  <c r="V48" i="3" s="1"/>
  <c r="V49" i="3"/>
  <c r="H56" i="3"/>
  <c r="V57" i="3"/>
  <c r="H64" i="3"/>
  <c r="V73" i="3"/>
  <c r="H80" i="3"/>
  <c r="V80" i="3" s="1"/>
  <c r="V81" i="3"/>
  <c r="V89" i="3"/>
  <c r="H96" i="3"/>
  <c r="V97" i="3"/>
  <c r="F8" i="3"/>
  <c r="F9" i="3"/>
  <c r="F10" i="3"/>
  <c r="H11" i="3"/>
  <c r="V11" i="3" s="1"/>
  <c r="F14" i="3"/>
  <c r="F34" i="3"/>
  <c r="V34" i="3" s="1"/>
  <c r="V83" i="3"/>
  <c r="V91" i="3"/>
  <c r="V99" i="3"/>
  <c r="V107" i="3"/>
  <c r="H16" i="3"/>
  <c r="F17" i="3"/>
  <c r="V17" i="3" s="1"/>
  <c r="F18" i="3"/>
  <c r="V53" i="3"/>
  <c r="V61" i="3"/>
  <c r="V69" i="3"/>
  <c r="V77" i="3"/>
  <c r="V85" i="3"/>
  <c r="V93" i="3"/>
  <c r="V101" i="3"/>
  <c r="F21" i="3"/>
  <c r="V21" i="3" s="1"/>
  <c r="F5" i="3"/>
  <c r="V5" i="3" s="1"/>
  <c r="F33" i="3"/>
  <c r="V51" i="3"/>
  <c r="V59" i="3"/>
  <c r="V67" i="3"/>
  <c r="V75" i="3"/>
  <c r="V36" i="3"/>
  <c r="V52" i="3"/>
  <c r="V60" i="3"/>
  <c r="V68" i="3"/>
  <c r="V76" i="3"/>
  <c r="V84" i="3"/>
  <c r="V92" i="3"/>
  <c r="V100" i="3"/>
  <c r="F25" i="3"/>
  <c r="V25" i="3" s="1"/>
  <c r="F26" i="3"/>
  <c r="V26" i="3" s="1"/>
  <c r="V54" i="3"/>
  <c r="V62" i="3"/>
  <c r="V70" i="3"/>
  <c r="V78" i="3"/>
  <c r="V86" i="3"/>
  <c r="V94" i="3"/>
  <c r="V102" i="3"/>
  <c r="F13" i="3"/>
  <c r="V13" i="3" s="1"/>
  <c r="V47" i="3"/>
  <c r="V55" i="3"/>
  <c r="V63" i="3"/>
  <c r="V71" i="3"/>
  <c r="V79" i="3"/>
  <c r="V87" i="3"/>
  <c r="V95" i="3"/>
  <c r="V103" i="3"/>
  <c r="F29" i="3"/>
  <c r="V29" i="3" s="1"/>
  <c r="V56" i="3"/>
  <c r="V64" i="3"/>
  <c r="V72" i="3"/>
  <c r="V88" i="3"/>
  <c r="V96" i="3"/>
  <c r="V104" i="3"/>
  <c r="V105" i="3"/>
  <c r="V50" i="3"/>
  <c r="V58" i="3"/>
  <c r="V66" i="3"/>
  <c r="V74" i="3"/>
  <c r="V82" i="3"/>
  <c r="V90" i="3"/>
  <c r="V98" i="3"/>
  <c r="V106" i="3"/>
  <c r="V46" i="3"/>
  <c r="V12" i="3"/>
  <c r="V20" i="3"/>
  <c r="V28" i="3"/>
  <c r="V44" i="3"/>
  <c r="V37" i="3"/>
  <c r="V45" i="3"/>
  <c r="V6" i="3"/>
  <c r="V30" i="3"/>
  <c r="V38" i="3"/>
  <c r="V7" i="3"/>
  <c r="V15" i="3"/>
  <c r="V23" i="3"/>
  <c r="V31" i="3"/>
  <c r="V39" i="3"/>
  <c r="V8" i="3"/>
  <c r="V16" i="3"/>
  <c r="V24" i="3"/>
  <c r="V41" i="3"/>
  <c r="V18" i="3"/>
  <c r="V42" i="3"/>
  <c r="V33" i="3"/>
  <c r="V19" i="3"/>
  <c r="V27" i="3"/>
  <c r="V35" i="3"/>
  <c r="V43" i="3"/>
  <c r="V9" i="3" l="1"/>
  <c r="V10" i="3"/>
  <c r="V1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tc={E82B26E0-14AC-410C-93DB-013967CB1B5F}</author>
  </authors>
  <commentList>
    <comment ref="V3" authorId="0" shapeId="0" xr:uid="{E82B26E0-14AC-410C-93DB-013967CB1B5F}">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SE RECOMIENDAN AL MENOS TRES FUENTES DE INFORMACION</t>
        </r>
      </text>
    </comment>
  </commentList>
</comments>
</file>

<file path=xl/sharedStrings.xml><?xml version="1.0" encoding="utf-8"?>
<sst xmlns="http://schemas.openxmlformats.org/spreadsheetml/2006/main" count="491" uniqueCount="289">
  <si>
    <t>ESTUDIO DE MERCADO</t>
  </si>
  <si>
    <t>N°</t>
  </si>
  <si>
    <t>DESCRIPCIÓN</t>
  </si>
  <si>
    <t>CODIGO UNSPSC</t>
  </si>
  <si>
    <t>UNIDAD DE MEDIDA</t>
  </si>
  <si>
    <t>COTIZACIÓN 1</t>
  </si>
  <si>
    <t>DESVIACIÓN COT.1</t>
  </si>
  <si>
    <t>COTIZACIÓN 2</t>
  </si>
  <si>
    <t>DESVIACIÓN COT.2</t>
  </si>
  <si>
    <t>COTIZACIÓN 3</t>
  </si>
  <si>
    <t>DESVIACIÓN COT3.</t>
  </si>
  <si>
    <t>COTIZACIÓN 4</t>
  </si>
  <si>
    <t>DESVIACIÓN COT4.</t>
  </si>
  <si>
    <t>COTIZACIÓN 5</t>
  </si>
  <si>
    <t>DESVIACIÓN COT.5</t>
  </si>
  <si>
    <t>COTIZACIÓN 6</t>
  </si>
  <si>
    <t>DESVIACIÓN COT.6</t>
  </si>
  <si>
    <t>COTIZACIÓN 7</t>
  </si>
  <si>
    <t>DESVIACIÓN COT.7</t>
  </si>
  <si>
    <t>COTIZACIÓN 8</t>
  </si>
  <si>
    <t>DESVIACIÓN COT.8</t>
  </si>
  <si>
    <t>PROMEDIO</t>
  </si>
  <si>
    <t>CANTIDAD DE COTIZACIONES</t>
  </si>
  <si>
    <t>ACEITE DE GIRASOL GARRAFA *3000 ML</t>
  </si>
  <si>
    <t>GARRAFA</t>
  </si>
  <si>
    <t>ACEITE DE OLIVA EXTRA VIRGEN</t>
  </si>
  <si>
    <t>LITRO</t>
  </si>
  <si>
    <t>ACIDO CITRICO EN POLVO</t>
  </si>
  <si>
    <t>KILO</t>
  </si>
  <si>
    <t>AGUARDIENTE NACIONAL X BOTELLA DE 375 CC</t>
  </si>
  <si>
    <t>UNIDAD</t>
  </si>
  <si>
    <t>AJONJOLI</t>
  </si>
  <si>
    <t>ALMIDON AGRIO</t>
  </si>
  <si>
    <t>ALMIDON DE PAPA AL GRANEL</t>
  </si>
  <si>
    <t>ALMIDON DE YUCA DULCE</t>
  </si>
  <si>
    <t xml:space="preserve">ALMIDON EXPANDER </t>
  </si>
  <si>
    <t>LIBRA</t>
  </si>
  <si>
    <t>ANIS ESTRELLADO MINIMO DE 20 GRAMOS</t>
  </si>
  <si>
    <t>BOLSA</t>
  </si>
  <si>
    <t>JABON ANTIBACTERIAL LIQUIDO</t>
  </si>
  <si>
    <t>AREQUIPE</t>
  </si>
  <si>
    <t>ARROZ  BLANCO CON VITAMINA A Y ACIDO FOLICO</t>
  </si>
  <si>
    <t>ARROZ PARA SUCHI</t>
  </si>
  <si>
    <t>ARROZ PARBORIZADO</t>
  </si>
  <si>
    <t>ARVEJA EN LATA * 600 GR</t>
  </si>
  <si>
    <t>TARRO</t>
  </si>
  <si>
    <t>AVENA MOLINA X 180 GRAMOS</t>
  </si>
  <si>
    <t>AZUCAR BLANCA DE ALTA PUREZA</t>
  </si>
  <si>
    <t>AZUCAR MORENA</t>
  </si>
  <si>
    <t>AZUCAR PULVERIZADA</t>
  </si>
  <si>
    <t>BANDEJA HICOPOR BLANCA MEDIDA 1,3 CM N° 7 X 100</t>
  </si>
  <si>
    <t>PAQUETE</t>
  </si>
  <si>
    <t xml:space="preserve">BICARBONATO DE SODIO </t>
  </si>
  <si>
    <t>BOCADILLO DE GUAYABA</t>
  </si>
  <si>
    <t>BOLSA EMPAQUE AL VACIO 10*18 CM, PAQUETE 200</t>
  </si>
  <si>
    <t>BOLSA PLASTICA DE BASURA X 6 UNIDADES DE 60 * 80  CM</t>
  </si>
  <si>
    <t>BREVA EN ALMIBAR FRASCO * 560 CM</t>
  </si>
  <si>
    <t xml:space="preserve">FRASCO  </t>
  </si>
  <si>
    <t>CAFÉ INSTANTANEO FRASCO X 170 GRAMOS (colesterol 0mg, sodiao 4mg, potasio 30mg, cafeina 26mg)</t>
  </si>
  <si>
    <t xml:space="preserve">FRASCO </t>
  </si>
  <si>
    <t xml:space="preserve">CAFÉ, EN BOLSA </t>
  </si>
  <si>
    <t>CANELA EN ASTILLA</t>
  </si>
  <si>
    <t>CANELA PURA MOLIDA DE 30 GRAMOS</t>
  </si>
  <si>
    <t>SOBRE</t>
  </si>
  <si>
    <t>CEBOLLA EN POLVO CON EMPAQUE ORIGINAL ETIQUETADO Y ROTULADO SEGÚN RES. 5109 DE 2005</t>
  </si>
  <si>
    <t>CEREZA EN ALMIBAR CON TALLO X 250 GR</t>
  </si>
  <si>
    <t>FRASCO</t>
  </si>
  <si>
    <t>CHAMPIÑONES CORTADOS EN FRASCO X 230 GRAMOS</t>
  </si>
  <si>
    <t>CHIP DE CHOCOLATE</t>
  </si>
  <si>
    <t>CIRUELAS PASAS</t>
  </si>
  <si>
    <t>CLAVOS PAQUETE*60 GR</t>
  </si>
  <si>
    <t xml:space="preserve">PAQUETE </t>
  </si>
  <si>
    <t>COBERTURA BLANCA DE CHOCOLATE PARA REPOSTERIA</t>
  </si>
  <si>
    <t>COBERTURA DE CHOCOLATE PARA REPOSTERIA</t>
  </si>
  <si>
    <t>COCO DESHIDRATADO (SIMPLE)</t>
  </si>
  <si>
    <t>COCO DESHIDRATADO (DULCE)</t>
  </si>
  <si>
    <t>COCOA EN POLVO BAJA EN GRASA, BOLSA * 230 GR</t>
  </si>
  <si>
    <t>COCTEL DE FRUTAS LATA * 820 GR</t>
  </si>
  <si>
    <t xml:space="preserve">LATA  </t>
  </si>
  <si>
    <t>COMINO EN POLVO CON EMPAQUE ORIGINAL ETIQUETADO Y ROTULADO SEGÚN RES. 5109 DE 2005</t>
  </si>
  <si>
    <t>CONDIMENTO AJO EN POLVO CON EMPAQUE ORIGINAL ETIQUETADO Y ROTULADO SEGÚN RES. 5109 DE 2005</t>
  </si>
  <si>
    <t>CONDIMENTO BUTIFARRA CON EMPAQUE ORIGINAL ETIQUETADO Y ROTULADO SEGÚN RES. 5109 DE 2005</t>
  </si>
  <si>
    <t>CONDIMENTO CABANO CON EMPAQUE ORIGINAL ETIQUETADO Y ROTULADO SEGÚN RES. 5109 DE 2005</t>
  </si>
  <si>
    <t>CONDIMENTO CHORIZO CON EMPAQUE ORIGINAL ETIQUETADO Y ROTULADO SEGÚN RES. 5109 DE 2005</t>
  </si>
  <si>
    <t>CONDIMENTO CHORIZO ANTIOQUEÑO CON EMPAQUE ORIGINAL ETIQUETADO Y ROTULADO SEGÚN RES. 5109 DE 2005</t>
  </si>
  <si>
    <t>CONDIMENTO GENOVA CON EMPAQUE ORIGINAL ETIQUETADO Y ROTULADO SEGÚN RES. 5109 DE 2005</t>
  </si>
  <si>
    <t>CONDIMENTO HAMBURGUESA CON EMPAQUE ORIGINAL ETIQUETADO Y ROTULADO SEGÚN RES. 5109 DE 2005</t>
  </si>
  <si>
    <t>CONDIMENTO JAMON CON EMPAQUE ORIGINAL ETIQUETADO Y ROTULADO SEGÚN RES. 5109 DE 2005</t>
  </si>
  <si>
    <t>CONDIMENTO LAUREL EN POLVO CON EMPAQUE ORIGINAL ETIQUETADO Y ROTULADO SEGÚN RES. 5109 DE 2005</t>
  </si>
  <si>
    <t>CONDIMENTO LONGANIZA CON EMPAQUE ORIGINAL ETIQUETADO Y ROTULADO SEGÚN RES. 5109 DE 2005</t>
  </si>
  <si>
    <t>CONDIMENTO MORTADELA CON EMPAQUE ORIGINAL ETIQUETADO Y ROTULADO SEGÚN RES. 5109 DE 2005</t>
  </si>
  <si>
    <t>CONDIMENTO OREGANO EN POLVO CON EMPAQUE ORIGINAL ETIQUETADO Y ROTULADO SEGÚN RES. 5109 DE 2005</t>
  </si>
  <si>
    <t>CONDIMENTO SALCHICHA CON EMPAQUE ORIGINAL ETIQUETADO Y ROTULADO SEGÚN RES. 5109 DE 2005</t>
  </si>
  <si>
    <t>CONDIMENTO SALCHICHON CON EMPAQUE ORIGINAL ETIQUETADO Y ROTULADO SEGÚN RES. 5109 DE 2005</t>
  </si>
  <si>
    <t>CONDIMENTO TOMILLO EN POLVO CON EMPAQUE ORIGINAL ETIQUETADO Y ROTULADO SEGÚN RES. 5109 DE 2005</t>
  </si>
  <si>
    <t>CREMA CHANTILLY BOLSA * 1000 GR (grasa saturada 1,5g, colesterol 0g, con vitamina A,C, calorias 20%).</t>
  </si>
  <si>
    <t>CREMA CHANTYPAK- AMBIENTE ( 100% vegetal)</t>
  </si>
  <si>
    <t>CREMA DE LECHE UHT ENTERA LARGA VIDA ( con procentaje de grasa 38-40%) X 900 ML</t>
  </si>
  <si>
    <t>DURAZNOS EN ALMIBAR *820 GR (tajados a mita)</t>
  </si>
  <si>
    <t>LATA</t>
  </si>
  <si>
    <t>EMPAQUE PARA SALCHICHON X 100 METROS</t>
  </si>
  <si>
    <t>ESCOBA CON CABO</t>
  </si>
  <si>
    <t>ESENCIA BANANO FRASCO 500 CC</t>
  </si>
  <si>
    <t>ESENCIA CANELA FRASCO * 500 CC</t>
  </si>
  <si>
    <t>ESENCIA DE AREQUIPE, FRASCO * 500CC</t>
  </si>
  <si>
    <t>ESENCIA DE CAFE, FRASCO * 500 CC</t>
  </si>
  <si>
    <t>ESENCIA DE COCO, FRASCO * 500 CC</t>
  </si>
  <si>
    <t>ESENCIA DE FRESA, FRASCO * 500 CC</t>
  </si>
  <si>
    <t>ESENCIA DE MELOCOTON FRASCO * 500 CC</t>
  </si>
  <si>
    <t>ESENCIA DE PIÑA, FRASCO * 500 CC</t>
  </si>
  <si>
    <t>ESENCIA DE VAINILLA FRASCO * 500 CC</t>
  </si>
  <si>
    <t>ESENCIA MANTEQUILLA FRASCO * 500 CC</t>
  </si>
  <si>
    <t>ESENCIA NARANJA FRASCO * 500 CC</t>
  </si>
  <si>
    <t>ESENCIA PONQUE FRASCO * 500 CC</t>
  </si>
  <si>
    <t>FECULA DE MAÍZ ( MAIZENA ) X 720 GRAMOS</t>
  </si>
  <si>
    <t>CAJA</t>
  </si>
  <si>
    <t>FRUTAS CRISTALIZADAS</t>
  </si>
  <si>
    <t>GELATINA DE SABOR VARIADOS CAJA* 35 GRAMOS</t>
  </si>
  <si>
    <t xml:space="preserve">CAJA </t>
  </si>
  <si>
    <t>GELATINA SIN SABOR</t>
  </si>
  <si>
    <t>HARINA BUÑUELO</t>
  </si>
  <si>
    <t>HARINA DE MAIZ</t>
  </si>
  <si>
    <t>HARINA DE TRIGO BULTO * 50 KG</t>
  </si>
  <si>
    <t>BULTO</t>
  </si>
  <si>
    <t>HARINA PAN DE YUCA</t>
  </si>
  <si>
    <t>HUMO LIQUIDO CONCENTRADO OSCURO</t>
  </si>
  <si>
    <t>JABON BARRA * 400 GR</t>
  </si>
  <si>
    <t xml:space="preserve">UNIDAD </t>
  </si>
  <si>
    <t xml:space="preserve">JABON EN POLVO </t>
  </si>
  <si>
    <t>JABON LAVAPLATOS FRASCO * 900 GR</t>
  </si>
  <si>
    <t>JAMON POR LONCHAS (96% libre de grasa, 25% reducido en sodio) de 400 gramos DE 21 Lonchas</t>
  </si>
  <si>
    <t>LECHE CONDENSADA GARRAFA * 2 LITROS</t>
  </si>
  <si>
    <t>LECHE CRUDA ENTERA</t>
  </si>
  <si>
    <t xml:space="preserve">LECHE EN POLVO AZUCARADA ENRIQUECIDA CON HIERRO, CALCIO Y VITAMINA C BOLSA* 500 GRAMOS </t>
  </si>
  <si>
    <t>Leche Líquida UHT Entera Bolsa x 900 ml</t>
  </si>
  <si>
    <t>LEVADURA SECA INSTANTANEA</t>
  </si>
  <si>
    <t>MADEJA CALIBRE 28-30 DE TRAMO LARGO  PARA EMBUTIDOS X 90 METROS</t>
  </si>
  <si>
    <t>MAIZ TIERNO LATA * 300 GR</t>
  </si>
  <si>
    <t>MANI ENTERO SALADO</t>
  </si>
  <si>
    <t>MANTEQUILLA ELABORADA CON ACEITES VEGETALES GRASA MINIMO 80%, GRASA PARCIALMENTE HIDROGENADAS LIBRES.</t>
  </si>
  <si>
    <t>MARGARINA INDUSTRIAL CAJA* 30 LIBRAS ( CON ACEITES Y GRASA VEGETALES) PALMA DE SOYA ACEITE GIRASOL.</t>
  </si>
  <si>
    <t>MAYONESA CON OMEGA 3,6,9, LIBRE DE CONSERVANTES EMPAQUE DOYPACK</t>
  </si>
  <si>
    <t>MIGA DE PAN x 250 GRAMOS</t>
  </si>
  <si>
    <t>MOSTAZA LIBRE DE CONSERVANTES EMPAQUE DOYPACK</t>
  </si>
  <si>
    <t>PANELA CAMPESINA</t>
  </si>
  <si>
    <t>PAPEL ALUMINIO X 100 MT</t>
  </si>
  <si>
    <t>ROLLO</t>
  </si>
  <si>
    <t>PAPEL CRISTAFLEX POR 300 MTS</t>
  </si>
  <si>
    <t>PAPRIKA CON EMPAQUE ORIGINAL ETIQUETADO Y ROTULADO SEGÚN RES. 5109 DE 2005</t>
  </si>
  <si>
    <t>PASTA DE TOMATE EMPAQUE DOYPACK</t>
  </si>
  <si>
    <t>PASTA PARA LASAÑA PAQUETE * 500 GR</t>
  </si>
  <si>
    <t>PIMIENTA NEGRA EN POLVO CON EMPAQUE ORIGINAL ETIQUETADO Y ROTULADO SEGÚN RES. 5109 DE 2005</t>
  </si>
  <si>
    <t>PIÑA EN ALMIBAR EN RODAJAS, FRASCO *567 GRAMOS</t>
  </si>
  <si>
    <t>POLVO DE HORNEAR</t>
  </si>
  <si>
    <t>PUDIN DE CARAMELO CAJA * 85 GR</t>
  </si>
  <si>
    <t>PUDIN DE VAINILLA CAJA * 85 GR</t>
  </si>
  <si>
    <t>QUESILLO BLOQUE * 5 LIBRAS ( grasa entre 24-26, proteina 19-21, )</t>
  </si>
  <si>
    <t>BLOQUE</t>
  </si>
  <si>
    <t>QUESO CREMA * 400 GR ( proteina 1,4g, grasa saurada 5,7g, azucares 1,2g)</t>
  </si>
  <si>
    <t>POTE</t>
  </si>
  <si>
    <t>QUESO PARMESANO * 500 GR ( 96% libre de grasa, colesterol 15mg, proteina 5g, hierro 2%)</t>
  </si>
  <si>
    <t>RECOGEDOR PLASTICO</t>
  </si>
  <si>
    <t>SABRAS PAQUETE X 12 UNIDADES</t>
  </si>
  <si>
    <t>SAL COMUN</t>
  </si>
  <si>
    <t>SAL NITRO CON EMPAQUE ORIGINAL ETIQUETADO Y ROTULADO SEGÚN RES. 5109 DE 2005</t>
  </si>
  <si>
    <t>SAL PARRILLERA DE 454 GRAMOS</t>
  </si>
  <si>
    <t>SALCHICHAS RANCHERAS X 480 GRAMOS</t>
  </si>
  <si>
    <t>SALSA CURRY EN POLVO X 20 GRAMOS</t>
  </si>
  <si>
    <t>SALSA DE SOYA DE 500 CC</t>
  </si>
  <si>
    <t>SALSA DE TOMATE EMPAQUE DOYPACK</t>
  </si>
  <si>
    <t>SALSA NEGRA DE 500 CC</t>
  </si>
  <si>
    <t>SERVILLETAS DE PAPEL * 200 UNIDADES</t>
  </si>
  <si>
    <t>TALLARINES X 250 GRAMOS</t>
  </si>
  <si>
    <t>TINTURA COLOR CARAMELO * 500 CC</t>
  </si>
  <si>
    <t xml:space="preserve">TOALLA DE PAPEL 100 UNIDADES </t>
  </si>
  <si>
    <t>TOCINETA Cerdo Ahumada 20 Tajadas X400 G EMPAQUE AL VACIO- ROTULADA</t>
  </si>
  <si>
    <t>TRAPEADOR CON CABO</t>
  </si>
  <si>
    <t>UVAS PASAS DESHIDRATADAS FRESCAS</t>
  </si>
  <si>
    <t>VINO DE COCINA BLANCO TIPO GOURMET SECO *750 ML</t>
  </si>
  <si>
    <t xml:space="preserve">BOTELLA </t>
  </si>
  <si>
    <t>VINO DE COCINA TINTO TIPO GOURMET SECO *750 ML</t>
  </si>
  <si>
    <t>BOTELLA</t>
  </si>
  <si>
    <t>VITINA HOJALDRE BLOQUE X 5 LIBRAS</t>
  </si>
  <si>
    <t xml:space="preserve">BLOQUE </t>
  </si>
  <si>
    <t>CACHAMA X LIBRA</t>
  </si>
  <si>
    <t>CALLO</t>
  </si>
  <si>
    <t>CARNE CENTRO DE PIERNA empacada al vacío</t>
  </si>
  <si>
    <t>CARNE COSTILLA  DE RES</t>
  </si>
  <si>
    <t>CARNE LOMO ANCHO DE RES Con proceso de maduración y empacada al vacío.</t>
  </si>
  <si>
    <t>CARNE LOMO DE CERDO Con proceso de maduración y empacada al vacío.</t>
  </si>
  <si>
    <t>CARNE LOMO FINO Con proceso de maduración y empacada al vacío.</t>
  </si>
  <si>
    <t>CARNE MAGRA DE CERDO (POCA GRASA CONSTITUIDA CASI TOTALMENTE POR FIBRAS MUSCULARES) Con proceso de maduración y empacada al vacío.</t>
  </si>
  <si>
    <t>CARNE MAGRA DE RES (POCA GRASA CONSTITUIDA CASI TOTALMENTE POR FIBRAS MUSCULARES) Con proceso de maduración y empacada al vacío.</t>
  </si>
  <si>
    <t>CARNE MUCHACHO DE RES (ENTERO) Con proceso de maduración y empacada al vacío.</t>
  </si>
  <si>
    <t>CARNE PUNTA DE ANCA Con proceso de maduración y empacada al vacío.</t>
  </si>
  <si>
    <t>CERDO CORTE TOCINO DORSAL SIN PIEL</t>
  </si>
  <si>
    <t>CHULETA DE CERDO Con proceso de maduración y empacada al vacío.</t>
  </si>
  <si>
    <t>COSTILLA DE CERDO FRESCA</t>
  </si>
  <si>
    <t>FILETE DE SALMON empacada al vacío.</t>
  </si>
  <si>
    <t>LENGUA DE RES LIMPIA</t>
  </si>
  <si>
    <t>MARISCO CALAMAR BLANCO LIMPIO</t>
  </si>
  <si>
    <t>MARISCO CAMARON TIGRE LIMPIO empacada al vacío.</t>
  </si>
  <si>
    <t>MARISCO PULPO empacada al vacío.</t>
  </si>
  <si>
    <t>PECHUGA DE POLLO FRESCA</t>
  </si>
  <si>
    <t>PERNIL DE CERDO FRESCO ENTERO</t>
  </si>
  <si>
    <t>PERNIL DE POLLO FRESCO</t>
  </si>
  <si>
    <t>PESCADO BAGRE EN CANAL FRESCO</t>
  </si>
  <si>
    <t>PESCADO PARGO EN FILETE FRESCO</t>
  </si>
  <si>
    <t>PESCADO ROBALO EN FILETE FRESCO</t>
  </si>
  <si>
    <t>SOBREBARRIGA DE RES FRESCA</t>
  </si>
  <si>
    <t>CARNE DE COGOTE Y MURILLO (NUCA Y LAGARTO) FRESCA DE RES Y CERDO</t>
  </si>
  <si>
    <t xml:space="preserve">TRUCHA EN CANAL FRESCA </t>
  </si>
  <si>
    <t>ACELGAS FRESCAS</t>
  </si>
  <si>
    <t>AGUACATE ( a medio madurar )</t>
  </si>
  <si>
    <t>AHUYAMA FRESCAS</t>
  </si>
  <si>
    <t>APIO FRESCO</t>
  </si>
  <si>
    <t>MARACUYA FRESCA</t>
  </si>
  <si>
    <t>ARRACACHA FRESCA</t>
  </si>
  <si>
    <t>ARVEJA VERDE FRESCA SIN CASCARA</t>
  </si>
  <si>
    <t>BERENJENA FRESCA</t>
  </si>
  <si>
    <t>BROCOLI FRESCO</t>
  </si>
  <si>
    <t>CABEZA DE AJO MORADO FRESCO</t>
  </si>
  <si>
    <t>CEBOLLA CABEZONA BLANCA FRESCA</t>
  </si>
  <si>
    <t>CEBOLLA LARGA FRESCO</t>
  </si>
  <si>
    <t>CHAMPIÑON FRESCO X 250 GR</t>
  </si>
  <si>
    <t>BANDEJA</t>
  </si>
  <si>
    <t>COLIFLOR FRESCO</t>
  </si>
  <si>
    <t>ESPINACAS FRESCAS</t>
  </si>
  <si>
    <t xml:space="preserve">FRESAS FRESCAS JUMBO </t>
  </si>
  <si>
    <t>GUANABANA FRUTA ENTERA FRESCA</t>
  </si>
  <si>
    <t>HABICHUELA FRESCA</t>
  </si>
  <si>
    <t>HUEVO DE GALLINA AA * 30 UNIDADES</t>
  </si>
  <si>
    <t xml:space="preserve">PANAL </t>
  </si>
  <si>
    <t>KIWI FRESCO POR 6 UNIDADES</t>
  </si>
  <si>
    <t>LECHUGA BATAVIA FRESCA</t>
  </si>
  <si>
    <t>LECHUGA CRESPA FRESCA</t>
  </si>
  <si>
    <t>LIMON TAHITI FRESCO</t>
  </si>
  <si>
    <t>LULO FRESCO</t>
  </si>
  <si>
    <t xml:space="preserve">MANGO MANZANO MADIURO, FIRME Y FRESCO </t>
  </si>
  <si>
    <t>MANGO TOMY MADURO, FIRME Y FRESCO</t>
  </si>
  <si>
    <t>MANZANAS FRESCAS</t>
  </si>
  <si>
    <t>MAZORCAS TIERNAS Y FRESCAS X 3 UNID. EMPAQUE AL VACIO</t>
  </si>
  <si>
    <t>MELON FRESCO</t>
  </si>
  <si>
    <t>MORA FRESCA</t>
  </si>
  <si>
    <t>PAPA CRIOLLA FRESCA</t>
  </si>
  <si>
    <t>PAPA PASTUSA FRESCA</t>
  </si>
  <si>
    <t>PAPAYA FRESCA, TERMINO MEDIO DE MADURACION</t>
  </si>
  <si>
    <t>PEPINO COHOMBRO FRESCO</t>
  </si>
  <si>
    <t>PIMENTON ROJO FRESCO</t>
  </si>
  <si>
    <t>PIÑA FRESCA PESO MINIMO 3LB</t>
  </si>
  <si>
    <t>RAICES CHINAS FRESCA 250g</t>
  </si>
  <si>
    <t>REMOLACHA FRESCA</t>
  </si>
  <si>
    <t>REPOLLO MORADO FRESCO</t>
  </si>
  <si>
    <t>REPOLLO VERDE FRESCO</t>
  </si>
  <si>
    <t>TOMATE CHERRY FRESCO Y MADURO FIRME 230g</t>
  </si>
  <si>
    <t>CANASTILLA</t>
  </si>
  <si>
    <t>TOMATE CHONTO FRESCO Y MADURO FIRME</t>
  </si>
  <si>
    <t>TOMATE DE ARBOL FRESCO</t>
  </si>
  <si>
    <t>YUCA FRESCA</t>
  </si>
  <si>
    <t>ZANAHORIA FRESCA</t>
  </si>
  <si>
    <t>NOMBRE DE LA COLUMNA</t>
  </si>
  <si>
    <t>INSTRUCCIONES</t>
  </si>
  <si>
    <t>Numere secuencialmente los bienes o servicios a adquirir desde el número 1 en adelante.</t>
  </si>
  <si>
    <t>Escriba exactamente la descripción del bien o servicio según la FICHA TÉCNICA.</t>
  </si>
  <si>
    <t>CÓDIGO UNSPSC</t>
  </si>
  <si>
    <t>Registre el código UNSPSC de acuerdo con la FICHA TÉCNICA.</t>
  </si>
  <si>
    <t>Escriba la unidad de medida del bien o servicio según la FICHA TÉCNICA.</t>
  </si>
  <si>
    <t>Registre el valor del bien o servicio según la cotización número 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</si>
  <si>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</si>
  <si>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Registre el valor del bien o servicio según la cotización número 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</si>
  <si>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</si>
  <si>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Registre el valor del bien o servicio según la cotización número 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</si>
  <si>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</si>
  <si>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Registre el valor del bien o servicio según la cotización número 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</si>
  <si>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</si>
  <si>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Registre el valor del bien o servicio según la cotización número 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</si>
  <si>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</si>
  <si>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Registre el valor del bien o servicio según la cotización número 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</si>
  <si>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</si>
  <si>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Registre el valor del bien o servicio según la cotización número 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</si>
  <si>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</si>
  <si>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Registre el valor del bien o servicio según la cotización número 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</si>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</sst>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 #,##0.00;[Red]\-&quot;$&quot;\ #,##0.00"/>
    <numFmt numFmtId="166" formatCode="_-&quot;$&quot;\ * #,##0.00_-;\-&quot;$&quot;\ * #,##0.00_-;_-&quot;$&quot;\ * &quot;-&quot;??_-;_-@_-"/>
  </numFmts>
  <fonts count="13" x14ac:knownFonts="1">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10"/>
      <name val="Arial Narrow"/>
      <family val="2"/>
    </font>
    <font>
      <sz val="10"/>
      <color rgb="FF000000"/>
      <name val="Arial Narrow"/>
      <family val="2"/>
    </font>
    <font>
      <sz val="11"/>
      <color rgb="FF000000"/>
      <name val="Aptos Narrow"/>
      <family val="2"/>
    </font>
  </fonts>
  <fills count="8">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rgb="FFB5E6A2"/>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rgb="FF000000"/>
      </bottom>
      <diagonal/>
    </border>
    <border>
      <left style="thin">
        <color indexed="64"/>
      </left>
      <right style="thin">
        <color indexed="64"/>
      </right>
      <top/>
      <bottom/>
      <diagonal/>
    </border>
    <border>
      <left style="thin">
        <color indexed="64"/>
      </left>
      <right style="thin">
        <color indexed="64"/>
      </right>
      <top/>
      <bottom style="medium">
        <color rgb="FF000000"/>
      </bottom>
      <diagonal/>
    </border>
    <border>
      <left style="thin">
        <color indexed="64"/>
      </left>
      <right style="medium">
        <color rgb="FF000000"/>
      </right>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medium">
        <color rgb="FF000000"/>
      </right>
      <top style="thin">
        <color indexed="64"/>
      </top>
      <bottom/>
      <diagonal/>
    </border>
    <border>
      <left style="thin">
        <color indexed="64"/>
      </left>
      <right style="medium">
        <color rgb="FF000000"/>
      </right>
      <top style="thin">
        <color indexed="64"/>
      </top>
      <bottom style="medium">
        <color rgb="FF000000"/>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s>
  <cellStyleXfs count="3">
    <xf numFmtId="0" fontId="0" fillId="0" borderId="0"/>
    <xf numFmtId="166" fontId="1" fillId="0" borderId="0" applyFont="0" applyFill="0" applyBorder="0" applyAlignment="0" applyProtection="0"/>
    <xf numFmtId="9" fontId="1" fillId="0" borderId="0" applyFont="0" applyFill="0" applyBorder="0" applyAlignment="0" applyProtection="0"/>
  </cellStyleXfs>
  <cellXfs count="53">
    <xf numFmtId="0" fontId="0" fillId="0" borderId="0" xfId="0"/>
    <xf numFmtId="164" fontId="3" fillId="0" borderId="1" xfId="1" applyNumberFormat="1" applyFont="1" applyBorder="1" applyAlignment="1" applyProtection="1">
      <alignment horizontal="right" vertical="center" wrapText="1"/>
    </xf>
    <xf numFmtId="10" fontId="4" fillId="0" borderId="1" xfId="2" applyNumberFormat="1" applyFont="1" applyBorder="1" applyAlignment="1" applyProtection="1">
      <alignment horizontal="right" vertical="center" wrapText="1"/>
    </xf>
    <xf numFmtId="10" fontId="4" fillId="0" borderId="7" xfId="2" applyNumberFormat="1" applyFont="1" applyBorder="1" applyAlignment="1" applyProtection="1">
      <alignment horizontal="right" vertical="center" wrapText="1"/>
    </xf>
    <xf numFmtId="164" fontId="4" fillId="0" borderId="1" xfId="1" applyNumberFormat="1" applyFont="1" applyBorder="1" applyAlignment="1" applyProtection="1">
      <alignment horizontal="right" vertical="center" wrapText="1"/>
    </xf>
    <xf numFmtId="164" fontId="4" fillId="0" borderId="7" xfId="1" applyNumberFormat="1" applyFont="1" applyBorder="1" applyAlignment="1" applyProtection="1">
      <alignment horizontal="right" vertical="center" wrapText="1"/>
    </xf>
    <xf numFmtId="164" fontId="3" fillId="0" borderId="7" xfId="1" applyNumberFormat="1" applyFont="1" applyBorder="1" applyAlignment="1" applyProtection="1">
      <alignment horizontal="righ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0" borderId="0" xfId="0" applyFont="1" applyAlignment="1">
      <alignment horizontal="center" vertical="center" wrapText="1"/>
    </xf>
    <xf numFmtId="0" fontId="3" fillId="0" borderId="5" xfId="0" applyFont="1" applyBorder="1" applyAlignment="1">
      <alignment horizontal="center" vertical="center" wrapText="1"/>
    </xf>
    <xf numFmtId="1" fontId="4" fillId="0" borderId="6" xfId="0" applyNumberFormat="1" applyFont="1" applyBorder="1" applyAlignment="1">
      <alignment horizontal="center" vertical="center" wrapText="1"/>
    </xf>
    <xf numFmtId="1" fontId="4" fillId="0" borderId="8" xfId="0" applyNumberFormat="1" applyFont="1" applyBorder="1" applyAlignment="1">
      <alignment horizontal="center" vertical="center" wrapText="1"/>
    </xf>
    <xf numFmtId="0" fontId="0" fillId="0" borderId="0" xfId="0" applyAlignment="1">
      <alignment wrapText="1"/>
    </xf>
    <xf numFmtId="0" fontId="5" fillId="0" borderId="0" xfId="0" applyFont="1" applyAlignment="1">
      <alignment wrapText="1"/>
    </xf>
    <xf numFmtId="0" fontId="6" fillId="0" borderId="12" xfId="0" applyFont="1" applyBorder="1" applyAlignment="1">
      <alignment horizontal="center" wrapText="1"/>
    </xf>
    <xf numFmtId="0" fontId="6" fillId="0" borderId="9" xfId="0" applyFont="1" applyBorder="1" applyAlignment="1">
      <alignment horizontal="center" wrapText="1"/>
    </xf>
    <xf numFmtId="0" fontId="0" fillId="0" borderId="13" xfId="0" applyBorder="1" applyAlignment="1">
      <alignment wrapText="1"/>
    </xf>
    <xf numFmtId="0" fontId="0" fillId="0" borderId="14" xfId="0" applyBorder="1" applyAlignment="1">
      <alignment wrapText="1"/>
    </xf>
    <xf numFmtId="0" fontId="0" fillId="0" borderId="15" xfId="0" applyBorder="1" applyAlignment="1">
      <alignment wrapText="1"/>
    </xf>
    <xf numFmtId="0" fontId="0" fillId="0" borderId="16" xfId="0" applyBorder="1" applyAlignment="1">
      <alignment wrapText="1"/>
    </xf>
    <xf numFmtId="0" fontId="7" fillId="0" borderId="15" xfId="0" applyFont="1" applyBorder="1" applyAlignment="1">
      <alignment horizontal="left" vertical="center" wrapText="1"/>
    </xf>
    <xf numFmtId="0" fontId="7" fillId="6" borderId="15" xfId="0" applyFont="1" applyFill="1" applyBorder="1" applyAlignment="1">
      <alignment horizontal="left" vertical="center" wrapText="1"/>
    </xf>
    <xf numFmtId="0" fontId="0" fillId="6" borderId="16" xfId="0" applyFill="1" applyBorder="1" applyAlignment="1">
      <alignment wrapText="1"/>
    </xf>
    <xf numFmtId="0" fontId="7" fillId="6" borderId="17" xfId="0" applyFont="1" applyFill="1" applyBorder="1" applyAlignment="1">
      <alignment horizontal="left" vertical="center" wrapText="1"/>
    </xf>
    <xf numFmtId="0" fontId="0" fillId="6" borderId="18" xfId="0" applyFill="1" applyBorder="1" applyAlignment="1">
      <alignment wrapText="1"/>
    </xf>
    <xf numFmtId="0" fontId="10" fillId="0" borderId="3" xfId="0" applyFont="1" applyBorder="1" applyAlignment="1">
      <alignment horizontal="left" vertical="center" wrapText="1"/>
    </xf>
    <xf numFmtId="0" fontId="11" fillId="0" borderId="1" xfId="0" applyFont="1" applyBorder="1" applyAlignment="1">
      <alignment vertical="center" wrapText="1"/>
    </xf>
    <xf numFmtId="0" fontId="11" fillId="0" borderId="7" xfId="0" applyFont="1" applyBorder="1" applyAlignment="1">
      <alignment vertical="center" wrapText="1"/>
    </xf>
    <xf numFmtId="0" fontId="11" fillId="0" borderId="19" xfId="0" applyFont="1" applyBorder="1" applyAlignment="1">
      <alignment vertical="center" wrapText="1"/>
    </xf>
    <xf numFmtId="0" fontId="10" fillId="0" borderId="3" xfId="0" applyFont="1" applyBorder="1"/>
    <xf numFmtId="0" fontId="11" fillId="0" borderId="3" xfId="0" applyFont="1" applyBorder="1"/>
    <xf numFmtId="0" fontId="11" fillId="0" borderId="20" xfId="0" applyFont="1" applyBorder="1"/>
    <xf numFmtId="0" fontId="11" fillId="0" borderId="7" xfId="0" applyFont="1" applyBorder="1"/>
    <xf numFmtId="0" fontId="11" fillId="0" borderId="1" xfId="0" applyFont="1" applyBorder="1"/>
    <xf numFmtId="0" fontId="11" fillId="0" borderId="21" xfId="0" applyFont="1" applyBorder="1"/>
    <xf numFmtId="0" fontId="10"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25" xfId="0" applyFont="1" applyBorder="1" applyAlignment="1">
      <alignment horizontal="center" vertical="center" wrapText="1"/>
    </xf>
    <xf numFmtId="165" fontId="12" fillId="7" borderId="26" xfId="0" applyNumberFormat="1" applyFont="1" applyFill="1" applyBorder="1"/>
    <xf numFmtId="165" fontId="12" fillId="7" borderId="27" xfId="0" applyNumberFormat="1" applyFont="1" applyFill="1" applyBorder="1"/>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cellXfs>
  <cellStyles count="3">
    <cellStyle name="Moneda" xfId="1" builtinId="4"/>
    <cellStyle name="Normal" xfId="0" builtinId="0"/>
    <cellStyle name="Porcentaje" xfId="2" builtinId="5"/>
  </cellStyles>
  <dxfs count="39">
    <dxf>
      <font>
        <color rgb="FF9C0006"/>
      </font>
      <fill>
        <patternFill>
          <bgColor rgb="FFFFC7CE"/>
        </patternFill>
      </fill>
    </dxf>
    <dxf>
      <font>
        <color rgb="FF9C5700"/>
      </font>
      <fill>
        <patternFill>
          <bgColor rgb="FFFFEB9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b/>
        <strike val="0"/>
        <outline val="0"/>
        <shadow val="0"/>
        <u val="none"/>
        <vertAlign val="baseline"/>
        <sz val="10"/>
        <color theme="1"/>
        <name val="Calibri"/>
        <family val="2"/>
        <scheme val="minor"/>
      </font>
      <numFmt numFmtId="1" formatCode="0"/>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1" hidden="0"/>
    </dxf>
    <dxf>
      <font>
        <b/>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theme="1"/>
        <name val="Calibri"/>
        <family val="2"/>
        <scheme val="minor"/>
      </font>
      <numFmt numFmtId="164" formatCode="&quot;$&quot;\ #,##0;[Red]\-&quot;$&quot;\ #,##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right/>
        <top style="medium">
          <color indexed="64"/>
        </top>
        <bottom style="thin">
          <color indexed="64"/>
        </bottom>
        <vertical/>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right style="thin">
          <color indexed="64"/>
        </right>
        <top style="medium">
          <color indexed="64"/>
        </top>
        <bottom style="thin">
          <color indexed="64"/>
        </bottom>
        <vertical/>
        <horizontal/>
      </border>
      <protection locked="1" hidden="0"/>
    </dxf>
    <dxf>
      <font>
        <b/>
        <i val="0"/>
        <strike val="0"/>
        <condense val="0"/>
        <extend val="0"/>
        <outline val="0"/>
        <shadow val="0"/>
        <u val="none"/>
        <vertAlign val="baseline"/>
        <sz val="10"/>
        <color theme="1"/>
        <name val="Calibri"/>
        <family val="2"/>
        <scheme val="minor"/>
      </font>
      <numFmt numFmtId="14" formatCode="0.00%"/>
      <alignment horizontal="righ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0"/>
        <color rgb="FF000000"/>
        <name val="Aptos Narrow"/>
        <family val="2"/>
        <scheme val="none"/>
      </font>
      <numFmt numFmtId="165" formatCode="&quot;$&quot;\ #,##0.00;[Red]\-&quot;$&quot;\ #,##0.00"/>
      <fill>
        <patternFill patternType="solid">
          <fgColor rgb="FF000000"/>
          <bgColor rgb="FFB5E6A2"/>
        </patternFill>
      </fill>
      <alignment horizontal="right" vertical="center" textRotation="0" wrapText="1" indent="0" justifyLastLine="0" shrinkToFit="0" readingOrder="0"/>
      <border diagonalUp="0" diagonalDown="0">
        <left/>
        <right style="thin">
          <color indexed="64"/>
        </right>
        <top style="medium">
          <color indexed="64"/>
        </top>
        <bottom style="thin">
          <color indexed="64"/>
        </bottom>
        <vertical/>
        <horizontal/>
      </border>
      <protection locked="1" hidden="0"/>
    </dxf>
    <dxf>
      <font>
        <strike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medium">
          <color rgb="FF000000"/>
        </right>
        <top style="thin">
          <color indexed="64"/>
        </top>
        <bottom style="thin">
          <color indexed="64"/>
        </bottom>
        <vertical/>
        <horizontal/>
      </border>
      <protection locked="1" hidden="0"/>
    </dxf>
    <dxf>
      <font>
        <strike val="0"/>
        <outline val="0"/>
        <shadow val="0"/>
        <u val="none"/>
        <vertAlign val="baseline"/>
        <sz val="10"/>
        <color rgb="FF000000"/>
        <name val="Arial Narrow"/>
        <family val="2"/>
        <scheme val="none"/>
      </font>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strike val="0"/>
        <outline val="0"/>
        <shadow val="0"/>
        <u val="none"/>
        <vertAlign val="baseline"/>
        <sz val="10"/>
        <color rgb="FF000000"/>
        <name val="Arial Narrow"/>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strike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alignment horizontal="general" vertical="center" textRotation="0" wrapText="1" indent="0" justifyLastLine="0" shrinkToFit="0" readingOrder="0"/>
      <protection locked="1" hidden="0"/>
    </dxf>
    <dxf>
      <border>
        <bottom style="thin">
          <color indexed="64"/>
        </bottom>
      </border>
    </dxf>
    <dxf>
      <font>
        <b/>
        <i val="0"/>
        <strike val="0"/>
        <condense val="0"/>
        <extend val="0"/>
        <outline val="0"/>
        <shadow val="0"/>
        <u val="none"/>
        <vertAlign val="baseline"/>
        <sz val="10"/>
        <color theme="1"/>
        <name val="Calibri"/>
        <family val="2"/>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1" hidden="0"/>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6ACB31-09A7-4D92-A68E-EFFE36BB58CF}" name="Tabla13" displayName="Tabla13" ref="A3:V212" totalsRowShown="0" headerRowDxfId="38" dataDxfId="36" headerRowBorderDxfId="37" tableBorderDxfId="35" totalsRowBorderDxfId="34">
  <autoFilter ref="A3:V212" xr:uid="{D7ED051E-FAA8-47F4-B8AA-918D66BD9865}"/>
  <tableColumns count="22">
    <tableColumn id="1" xr3:uid="{1C25D6E3-5502-469D-AC55-30CBCA1D5876}" name="N°" dataDxfId="33"/>
    <tableColumn id="2" xr3:uid="{A0460685-062C-413B-804D-16B6C2D8C6A2}" name="DESCRIPCIÓN" dataDxfId="32"/>
    <tableColumn id="3" xr3:uid="{AFDB4662-7417-4C60-8D4F-E734D17F727F}" name="CODIGO UNSPSC" dataDxfId="31"/>
    <tableColumn id="4" xr3:uid="{F77A869E-9CAF-4437-9237-F606160B2EFC}" name="UNIDAD DE MEDIDA" dataDxfId="30"/>
    <tableColumn id="5" xr3:uid="{9A9C9A59-4C40-4150-A62F-FD93586D31DD}" name="COTIZACIÓN 1" dataDxfId="29" dataCellStyle="Moneda"/>
    <tableColumn id="17" xr3:uid="{58C052A7-8DEE-4CB6-AA66-EB66876BFADD}" name="DESVIACIÓN COT.1" dataDxfId="28" dataCellStyle="Porcentaje">
      <calculatedColumnFormula>IF(Tabla13[[#This Row],[COTIZACIÓN 1]]&gt;0,ABS(1-Tabla13[[#This Row],[COTIZACIÓN 1]]/Tabla13[[#This Row],[PROMEDIO]]),"")</calculatedColumnFormula>
    </tableColumn>
    <tableColumn id="6" xr3:uid="{2B848080-F89A-4568-8C64-D0F66C6E265E}" name="COTIZACIÓN 2" dataDxfId="27" dataCellStyle="Moneda"/>
    <tableColumn id="18" xr3:uid="{E34989D7-F21D-44BF-A1E0-062E6BB06006}" name="DESVIACIÓN COT.2" dataDxfId="26" dataCellStyle="Porcentaje">
      <calculatedColumnFormula>IF(Tabla13[[#This Row],[COTIZACIÓN 2]]&gt;0,ABS(1-Tabla13[[#This Row],[COTIZACIÓN 2]]/Tabla13[[#This Row],[PROMEDIO]]),"")</calculatedColumnFormula>
    </tableColumn>
    <tableColumn id="7" xr3:uid="{44C180B7-DBA1-4A16-93EC-6579AA67F75C}" name="COTIZACIÓN 3" dataDxfId="25" dataCellStyle="Moneda"/>
    <tableColumn id="19" xr3:uid="{43BF45D9-98D6-413A-A6A6-1A5CFC32E499}" name="DESVIACIÓN COT3." dataDxfId="24" dataCellStyle="Porcentaje">
      <calculatedColumnFormula>IF(Tabla13[[#This Row],[COTIZACIÓN 3]]&gt;0,ABS(1-Tabla13[[#This Row],[COTIZACIÓN 3]]/Tabla13[[#This Row],[PROMEDIO]]),"")</calculatedColumnFormula>
    </tableColumn>
    <tableColumn id="8" xr3:uid="{78892F30-7D44-48F1-BC0F-26F66B6531B9}" name="COTIZACIÓN 4" dataDxfId="23" dataCellStyle="Moneda"/>
    <tableColumn id="20" xr3:uid="{E5EFB9A0-17C6-4564-BD3B-F3B510E9A60B}" name="DESVIACIÓN COT4." dataDxfId="22" dataCellStyle="Porcentaje">
      <calculatedColumnFormula>IF(Tabla13[[#This Row],[COTIZACIÓN 4]]&gt;0,ABS(1-Tabla13[[#This Row],[COTIZACIÓN 4]]/Tabla13[[#This Row],[PROMEDIO]]),"")</calculatedColumnFormula>
    </tableColumn>
    <tableColumn id="9" xr3:uid="{77821CF0-BAD0-478A-B98C-6ED196ADCB55}" name="COTIZACIÓN 5" dataDxfId="21" dataCellStyle="Moneda"/>
    <tableColumn id="21" xr3:uid="{B857EF9B-74D2-4C35-8422-09E031B66C84}" name="DESVIACIÓN COT.5" dataDxfId="20" dataCellStyle="Porcentaje">
      <calculatedColumnFormula>IF(Tabla13[[#This Row],[COTIZACIÓN 5]]&gt;0,ABS(1-Tabla13[[#This Row],[COTIZACIÓN 5]]/Tabla13[[#This Row],[PROMEDIO]]),"")</calculatedColumnFormula>
    </tableColumn>
    <tableColumn id="10" xr3:uid="{432EFD6C-E9A4-4969-9DAA-69C99CEF7534}" name="COTIZACIÓN 6" dataDxfId="19" dataCellStyle="Moneda"/>
    <tableColumn id="22" xr3:uid="{D310D845-4954-4847-AF25-2197F1E0EE4D}" name="DESVIACIÓN COT.6" dataDxfId="18" dataCellStyle="Porcentaje">
      <calculatedColumnFormula>IF(Tabla13[[#This Row],[COTIZACIÓN 6]]&gt;0,ABS(1-Tabla13[[#This Row],[COTIZACIÓN 6]]/Tabla13[[#This Row],[PROMEDIO]]),"")</calculatedColumnFormula>
    </tableColumn>
    <tableColumn id="11" xr3:uid="{8C5D9C0E-78C2-4D0D-8A65-7A0ACD2E05B7}" name="COTIZACIÓN 7" dataDxfId="17" dataCellStyle="Moneda"/>
    <tableColumn id="23" xr3:uid="{A68CBFBB-1EC8-4F46-86E6-515A22C97068}" name="DESVIACIÓN COT.7" dataDxfId="16" dataCellStyle="Porcentaje">
      <calculatedColumnFormula>IF(Tabla13[[#This Row],[COTIZACIÓN 7]]&gt;0,ABS(1-Tabla13[[#This Row],[COTIZACIÓN 7]]/Tabla13[[#This Row],[PROMEDIO]]),"")</calculatedColumnFormula>
    </tableColumn>
    <tableColumn id="12" xr3:uid="{CF2F851A-20FA-49AA-B4FC-8F9AAE4FEB72}" name="COTIZACIÓN 8" dataDxfId="15" dataCellStyle="Moneda"/>
    <tableColumn id="24" xr3:uid="{C43FFBD7-549D-412C-AE7B-F76A801FA9C9}" name="DESVIACIÓN COT.8" dataDxfId="14" dataCellStyle="Porcentaje">
      <calculatedColumnFormula>IF(Tabla13[[#This Row],[COTIZACIÓN 8]]&gt;0,ABS(1-Tabla13[[#This Row],[COTIZACIÓN 8]]/Tabla13[[#This Row],[PROMEDIO]]),"")</calculatedColumnFormula>
    </tableColumn>
    <tableColumn id="15" xr3:uid="{BD28ADB7-7E37-4405-9D32-3169E7288041}" name="PROMEDIO" dataDxfId="13" dataCellStyle="Moneda">
      <calculatedColumnFormula>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calculatedColumnFormula>
    </tableColumn>
    <tableColumn id="13" xr3:uid="{C25C22AD-566F-4010-B5A1-A571ACE2997F}" name="CANTIDAD DE COTIZACIONES" dataDxfId="12">
      <calculatedColumnFormula>COUNT(Tabla13[[#This Row],[COTIZACIÓN 1]:[DESVIACIÓN COT.8]])/2</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V3" dT="2023-09-08T20:57:09.95" personId="{83189658-EA30-41EC-AD34-F08B85C7DE8A}" id="{E82B26E0-14AC-410C-93DB-013967CB1B5F}">
    <text>SE RECOMIENDAN AL MENOS TRES FUENTES DE INFORMACION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3031C-678F-4D7E-95FE-1C7931CFF491}">
  <dimension ref="A1:V212"/>
  <sheetViews>
    <sheetView tabSelected="1" workbookViewId="0">
      <pane ySplit="3" topLeftCell="A193" activePane="bottomLeft" state="frozen"/>
      <selection pane="bottomLeft" activeCell="F207" sqref="F207"/>
    </sheetView>
  </sheetViews>
  <sheetFormatPr baseColWidth="10" defaultColWidth="9.140625" defaultRowHeight="12.75" x14ac:dyDescent="0.25"/>
  <cols>
    <col min="1" max="1" width="4.85546875" style="7" customWidth="1"/>
    <col min="2" max="2" width="30" style="8" customWidth="1"/>
    <col min="3" max="3" width="12.85546875" style="7" bestFit="1" customWidth="1"/>
    <col min="4" max="4" width="11.85546875" style="7" customWidth="1"/>
    <col min="5" max="5" width="12.85546875" style="8" customWidth="1"/>
    <col min="6" max="6" width="11.28515625" style="8" customWidth="1"/>
    <col min="7" max="7" width="14.7109375" style="8" customWidth="1"/>
    <col min="8" max="8" width="11.28515625" style="8" customWidth="1"/>
    <col min="9" max="9" width="15.140625" style="8" bestFit="1" customWidth="1"/>
    <col min="10" max="10" width="11.28515625" style="8" customWidth="1"/>
    <col min="11" max="20" width="11.28515625" style="8" hidden="1" customWidth="1"/>
    <col min="21" max="21" width="11.28515625" style="8" customWidth="1"/>
    <col min="22" max="22" width="14.140625" style="8" customWidth="1"/>
    <col min="23" max="16384" width="9.140625" style="8"/>
  </cols>
  <sheetData>
    <row r="1" spans="1:22" ht="15.75" x14ac:dyDescent="0.25">
      <c r="A1" s="47" t="s">
        <v>0</v>
      </c>
      <c r="B1" s="48"/>
      <c r="C1" s="48"/>
      <c r="D1" s="48"/>
      <c r="E1" s="48"/>
      <c r="F1" s="48"/>
      <c r="G1" s="48"/>
      <c r="H1" s="48"/>
      <c r="I1" s="48"/>
      <c r="J1" s="48"/>
      <c r="K1" s="48"/>
      <c r="L1" s="48"/>
      <c r="M1" s="48"/>
      <c r="N1" s="48"/>
      <c r="O1" s="48"/>
      <c r="P1" s="48"/>
      <c r="Q1" s="48"/>
      <c r="R1" s="48"/>
      <c r="S1" s="48"/>
      <c r="T1" s="48"/>
      <c r="U1" s="48"/>
      <c r="V1" s="49"/>
    </row>
    <row r="3" spans="1:22" s="14" customFormat="1" ht="26.25" thickBot="1" x14ac:dyDescent="0.3">
      <c r="A3" s="9" t="s">
        <v>1</v>
      </c>
      <c r="B3" s="10" t="s">
        <v>2</v>
      </c>
      <c r="C3" s="10" t="s">
        <v>3</v>
      </c>
      <c r="D3" s="10" t="s">
        <v>4</v>
      </c>
      <c r="E3" s="11" t="s">
        <v>5</v>
      </c>
      <c r="F3" s="11" t="s">
        <v>6</v>
      </c>
      <c r="G3" s="12" t="s">
        <v>7</v>
      </c>
      <c r="H3" s="12" t="s">
        <v>8</v>
      </c>
      <c r="I3" s="11" t="s">
        <v>9</v>
      </c>
      <c r="J3" s="11" t="s">
        <v>10</v>
      </c>
      <c r="K3" s="12" t="s">
        <v>11</v>
      </c>
      <c r="L3" s="12" t="s">
        <v>12</v>
      </c>
      <c r="M3" s="11" t="s">
        <v>13</v>
      </c>
      <c r="N3" s="11" t="s">
        <v>14</v>
      </c>
      <c r="O3" s="12" t="s">
        <v>15</v>
      </c>
      <c r="P3" s="12" t="s">
        <v>16</v>
      </c>
      <c r="Q3" s="11" t="s">
        <v>17</v>
      </c>
      <c r="R3" s="11" t="s">
        <v>18</v>
      </c>
      <c r="S3" s="12" t="s">
        <v>19</v>
      </c>
      <c r="T3" s="12" t="s">
        <v>20</v>
      </c>
      <c r="U3" s="10" t="s">
        <v>21</v>
      </c>
      <c r="V3" s="13" t="s">
        <v>22</v>
      </c>
    </row>
    <row r="4" spans="1:22" ht="26.25" thickBot="1" x14ac:dyDescent="0.3">
      <c r="A4" s="15">
        <v>1</v>
      </c>
      <c r="B4" s="31" t="s">
        <v>23</v>
      </c>
      <c r="C4" s="35">
        <v>50151513</v>
      </c>
      <c r="D4" s="41" t="s">
        <v>24</v>
      </c>
      <c r="E4" s="45">
        <v>87221</v>
      </c>
      <c r="F4" s="2">
        <f>IF(Tabla13[[#This Row],[COTIZACIÓN 1]]&gt;0,ABS(1-Tabla13[[#This Row],[COTIZACIÓN 1]]/Tabla13[[#This Row],[PROMEDIO]]),"")</f>
        <v>4.8149880766290565E-3</v>
      </c>
      <c r="G4" s="45">
        <v>90709</v>
      </c>
      <c r="H4" s="2">
        <f>IF(Tabla13[[#This Row],[COTIZACIÓN 2]]&gt;0,ABS(1-Tabla13[[#This Row],[COTIZACIÓN 2]]/Tabla13[[#This Row],[PROMEDIO]]),"")</f>
        <v>3.4982828063850002E-2</v>
      </c>
      <c r="I4" s="46">
        <v>85000</v>
      </c>
      <c r="J4" s="2">
        <f>IF(Tabla13[[#This Row],[COTIZACIÓN 3]]&gt;0,ABS(1-Tabla13[[#This Row],[COTIZACIÓN 3]]/Tabla13[[#This Row],[PROMEDIO]]),"")</f>
        <v>3.0156430062868722E-2</v>
      </c>
      <c r="K4" s="1"/>
      <c r="L4" s="2" t="str">
        <f>IF(Tabla13[[#This Row],[COTIZACIÓN 4]]&gt;0,ABS(1-Tabla13[[#This Row],[COTIZACIÓN 4]]/Tabla13[[#This Row],[PROMEDIO]]),"")</f>
        <v/>
      </c>
      <c r="M4" s="1"/>
      <c r="N4" s="2" t="str">
        <f>IF(Tabla13[[#This Row],[COTIZACIÓN 5]]&gt;0,ABS(1-Tabla13[[#This Row],[COTIZACIÓN 5]]/Tabla13[[#This Row],[PROMEDIO]]),"")</f>
        <v/>
      </c>
      <c r="O4" s="1"/>
      <c r="P4" s="2" t="str">
        <f>IF(Tabla13[[#This Row],[COTIZACIÓN 6]]&gt;0,ABS(1-Tabla13[[#This Row],[COTIZACIÓN 6]]/Tabla13[[#This Row],[PROMEDIO]]),"")</f>
        <v/>
      </c>
      <c r="Q4" s="1"/>
      <c r="R4" s="2" t="str">
        <f>IF(Tabla13[[#This Row],[COTIZACIÓN 7]]&gt;0,ABS(1-Tabla13[[#This Row],[COTIZACIÓN 7]]/Tabla13[[#This Row],[PROMEDIO]]),"")</f>
        <v/>
      </c>
      <c r="S4" s="1"/>
      <c r="T4" s="2" t="str">
        <f>IF(Tabla13[[#This Row],[COTIZACIÓN 8]]&gt;0,ABS(1-Tabla13[[#This Row],[COTIZACIÓN 8]]/Tabla13[[#This Row],[PROMEDIO]]),"")</f>
        <v/>
      </c>
      <c r="U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87643</v>
      </c>
      <c r="V4" s="16">
        <f>COUNT(Tabla13[[#This Row],[COTIZACIÓN 1]:[DESVIACIÓN COT.8]])/2</f>
        <v>3</v>
      </c>
    </row>
    <row r="5" spans="1:22" ht="15.75" thickBot="1" x14ac:dyDescent="0.3">
      <c r="A5" s="15">
        <v>2</v>
      </c>
      <c r="B5" s="32" t="s">
        <v>25</v>
      </c>
      <c r="C5" s="36">
        <v>50151513</v>
      </c>
      <c r="D5" s="42" t="s">
        <v>26</v>
      </c>
      <c r="E5" s="45">
        <v>86716</v>
      </c>
      <c r="F5" s="2">
        <f>IF(Tabla13[[#This Row],[COTIZACIÓN 1]]&gt;0,ABS(1-Tabla13[[#This Row],[COTIZACIÓN 1]]/Tabla13[[#This Row],[PROMEDIO]]),"")</f>
        <v>2.4193729885445547E-2</v>
      </c>
      <c r="G5" s="45">
        <v>90184</v>
      </c>
      <c r="H5" s="2">
        <f>IF(Tabla13[[#This Row],[COTIZACIÓN 2]]&gt;0,ABS(1-Tabla13[[#This Row],[COTIZACIÓN 2]]/Tabla13[[#This Row],[PROMEDIO]]),"")</f>
        <v>1.4831319064659176E-2</v>
      </c>
      <c r="I5" s="46">
        <v>89700</v>
      </c>
      <c r="J5" s="2">
        <f>IF(Tabla13[[#This Row],[COTIZACIÓN 3]]&gt;0,ABS(1-Tabla13[[#This Row],[COTIZACIÓN 3]]/Tabla13[[#This Row],[PROMEDIO]]),"")</f>
        <v>9.3849166160286934E-3</v>
      </c>
      <c r="K5" s="1"/>
      <c r="L5" s="2" t="str">
        <f>IF(Tabla13[[#This Row],[COTIZACIÓN 4]]&gt;0,ABS(1-Tabla13[[#This Row],[COTIZACIÓN 4]]/Tabla13[[#This Row],[PROMEDIO]]),"")</f>
        <v/>
      </c>
      <c r="M5" s="1"/>
      <c r="N5" s="2" t="str">
        <f>IF(Tabla13[[#This Row],[COTIZACIÓN 5]]&gt;0,ABS(1-Tabla13[[#This Row],[COTIZACIÓN 5]]/Tabla13[[#This Row],[PROMEDIO]]),"")</f>
        <v/>
      </c>
      <c r="O5" s="1"/>
      <c r="P5" s="2" t="str">
        <f>IF(Tabla13[[#This Row],[COTIZACIÓN 6]]&gt;0,ABS(1-Tabla13[[#This Row],[COTIZACIÓN 6]]/Tabla13[[#This Row],[PROMEDIO]]),"")</f>
        <v/>
      </c>
      <c r="Q5" s="1"/>
      <c r="R5" s="2" t="str">
        <f>IF(Tabla13[[#This Row],[COTIZACIÓN 7]]&gt;0,ABS(1-Tabla13[[#This Row],[COTIZACIÓN 7]]/Tabla13[[#This Row],[PROMEDIO]]),"")</f>
        <v/>
      </c>
      <c r="S5" s="1"/>
      <c r="T5" s="2" t="str">
        <f>IF(Tabla13[[#This Row],[COTIZACIÓN 8]]&gt;0,ABS(1-Tabla13[[#This Row],[COTIZACIÓN 8]]/Tabla13[[#This Row],[PROMEDIO]]),"")</f>
        <v/>
      </c>
      <c r="U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88866</v>
      </c>
      <c r="V5" s="16">
        <f>COUNT(Tabla13[[#This Row],[COTIZACIÓN 1]:[DESVIACIÓN COT.8]])/2</f>
        <v>3</v>
      </c>
    </row>
    <row r="6" spans="1:22" ht="15.75" thickBot="1" x14ac:dyDescent="0.3">
      <c r="A6" s="15">
        <v>3</v>
      </c>
      <c r="B6" s="32" t="s">
        <v>27</v>
      </c>
      <c r="C6" s="36">
        <v>51191705</v>
      </c>
      <c r="D6" s="42" t="s">
        <v>28</v>
      </c>
      <c r="E6" s="45">
        <v>46373</v>
      </c>
      <c r="F6" s="2">
        <f>IF(Tabla13[[#This Row],[COTIZACIÓN 1]]&gt;0,ABS(1-Tabla13[[#This Row],[COTIZACIÓN 1]]/Tabla13[[#This Row],[PROMEDIO]]),"")</f>
        <v>7.7033359724392181E-3</v>
      </c>
      <c r="G6" s="45">
        <v>48227</v>
      </c>
      <c r="H6" s="2">
        <f>IF(Tabla13[[#This Row],[COTIZACIÓN 2]]&gt;0,ABS(1-Tabla13[[#This Row],[COTIZACIÓN 2]]/Tabla13[[#This Row],[PROMEDIO]]),"")</f>
        <v>3.1968844285622522E-2</v>
      </c>
      <c r="I6" s="46">
        <v>45600</v>
      </c>
      <c r="J6" s="2">
        <f>IF(Tabla13[[#This Row],[COTIZACIÓN 3]]&gt;0,ABS(1-Tabla13[[#This Row],[COTIZACIÓN 3]]/Tabla13[[#This Row],[PROMEDIO]]),"")</f>
        <v>2.4244110157704446E-2</v>
      </c>
      <c r="K6" s="1"/>
      <c r="L6" s="2" t="str">
        <f>IF(Tabla13[[#This Row],[COTIZACIÓN 4]]&gt;0,ABS(1-Tabla13[[#This Row],[COTIZACIÓN 4]]/Tabla13[[#This Row],[PROMEDIO]]),"")</f>
        <v/>
      </c>
      <c r="M6" s="1"/>
      <c r="N6" s="2" t="str">
        <f>IF(Tabla13[[#This Row],[COTIZACIÓN 5]]&gt;0,ABS(1-Tabla13[[#This Row],[COTIZACIÓN 5]]/Tabla13[[#This Row],[PROMEDIO]]),"")</f>
        <v/>
      </c>
      <c r="O6" s="1"/>
      <c r="P6" s="2" t="str">
        <f>IF(Tabla13[[#This Row],[COTIZACIÓN 6]]&gt;0,ABS(1-Tabla13[[#This Row],[COTIZACIÓN 6]]/Tabla13[[#This Row],[PROMEDIO]]),"")</f>
        <v/>
      </c>
      <c r="Q6" s="1"/>
      <c r="R6" s="2" t="str">
        <f>IF(Tabla13[[#This Row],[COTIZACIÓN 7]]&gt;0,ABS(1-Tabla13[[#This Row],[COTIZACIÓN 7]]/Tabla13[[#This Row],[PROMEDIO]]),"")</f>
        <v/>
      </c>
      <c r="S6" s="1"/>
      <c r="T6" s="2" t="str">
        <f>IF(Tabla13[[#This Row],[COTIZACIÓN 8]]&gt;0,ABS(1-Tabla13[[#This Row],[COTIZACIÓN 8]]/Tabla13[[#This Row],[PROMEDIO]]),"")</f>
        <v/>
      </c>
      <c r="U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46733</v>
      </c>
      <c r="V6" s="16">
        <f>COUNT(Tabla13[[#This Row],[COTIZACIÓN 1]:[DESVIACIÓN COT.8]])/2</f>
        <v>3</v>
      </c>
    </row>
    <row r="7" spans="1:22" ht="26.25" thickBot="1" x14ac:dyDescent="0.3">
      <c r="A7" s="15">
        <v>4</v>
      </c>
      <c r="B7" s="32" t="s">
        <v>29</v>
      </c>
      <c r="C7" s="36">
        <v>50202206</v>
      </c>
      <c r="D7" s="42" t="s">
        <v>30</v>
      </c>
      <c r="E7" s="45">
        <v>51134</v>
      </c>
      <c r="F7" s="2">
        <f>IF(Tabla13[[#This Row],[COTIZACIÓN 1]]&gt;0,ABS(1-Tabla13[[#This Row],[COTIZACIÓN 1]]/Tabla13[[#This Row],[PROMEDIO]]),"")</f>
        <v>2.0496513677112915E-2</v>
      </c>
      <c r="G7" s="45">
        <v>53179</v>
      </c>
      <c r="H7" s="2">
        <f>IF(Tabla13[[#This Row],[COTIZACIÓN 2]]&gt;0,ABS(1-Tabla13[[#This Row],[COTIZACIÓN 2]]/Tabla13[[#This Row],[PROMEDIO]]),"")</f>
        <v>1.8676729752509447E-2</v>
      </c>
      <c r="I7" s="46">
        <v>52300</v>
      </c>
      <c r="J7" s="2">
        <f>IF(Tabla13[[#This Row],[COTIZACIÓN 3]]&gt;0,ABS(1-Tabla13[[#This Row],[COTIZACIÓN 3]]/Tabla13[[#This Row],[PROMEDIO]]),"")</f>
        <v>1.8389395448623613E-3</v>
      </c>
      <c r="K7" s="1"/>
      <c r="L7" s="2" t="str">
        <f>IF(Tabla13[[#This Row],[COTIZACIÓN 4]]&gt;0,ABS(1-Tabla13[[#This Row],[COTIZACIÓN 4]]/Tabla13[[#This Row],[PROMEDIO]]),"")</f>
        <v/>
      </c>
      <c r="M7" s="1"/>
      <c r="N7" s="2" t="str">
        <f>IF(Tabla13[[#This Row],[COTIZACIÓN 5]]&gt;0,ABS(1-Tabla13[[#This Row],[COTIZACIÓN 5]]/Tabla13[[#This Row],[PROMEDIO]]),"")</f>
        <v/>
      </c>
      <c r="O7" s="1"/>
      <c r="P7" s="2" t="str">
        <f>IF(Tabla13[[#This Row],[COTIZACIÓN 6]]&gt;0,ABS(1-Tabla13[[#This Row],[COTIZACIÓN 6]]/Tabla13[[#This Row],[PROMEDIO]]),"")</f>
        <v/>
      </c>
      <c r="Q7" s="1"/>
      <c r="R7" s="2" t="str">
        <f>IF(Tabla13[[#This Row],[COTIZACIÓN 7]]&gt;0,ABS(1-Tabla13[[#This Row],[COTIZACIÓN 7]]/Tabla13[[#This Row],[PROMEDIO]]),"")</f>
        <v/>
      </c>
      <c r="S7" s="1"/>
      <c r="T7" s="2" t="str">
        <f>IF(Tabla13[[#This Row],[COTIZACIÓN 8]]&gt;0,ABS(1-Tabla13[[#This Row],[COTIZACIÓN 8]]/Tabla13[[#This Row],[PROMEDIO]]),"")</f>
        <v/>
      </c>
      <c r="U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52204</v>
      </c>
      <c r="V7" s="16">
        <f>COUNT(Tabla13[[#This Row],[COTIZACIÓN 1]:[DESVIACIÓN COT.8]])/2</f>
        <v>3</v>
      </c>
    </row>
    <row r="8" spans="1:22" ht="15.75" thickBot="1" x14ac:dyDescent="0.3">
      <c r="A8" s="15">
        <v>5</v>
      </c>
      <c r="B8" s="32" t="s">
        <v>31</v>
      </c>
      <c r="C8" s="36">
        <v>50221101</v>
      </c>
      <c r="D8" s="42" t="s">
        <v>28</v>
      </c>
      <c r="E8" s="45">
        <v>46144</v>
      </c>
      <c r="F8" s="2">
        <f>IF(Tabla13[[#This Row],[COTIZACIÓN 1]]&gt;0,ABS(1-Tabla13[[#This Row],[COTIZACIÓN 1]]/Tabla13[[#This Row],[PROMEDIO]]),"")</f>
        <v>9.2964338622066878E-3</v>
      </c>
      <c r="G8" s="45">
        <v>47989</v>
      </c>
      <c r="H8" s="2">
        <f>IF(Tabla13[[#This Row],[COTIZACIÓN 2]]&gt;0,ABS(1-Tabla13[[#This Row],[COTIZACIÓN 2]]/Tabla13[[#This Row],[PROMEDIO]]),"")</f>
        <v>3.0315391716941864E-2</v>
      </c>
      <c r="I8" s="46">
        <v>45600</v>
      </c>
      <c r="J8" s="2">
        <f>IF(Tabla13[[#This Row],[COTIZACIÓN 3]]&gt;0,ABS(1-Tabla13[[#This Row],[COTIZACIÓN 3]]/Tabla13[[#This Row],[PROMEDIO]]),"")</f>
        <v>2.0976018206410929E-2</v>
      </c>
      <c r="K8" s="1"/>
      <c r="L8" s="2" t="str">
        <f>IF(Tabla13[[#This Row],[COTIZACIÓN 4]]&gt;0,ABS(1-Tabla13[[#This Row],[COTIZACIÓN 4]]/Tabla13[[#This Row],[PROMEDIO]]),"")</f>
        <v/>
      </c>
      <c r="M8" s="1"/>
      <c r="N8" s="2" t="str">
        <f>IF(Tabla13[[#This Row],[COTIZACIÓN 5]]&gt;0,ABS(1-Tabla13[[#This Row],[COTIZACIÓN 5]]/Tabla13[[#This Row],[PROMEDIO]]),"")</f>
        <v/>
      </c>
      <c r="O8" s="1"/>
      <c r="P8" s="2" t="str">
        <f>IF(Tabla13[[#This Row],[COTIZACIÓN 6]]&gt;0,ABS(1-Tabla13[[#This Row],[COTIZACIÓN 6]]/Tabla13[[#This Row],[PROMEDIO]]),"")</f>
        <v/>
      </c>
      <c r="Q8" s="1"/>
      <c r="R8" s="2" t="str">
        <f>IF(Tabla13[[#This Row],[COTIZACIÓN 7]]&gt;0,ABS(1-Tabla13[[#This Row],[COTIZACIÓN 7]]/Tabla13[[#This Row],[PROMEDIO]]),"")</f>
        <v/>
      </c>
      <c r="S8" s="1"/>
      <c r="T8" s="2" t="str">
        <f>IF(Tabla13[[#This Row],[COTIZACIÓN 8]]&gt;0,ABS(1-Tabla13[[#This Row],[COTIZACIÓN 8]]/Tabla13[[#This Row],[PROMEDIO]]),"")</f>
        <v/>
      </c>
      <c r="U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46577</v>
      </c>
      <c r="V8" s="16">
        <f>COUNT(Tabla13[[#This Row],[COTIZACIÓN 1]:[DESVIACIÓN COT.8]])/2</f>
        <v>3</v>
      </c>
    </row>
    <row r="9" spans="1:22" ht="15.75" thickBot="1" x14ac:dyDescent="0.3">
      <c r="A9" s="15">
        <v>6</v>
      </c>
      <c r="B9" s="32" t="s">
        <v>32</v>
      </c>
      <c r="C9" s="36">
        <v>50221303</v>
      </c>
      <c r="D9" s="42" t="s">
        <v>28</v>
      </c>
      <c r="E9" s="45">
        <v>17327</v>
      </c>
      <c r="F9" s="2">
        <f>IF(Tabla13[[#This Row],[COTIZACIÓN 1]]&gt;0,ABS(1-Tabla13[[#This Row],[COTIZACIÓN 1]]/Tabla13[[#This Row],[PROMEDIO]]),"")</f>
        <v>2.1902342647473927E-2</v>
      </c>
      <c r="G9" s="45">
        <v>18020</v>
      </c>
      <c r="H9" s="2">
        <f>IF(Tabla13[[#This Row],[COTIZACIÓN 2]]&gt;0,ABS(1-Tabla13[[#This Row],[COTIZACIÓN 2]]/Tabla13[[#This Row],[PROMEDIO]]),"")</f>
        <v>1.7217047699689569E-2</v>
      </c>
      <c r="I9" s="46">
        <v>17800</v>
      </c>
      <c r="J9" s="2">
        <f>IF(Tabla13[[#This Row],[COTIZACIÓN 3]]&gt;0,ABS(1-Tabla13[[#This Row],[COTIZACIÓN 3]]/Tabla13[[#This Row],[PROMEDIO]]),"")</f>
        <v>4.798193621224911E-3</v>
      </c>
      <c r="K9" s="1"/>
      <c r="L9" s="2" t="str">
        <f>IF(Tabla13[[#This Row],[COTIZACIÓN 4]]&gt;0,ABS(1-Tabla13[[#This Row],[COTIZACIÓN 4]]/Tabla13[[#This Row],[PROMEDIO]]),"")</f>
        <v/>
      </c>
      <c r="M9" s="1"/>
      <c r="N9" s="2" t="str">
        <f>IF(Tabla13[[#This Row],[COTIZACIÓN 5]]&gt;0,ABS(1-Tabla13[[#This Row],[COTIZACIÓN 5]]/Tabla13[[#This Row],[PROMEDIO]]),"")</f>
        <v/>
      </c>
      <c r="O9" s="1"/>
      <c r="P9" s="2" t="str">
        <f>IF(Tabla13[[#This Row],[COTIZACIÓN 6]]&gt;0,ABS(1-Tabla13[[#This Row],[COTIZACIÓN 6]]/Tabla13[[#This Row],[PROMEDIO]]),"")</f>
        <v/>
      </c>
      <c r="Q9" s="1"/>
      <c r="R9" s="2" t="str">
        <f>IF(Tabla13[[#This Row],[COTIZACIÓN 7]]&gt;0,ABS(1-Tabla13[[#This Row],[COTIZACIÓN 7]]/Tabla13[[#This Row],[PROMEDIO]]),"")</f>
        <v/>
      </c>
      <c r="S9" s="1"/>
      <c r="T9" s="2" t="str">
        <f>IF(Tabla13[[#This Row],[COTIZACIÓN 8]]&gt;0,ABS(1-Tabla13[[#This Row],[COTIZACIÓN 8]]/Tabla13[[#This Row],[PROMEDIO]]),"")</f>
        <v/>
      </c>
      <c r="U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17715</v>
      </c>
      <c r="V9" s="16">
        <f>COUNT(Tabla13[[#This Row],[COTIZACIÓN 1]:[DESVIACIÓN COT.8]])/2</f>
        <v>3</v>
      </c>
    </row>
    <row r="10" spans="1:22" ht="15.75" thickBot="1" x14ac:dyDescent="0.3">
      <c r="A10" s="15">
        <v>7</v>
      </c>
      <c r="B10" s="32" t="s">
        <v>33</v>
      </c>
      <c r="C10" s="36">
        <v>50221303</v>
      </c>
      <c r="D10" s="42" t="s">
        <v>28</v>
      </c>
      <c r="E10" s="45">
        <v>19993</v>
      </c>
      <c r="F10" s="2">
        <f>IF(Tabla13[[#This Row],[COTIZACIÓN 1]]&gt;0,ABS(1-Tabla13[[#This Row],[COTIZACIÓN 1]]/Tabla13[[#This Row],[PROMEDIO]]),"")</f>
        <v>8.3215654629815727E-3</v>
      </c>
      <c r="G10" s="45">
        <v>20792</v>
      </c>
      <c r="H10" s="2">
        <f>IF(Tabla13[[#This Row],[COTIZACIÓN 2]]&gt;0,ABS(1-Tabla13[[#This Row],[COTIZACIÓN 2]]/Tabla13[[#This Row],[PROMEDIO]]),"")</f>
        <v>4.8618115795844297E-2</v>
      </c>
      <c r="I10" s="46">
        <v>18700</v>
      </c>
      <c r="J10" s="2">
        <f>IF(Tabla13[[#This Row],[COTIZACIÓN 3]]&gt;0,ABS(1-Tabla13[[#This Row],[COTIZACIÓN 3]]/Tabla13[[#This Row],[PROMEDIO]]),"")</f>
        <v>5.6889247528747244E-2</v>
      </c>
      <c r="K10" s="1"/>
      <c r="L10" s="2" t="str">
        <f>IF(Tabla13[[#This Row],[COTIZACIÓN 4]]&gt;0,ABS(1-Tabla13[[#This Row],[COTIZACIÓN 4]]/Tabla13[[#This Row],[PROMEDIO]]),"")</f>
        <v/>
      </c>
      <c r="M10" s="1"/>
      <c r="N10" s="2" t="str">
        <f>IF(Tabla13[[#This Row],[COTIZACIÓN 5]]&gt;0,ABS(1-Tabla13[[#This Row],[COTIZACIÓN 5]]/Tabla13[[#This Row],[PROMEDIO]]),"")</f>
        <v/>
      </c>
      <c r="O10" s="1"/>
      <c r="P10" s="2" t="str">
        <f>IF(Tabla13[[#This Row],[COTIZACIÓN 6]]&gt;0,ABS(1-Tabla13[[#This Row],[COTIZACIÓN 6]]/Tabla13[[#This Row],[PROMEDIO]]),"")</f>
        <v/>
      </c>
      <c r="Q10" s="1"/>
      <c r="R10" s="2" t="str">
        <f>IF(Tabla13[[#This Row],[COTIZACIÓN 7]]&gt;0,ABS(1-Tabla13[[#This Row],[COTIZACIÓN 7]]/Tabla13[[#This Row],[PROMEDIO]]),"")</f>
        <v/>
      </c>
      <c r="S10" s="1"/>
      <c r="T10" s="2" t="str">
        <f>IF(Tabla13[[#This Row],[COTIZACIÓN 8]]&gt;0,ABS(1-Tabla13[[#This Row],[COTIZACIÓN 8]]/Tabla13[[#This Row],[PROMEDIO]]),"")</f>
        <v/>
      </c>
      <c r="U1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19828</v>
      </c>
      <c r="V10" s="16">
        <f>COUNT(Tabla13[[#This Row],[COTIZACIÓN 1]:[DESVIACIÓN COT.8]])/2</f>
        <v>3</v>
      </c>
    </row>
    <row r="11" spans="1:22" ht="15.75" thickBot="1" x14ac:dyDescent="0.3">
      <c r="A11" s="15">
        <v>8</v>
      </c>
      <c r="B11" s="32" t="s">
        <v>34</v>
      </c>
      <c r="C11" s="36">
        <v>50221303</v>
      </c>
      <c r="D11" s="42" t="s">
        <v>28</v>
      </c>
      <c r="E11" s="45">
        <v>19493</v>
      </c>
      <c r="F11" s="2">
        <f>IF(Tabla13[[#This Row],[COTIZACIÓN 1]]&gt;0,ABS(1-Tabla13[[#This Row],[COTIZACIÓN 1]]/Tabla13[[#This Row],[PROMEDIO]]),"")</f>
        <v>1.5895351261205004E-2</v>
      </c>
      <c r="G11" s="45">
        <v>20272</v>
      </c>
      <c r="H11" s="2">
        <f>IF(Tabla13[[#This Row],[COTIZACIÓN 2]]&gt;0,ABS(1-Tabla13[[#This Row],[COTIZACIÓN 2]]/Tabla13[[#This Row],[PROMEDIO]]),"")</f>
        <v>5.6493641859495458E-2</v>
      </c>
      <c r="I11" s="46">
        <v>17800</v>
      </c>
      <c r="J11" s="2">
        <f>IF(Tabla13[[#This Row],[COTIZACIÓN 3]]&gt;0,ABS(1-Tabla13[[#This Row],[COTIZACIÓN 3]]/Tabla13[[#This Row],[PROMEDIO]]),"")</f>
        <v>7.2336877214925988E-2</v>
      </c>
      <c r="K11" s="1"/>
      <c r="L11" s="2" t="str">
        <f>IF(Tabla13[[#This Row],[COTIZACIÓN 4]]&gt;0,ABS(1-Tabla13[[#This Row],[COTIZACIÓN 4]]/Tabla13[[#This Row],[PROMEDIO]]),"")</f>
        <v/>
      </c>
      <c r="M11" s="1"/>
      <c r="N11" s="2" t="str">
        <f>IF(Tabla13[[#This Row],[COTIZACIÓN 5]]&gt;0,ABS(1-Tabla13[[#This Row],[COTIZACIÓN 5]]/Tabla13[[#This Row],[PROMEDIO]]),"")</f>
        <v/>
      </c>
      <c r="O11" s="1"/>
      <c r="P11" s="2" t="str">
        <f>IF(Tabla13[[#This Row],[COTIZACIÓN 6]]&gt;0,ABS(1-Tabla13[[#This Row],[COTIZACIÓN 6]]/Tabla13[[#This Row],[PROMEDIO]]),"")</f>
        <v/>
      </c>
      <c r="Q11" s="1"/>
      <c r="R11" s="2" t="str">
        <f>IF(Tabla13[[#This Row],[COTIZACIÓN 7]]&gt;0,ABS(1-Tabla13[[#This Row],[COTIZACIÓN 7]]/Tabla13[[#This Row],[PROMEDIO]]),"")</f>
        <v/>
      </c>
      <c r="S11" s="1"/>
      <c r="T11" s="2" t="str">
        <f>IF(Tabla13[[#This Row],[COTIZACIÓN 8]]&gt;0,ABS(1-Tabla13[[#This Row],[COTIZACIÓN 8]]/Tabla13[[#This Row],[PROMEDIO]]),"")</f>
        <v/>
      </c>
      <c r="U1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19188</v>
      </c>
      <c r="V11" s="16">
        <f>COUNT(Tabla13[[#This Row],[COTIZACIÓN 1]:[DESVIACIÓN COT.8]])/2</f>
        <v>3</v>
      </c>
    </row>
    <row r="12" spans="1:22" ht="15.75" thickBot="1" x14ac:dyDescent="0.3">
      <c r="A12" s="15">
        <v>9</v>
      </c>
      <c r="B12" s="32" t="s">
        <v>35</v>
      </c>
      <c r="C12" s="36">
        <v>50221303</v>
      </c>
      <c r="D12" s="42" t="s">
        <v>36</v>
      </c>
      <c r="E12" s="45">
        <v>13994</v>
      </c>
      <c r="F12" s="2">
        <f>IF(Tabla13[[#This Row],[COTIZACIÓN 1]]&gt;0,ABS(1-Tabla13[[#This Row],[COTIZACIÓN 1]]/Tabla13[[#This Row],[PROMEDIO]]),"")</f>
        <v>1.5382382818168727E-2</v>
      </c>
      <c r="G12" s="45">
        <v>14553</v>
      </c>
      <c r="H12" s="2">
        <f>IF(Tabla13[[#This Row],[COTIZACIÓN 2]]&gt;0,ABS(1-Tabla13[[#This Row],[COTIZACIÓN 2]]/Tabla13[[#This Row],[PROMEDIO]]),"")</f>
        <v>5.5942533739660405E-2</v>
      </c>
      <c r="I12" s="46">
        <v>12800</v>
      </c>
      <c r="J12" s="2">
        <f>IF(Tabla13[[#This Row],[COTIZACIÓN 3]]&gt;0,ABS(1-Tabla13[[#This Row],[COTIZACIÓN 3]]/Tabla13[[#This Row],[PROMEDIO]]),"")</f>
        <v>7.1252358148309436E-2</v>
      </c>
      <c r="K12" s="1"/>
      <c r="L12" s="2" t="str">
        <f>IF(Tabla13[[#This Row],[COTIZACIÓN 4]]&gt;0,ABS(1-Tabla13[[#This Row],[COTIZACIÓN 4]]/Tabla13[[#This Row],[PROMEDIO]]),"")</f>
        <v/>
      </c>
      <c r="M12" s="1"/>
      <c r="N12" s="2" t="str">
        <f>IF(Tabla13[[#This Row],[COTIZACIÓN 5]]&gt;0,ABS(1-Tabla13[[#This Row],[COTIZACIÓN 5]]/Tabla13[[#This Row],[PROMEDIO]]),"")</f>
        <v/>
      </c>
      <c r="O12" s="1"/>
      <c r="P12" s="2" t="str">
        <f>IF(Tabla13[[#This Row],[COTIZACIÓN 6]]&gt;0,ABS(1-Tabla13[[#This Row],[COTIZACIÓN 6]]/Tabla13[[#This Row],[PROMEDIO]]),"")</f>
        <v/>
      </c>
      <c r="Q12" s="1"/>
      <c r="R12" s="2" t="str">
        <f>IF(Tabla13[[#This Row],[COTIZACIÓN 7]]&gt;0,ABS(1-Tabla13[[#This Row],[COTIZACIÓN 7]]/Tabla13[[#This Row],[PROMEDIO]]),"")</f>
        <v/>
      </c>
      <c r="S12" s="1"/>
      <c r="T12" s="2" t="str">
        <f>IF(Tabla13[[#This Row],[COTIZACIÓN 8]]&gt;0,ABS(1-Tabla13[[#This Row],[COTIZACIÓN 8]]/Tabla13[[#This Row],[PROMEDIO]]),"")</f>
        <v/>
      </c>
      <c r="U1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13782</v>
      </c>
      <c r="V12" s="16">
        <f>COUNT(Tabla13[[#This Row],[COTIZACIÓN 1]:[DESVIACIÓN COT.8]])/2</f>
        <v>3</v>
      </c>
    </row>
    <row r="13" spans="1:22" ht="26.25" thickBot="1" x14ac:dyDescent="0.3">
      <c r="A13" s="15">
        <v>10</v>
      </c>
      <c r="B13" s="32" t="s">
        <v>37</v>
      </c>
      <c r="C13" s="36">
        <v>10151817</v>
      </c>
      <c r="D13" s="42" t="s">
        <v>38</v>
      </c>
      <c r="E13" s="45">
        <v>9769</v>
      </c>
      <c r="F13" s="2">
        <f>IF(Tabla13[[#This Row],[COTIZACIÓN 1]]&gt;0,ABS(1-Tabla13[[#This Row],[COTIZACIÓN 1]]/Tabla13[[#This Row],[PROMEDIO]]),"")</f>
        <v>1.7400925367129338E-2</v>
      </c>
      <c r="G13" s="45">
        <v>10159</v>
      </c>
      <c r="H13" s="2">
        <f>IF(Tabla13[[#This Row],[COTIZACIÓN 2]]&gt;0,ABS(1-Tabla13[[#This Row],[COTIZACIÓN 2]]/Tabla13[[#This Row],[PROMEDIO]]),"")</f>
        <v>2.1826594246630471E-2</v>
      </c>
      <c r="I13" s="46">
        <v>9900</v>
      </c>
      <c r="J13" s="2">
        <f>IF(Tabla13[[#This Row],[COTIZACIÓN 3]]&gt;0,ABS(1-Tabla13[[#This Row],[COTIZACIÓN 3]]/Tabla13[[#This Row],[PROMEDIO]]),"")</f>
        <v>4.2245021122510051E-3</v>
      </c>
      <c r="K13" s="1"/>
      <c r="L13" s="2" t="str">
        <f>IF(Tabla13[[#This Row],[COTIZACIÓN 4]]&gt;0,ABS(1-Tabla13[[#This Row],[COTIZACIÓN 4]]/Tabla13[[#This Row],[PROMEDIO]]),"")</f>
        <v/>
      </c>
      <c r="M13" s="1"/>
      <c r="N13" s="2" t="str">
        <f>IF(Tabla13[[#This Row],[COTIZACIÓN 5]]&gt;0,ABS(1-Tabla13[[#This Row],[COTIZACIÓN 5]]/Tabla13[[#This Row],[PROMEDIO]]),"")</f>
        <v/>
      </c>
      <c r="O13" s="1"/>
      <c r="P13" s="2" t="str">
        <f>IF(Tabla13[[#This Row],[COTIZACIÓN 6]]&gt;0,ABS(1-Tabla13[[#This Row],[COTIZACIÓN 6]]/Tabla13[[#This Row],[PROMEDIO]]),"")</f>
        <v/>
      </c>
      <c r="Q13" s="1"/>
      <c r="R13" s="2" t="str">
        <f>IF(Tabla13[[#This Row],[COTIZACIÓN 7]]&gt;0,ABS(1-Tabla13[[#This Row],[COTIZACIÓN 7]]/Tabla13[[#This Row],[PROMEDIO]]),"")</f>
        <v/>
      </c>
      <c r="S13" s="1"/>
      <c r="T13" s="2" t="str">
        <f>IF(Tabla13[[#This Row],[COTIZACIÓN 8]]&gt;0,ABS(1-Tabla13[[#This Row],[COTIZACIÓN 8]]/Tabla13[[#This Row],[PROMEDIO]]),"")</f>
        <v/>
      </c>
      <c r="U1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9942</v>
      </c>
      <c r="V13" s="16">
        <f>COUNT(Tabla13[[#This Row],[COTIZACIÓN 1]:[DESVIACIÓN COT.8]])/2</f>
        <v>3</v>
      </c>
    </row>
    <row r="14" spans="1:22" ht="15.75" thickBot="1" x14ac:dyDescent="0.3">
      <c r="A14" s="15">
        <v>11</v>
      </c>
      <c r="B14" s="32" t="s">
        <v>39</v>
      </c>
      <c r="C14" s="36">
        <v>53131608</v>
      </c>
      <c r="D14" s="42" t="s">
        <v>26</v>
      </c>
      <c r="E14" s="45">
        <v>31092</v>
      </c>
      <c r="F14" s="2">
        <f>IF(Tabla13[[#This Row],[COTIZACIÓN 1]]&gt;0,ABS(1-Tabla13[[#This Row],[COTIZACIÓN 1]]/Tabla13[[#This Row],[PROMEDIO]]),"")</f>
        <v>1.1131607404109123E-2</v>
      </c>
      <c r="G14" s="45">
        <v>32335</v>
      </c>
      <c r="H14" s="2">
        <f>IF(Tabla13[[#This Row],[COTIZACIÓN 2]]&gt;0,ABS(1-Tabla13[[#This Row],[COTIZACIÓN 2]]/Tabla13[[#This Row],[PROMEDIO]]),"")</f>
        <v>2.8401501176769983E-2</v>
      </c>
      <c r="I14" s="46">
        <v>30900</v>
      </c>
      <c r="J14" s="2">
        <f>IF(Tabla13[[#This Row],[COTIZACIÓN 3]]&gt;0,ABS(1-Tabla13[[#This Row],[COTIZACIÓN 3]]/Tabla13[[#This Row],[PROMEDIO]]),"")</f>
        <v>1.7238089180077631E-2</v>
      </c>
      <c r="K14" s="1"/>
      <c r="L14" s="2" t="str">
        <f>IF(Tabla13[[#This Row],[COTIZACIÓN 4]]&gt;0,ABS(1-Tabla13[[#This Row],[COTIZACIÓN 4]]/Tabla13[[#This Row],[PROMEDIO]]),"")</f>
        <v/>
      </c>
      <c r="M14" s="1"/>
      <c r="N14" s="2" t="str">
        <f>IF(Tabla13[[#This Row],[COTIZACIÓN 5]]&gt;0,ABS(1-Tabla13[[#This Row],[COTIZACIÓN 5]]/Tabla13[[#This Row],[PROMEDIO]]),"")</f>
        <v/>
      </c>
      <c r="O14" s="1"/>
      <c r="P14" s="2" t="str">
        <f>IF(Tabla13[[#This Row],[COTIZACIÓN 6]]&gt;0,ABS(1-Tabla13[[#This Row],[COTIZACIÓN 6]]/Tabla13[[#This Row],[PROMEDIO]]),"")</f>
        <v/>
      </c>
      <c r="Q14" s="1"/>
      <c r="R14" s="2" t="str">
        <f>IF(Tabla13[[#This Row],[COTIZACIÓN 7]]&gt;0,ABS(1-Tabla13[[#This Row],[COTIZACIÓN 7]]/Tabla13[[#This Row],[PROMEDIO]]),"")</f>
        <v/>
      </c>
      <c r="S14" s="1"/>
      <c r="T14" s="2" t="str">
        <f>IF(Tabla13[[#This Row],[COTIZACIÓN 8]]&gt;0,ABS(1-Tabla13[[#This Row],[COTIZACIÓN 8]]/Tabla13[[#This Row],[PROMEDIO]]),"")</f>
        <v/>
      </c>
      <c r="U1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31442</v>
      </c>
      <c r="V14" s="16">
        <f>COUNT(Tabla13[[#This Row],[COTIZACIÓN 1]:[DESVIACIÓN COT.8]])/2</f>
        <v>3</v>
      </c>
    </row>
    <row r="15" spans="1:22" ht="15.75" thickBot="1" x14ac:dyDescent="0.3">
      <c r="A15" s="15">
        <v>12</v>
      </c>
      <c r="B15" s="32" t="s">
        <v>40</v>
      </c>
      <c r="C15" s="36">
        <v>50161814</v>
      </c>
      <c r="D15" s="42" t="s">
        <v>36</v>
      </c>
      <c r="E15" s="45">
        <v>17494</v>
      </c>
      <c r="F15" s="2">
        <f>IF(Tabla13[[#This Row],[COTIZACIÓN 1]]&gt;0,ABS(1-Tabla13[[#This Row],[COTIZACIÓN 1]]/Tabla13[[#This Row],[PROMEDIO]]),"")</f>
        <v>1.8789612429188418E-2</v>
      </c>
      <c r="G15" s="45">
        <v>18193</v>
      </c>
      <c r="H15" s="2">
        <f>IF(Tabla13[[#This Row],[COTIZACIÓN 2]]&gt;0,ABS(1-Tabla13[[#This Row],[COTIZACIÓN 2]]/Tabla13[[#This Row],[PROMEDIO]]),"")</f>
        <v>2.0416175893207766E-2</v>
      </c>
      <c r="I15" s="46">
        <v>17800</v>
      </c>
      <c r="J15" s="2">
        <f>IF(Tabla13[[#This Row],[COTIZACIÓN 3]]&gt;0,ABS(1-Tabla13[[#This Row],[COTIZACIÓN 3]]/Tabla13[[#This Row],[PROMEDIO]]),"")</f>
        <v>1.6265634640193483E-3</v>
      </c>
      <c r="K15" s="1"/>
      <c r="L15" s="2" t="str">
        <f>IF(Tabla13[[#This Row],[COTIZACIÓN 4]]&gt;0,ABS(1-Tabla13[[#This Row],[COTIZACIÓN 4]]/Tabla13[[#This Row],[PROMEDIO]]),"")</f>
        <v/>
      </c>
      <c r="M15" s="1"/>
      <c r="N15" s="2" t="str">
        <f>IF(Tabla13[[#This Row],[COTIZACIÓN 5]]&gt;0,ABS(1-Tabla13[[#This Row],[COTIZACIÓN 5]]/Tabla13[[#This Row],[PROMEDIO]]),"")</f>
        <v/>
      </c>
      <c r="O15" s="1"/>
      <c r="P15" s="2" t="str">
        <f>IF(Tabla13[[#This Row],[COTIZACIÓN 6]]&gt;0,ABS(1-Tabla13[[#This Row],[COTIZACIÓN 6]]/Tabla13[[#This Row],[PROMEDIO]]),"")</f>
        <v/>
      </c>
      <c r="Q15" s="1"/>
      <c r="R15" s="2" t="str">
        <f>IF(Tabla13[[#This Row],[COTIZACIÓN 7]]&gt;0,ABS(1-Tabla13[[#This Row],[COTIZACIÓN 7]]/Tabla13[[#This Row],[PROMEDIO]]),"")</f>
        <v/>
      </c>
      <c r="S15" s="1"/>
      <c r="T15" s="2" t="str">
        <f>IF(Tabla13[[#This Row],[COTIZACIÓN 8]]&gt;0,ABS(1-Tabla13[[#This Row],[COTIZACIÓN 8]]/Tabla13[[#This Row],[PROMEDIO]]),"")</f>
        <v/>
      </c>
      <c r="U1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17829</v>
      </c>
      <c r="V15" s="16">
        <f>COUNT(Tabla13[[#This Row],[COTIZACIÓN 1]:[DESVIACIÓN COT.8]])/2</f>
        <v>3</v>
      </c>
    </row>
    <row r="16" spans="1:22" ht="26.25" thickBot="1" x14ac:dyDescent="0.3">
      <c r="A16" s="15">
        <v>13</v>
      </c>
      <c r="B16" s="32" t="s">
        <v>41</v>
      </c>
      <c r="C16" s="36">
        <v>50221101</v>
      </c>
      <c r="D16" s="42" t="s">
        <v>36</v>
      </c>
      <c r="E16" s="45">
        <v>4777</v>
      </c>
      <c r="F16" s="2">
        <f>IF(Tabla13[[#This Row],[COTIZACIÓN 1]]&gt;0,ABS(1-Tabla13[[#This Row],[COTIZACIÓN 1]]/Tabla13[[#This Row],[PROMEDIO]]),"")</f>
        <v>2.1307109198934637E-2</v>
      </c>
      <c r="G16" s="45">
        <v>4968</v>
      </c>
      <c r="H16" s="2">
        <f>IF(Tabla13[[#This Row],[COTIZACIÓN 2]]&gt;0,ABS(1-Tabla13[[#This Row],[COTIZACIÓN 2]]/Tabla13[[#This Row],[PROMEDIO]]),"")</f>
        <v>1.782421634910869E-2</v>
      </c>
      <c r="I16" s="46">
        <v>4900</v>
      </c>
      <c r="J16" s="2">
        <f>IF(Tabla13[[#This Row],[COTIZACIÓN 3]]&gt;0,ABS(1-Tabla13[[#This Row],[COTIZACIÓN 3]]/Tabla13[[#This Row],[PROMEDIO]]),"")</f>
        <v>3.8926449498053461E-3</v>
      </c>
      <c r="K16" s="1"/>
      <c r="L16" s="2" t="str">
        <f>IF(Tabla13[[#This Row],[COTIZACIÓN 4]]&gt;0,ABS(1-Tabla13[[#This Row],[COTIZACIÓN 4]]/Tabla13[[#This Row],[PROMEDIO]]),"")</f>
        <v/>
      </c>
      <c r="M16" s="1"/>
      <c r="N16" s="2" t="str">
        <f>IF(Tabla13[[#This Row],[COTIZACIÓN 5]]&gt;0,ABS(1-Tabla13[[#This Row],[COTIZACIÓN 5]]/Tabla13[[#This Row],[PROMEDIO]]),"")</f>
        <v/>
      </c>
      <c r="O16" s="1"/>
      <c r="P16" s="2" t="str">
        <f>IF(Tabla13[[#This Row],[COTIZACIÓN 6]]&gt;0,ABS(1-Tabla13[[#This Row],[COTIZACIÓN 6]]/Tabla13[[#This Row],[PROMEDIO]]),"")</f>
        <v/>
      </c>
      <c r="Q16" s="1"/>
      <c r="R16" s="2" t="str">
        <f>IF(Tabla13[[#This Row],[COTIZACIÓN 7]]&gt;0,ABS(1-Tabla13[[#This Row],[COTIZACIÓN 7]]/Tabla13[[#This Row],[PROMEDIO]]),"")</f>
        <v/>
      </c>
      <c r="S16" s="1"/>
      <c r="T16" s="2" t="str">
        <f>IF(Tabla13[[#This Row],[COTIZACIÓN 8]]&gt;0,ABS(1-Tabla13[[#This Row],[COTIZACIÓN 8]]/Tabla13[[#This Row],[PROMEDIO]]),"")</f>
        <v/>
      </c>
      <c r="U1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4881</v>
      </c>
      <c r="V16" s="16">
        <f>COUNT(Tabla13[[#This Row],[COTIZACIÓN 1]:[DESVIACIÓN COT.8]])/2</f>
        <v>3</v>
      </c>
    </row>
    <row r="17" spans="1:22" ht="15.75" thickBot="1" x14ac:dyDescent="0.3">
      <c r="A17" s="15">
        <v>14</v>
      </c>
      <c r="B17" s="32" t="s">
        <v>42</v>
      </c>
      <c r="C17" s="36">
        <v>50221101</v>
      </c>
      <c r="D17" s="42" t="s">
        <v>28</v>
      </c>
      <c r="E17" s="45">
        <v>41652</v>
      </c>
      <c r="F17" s="2">
        <f>IF(Tabla13[[#This Row],[COTIZACIÓN 1]]&gt;0,ABS(1-Tabla13[[#This Row],[COTIZACIÓN 1]]/Tabla13[[#This Row],[PROMEDIO]]),"")</f>
        <v>1.2119630956051508E-2</v>
      </c>
      <c r="G17" s="45">
        <v>43318</v>
      </c>
      <c r="H17" s="2">
        <f>IF(Tabla13[[#This Row],[COTIZACIÓN 2]]&gt;0,ABS(1-Tabla13[[#This Row],[COTIZACIÓN 2]]/Tabla13[[#This Row],[PROMEDIO]]),"")</f>
        <v>2.7393686407513718E-2</v>
      </c>
      <c r="I17" s="46">
        <v>41520</v>
      </c>
      <c r="J17" s="2">
        <f>IF(Tabla13[[#This Row],[COTIZACIÓN 3]]&gt;0,ABS(1-Tabla13[[#This Row],[COTIZACIÓN 3]]/Tabla13[[#This Row],[PROMEDIO]]),"")</f>
        <v>1.5250337974053063E-2</v>
      </c>
      <c r="K17" s="1"/>
      <c r="L17" s="2" t="str">
        <f>IF(Tabla13[[#This Row],[COTIZACIÓN 4]]&gt;0,ABS(1-Tabla13[[#This Row],[COTIZACIÓN 4]]/Tabla13[[#This Row],[PROMEDIO]]),"")</f>
        <v/>
      </c>
      <c r="M17" s="1"/>
      <c r="N17" s="2" t="str">
        <f>IF(Tabla13[[#This Row],[COTIZACIÓN 5]]&gt;0,ABS(1-Tabla13[[#This Row],[COTIZACIÓN 5]]/Tabla13[[#This Row],[PROMEDIO]]),"")</f>
        <v/>
      </c>
      <c r="O17" s="1"/>
      <c r="P17" s="2" t="str">
        <f>IF(Tabla13[[#This Row],[COTIZACIÓN 6]]&gt;0,ABS(1-Tabla13[[#This Row],[COTIZACIÓN 6]]/Tabla13[[#This Row],[PROMEDIO]]),"")</f>
        <v/>
      </c>
      <c r="Q17" s="1"/>
      <c r="R17" s="2" t="str">
        <f>IF(Tabla13[[#This Row],[COTIZACIÓN 7]]&gt;0,ABS(1-Tabla13[[#This Row],[COTIZACIÓN 7]]/Tabla13[[#This Row],[PROMEDIO]]),"")</f>
        <v/>
      </c>
      <c r="S17" s="1"/>
      <c r="T17" s="2" t="str">
        <f>IF(Tabla13[[#This Row],[COTIZACIÓN 8]]&gt;0,ABS(1-Tabla13[[#This Row],[COTIZACIÓN 8]]/Tabla13[[#This Row],[PROMEDIO]]),"")</f>
        <v/>
      </c>
      <c r="U1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42163</v>
      </c>
      <c r="V17" s="16">
        <f>COUNT(Tabla13[[#This Row],[COTIZACIÓN 1]:[DESVIACIÓN COT.8]])/2</f>
        <v>3</v>
      </c>
    </row>
    <row r="18" spans="1:22" ht="15.75" thickBot="1" x14ac:dyDescent="0.3">
      <c r="A18" s="15">
        <v>15</v>
      </c>
      <c r="B18" s="32" t="s">
        <v>43</v>
      </c>
      <c r="C18" s="36">
        <v>50221101</v>
      </c>
      <c r="D18" s="42" t="s">
        <v>28</v>
      </c>
      <c r="E18" s="45">
        <v>11621</v>
      </c>
      <c r="F18" s="2">
        <f>IF(Tabla13[[#This Row],[COTIZACIÓN 1]]&gt;0,ABS(1-Tabla13[[#This Row],[COTIZACIÓN 1]]/Tabla13[[#This Row],[PROMEDIO]]),"")</f>
        <v>1.5336383663785758E-2</v>
      </c>
      <c r="G18" s="45">
        <v>12085</v>
      </c>
      <c r="H18" s="2">
        <f>IF(Tabla13[[#This Row],[COTIZACIÓN 2]]&gt;0,ABS(1-Tabla13[[#This Row],[COTIZACIÓN 2]]/Tabla13[[#This Row],[PROMEDIO]]),"")</f>
        <v>2.3978986612438469E-2</v>
      </c>
      <c r="I18" s="46">
        <v>11700</v>
      </c>
      <c r="J18" s="2">
        <f>IF(Tabla13[[#This Row],[COTIZACIÓN 3]]&gt;0,ABS(1-Tabla13[[#This Row],[COTIZACIÓN 3]]/Tabla13[[#This Row],[PROMEDIO]]),"")</f>
        <v>8.6426029486528222E-3</v>
      </c>
      <c r="K18" s="1"/>
      <c r="L18" s="2" t="str">
        <f>IF(Tabla13[[#This Row],[COTIZACIÓN 4]]&gt;0,ABS(1-Tabla13[[#This Row],[COTIZACIÓN 4]]/Tabla13[[#This Row],[PROMEDIO]]),"")</f>
        <v/>
      </c>
      <c r="M18" s="1"/>
      <c r="N18" s="2" t="str">
        <f>IF(Tabla13[[#This Row],[COTIZACIÓN 5]]&gt;0,ABS(1-Tabla13[[#This Row],[COTIZACIÓN 5]]/Tabla13[[#This Row],[PROMEDIO]]),"")</f>
        <v/>
      </c>
      <c r="O18" s="1"/>
      <c r="P18" s="2" t="str">
        <f>IF(Tabla13[[#This Row],[COTIZACIÓN 6]]&gt;0,ABS(1-Tabla13[[#This Row],[COTIZACIÓN 6]]/Tabla13[[#This Row],[PROMEDIO]]),"")</f>
        <v/>
      </c>
      <c r="Q18" s="1"/>
      <c r="R18" s="2" t="str">
        <f>IF(Tabla13[[#This Row],[COTIZACIÓN 7]]&gt;0,ABS(1-Tabla13[[#This Row],[COTIZACIÓN 7]]/Tabla13[[#This Row],[PROMEDIO]]),"")</f>
        <v/>
      </c>
      <c r="S18" s="1"/>
      <c r="T18" s="2" t="str">
        <f>IF(Tabla13[[#This Row],[COTIZACIÓN 8]]&gt;0,ABS(1-Tabla13[[#This Row],[COTIZACIÓN 8]]/Tabla13[[#This Row],[PROMEDIO]]),"")</f>
        <v/>
      </c>
      <c r="U1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11802</v>
      </c>
      <c r="V18" s="16">
        <f>COUNT(Tabla13[[#This Row],[COTIZACIÓN 1]:[DESVIACIÓN COT.8]])/2</f>
        <v>3</v>
      </c>
    </row>
    <row r="19" spans="1:22" ht="15.75" thickBot="1" x14ac:dyDescent="0.3">
      <c r="A19" s="15">
        <v>16</v>
      </c>
      <c r="B19" s="32" t="s">
        <v>44</v>
      </c>
      <c r="C19" s="36">
        <v>50465401</v>
      </c>
      <c r="D19" s="42" t="s">
        <v>45</v>
      </c>
      <c r="E19" s="45">
        <v>11952</v>
      </c>
      <c r="F19" s="3">
        <f>IF(Tabla13[[#This Row],[COTIZACIÓN 1]]&gt;0,ABS(1-Tabla13[[#This Row],[COTIZACIÓN 1]]/Tabla13[[#This Row],[PROMEDIO]]),"")</f>
        <v>1.0569036949353183E-2</v>
      </c>
      <c r="G19" s="45">
        <v>12430</v>
      </c>
      <c r="H19" s="3">
        <f>IF(Tabla13[[#This Row],[COTIZACIÓN 2]]&gt;0,ABS(1-Tabla13[[#This Row],[COTIZACIÓN 2]]/Tabla13[[#This Row],[PROMEDIO]]),"")</f>
        <v>5.0985034243679728E-2</v>
      </c>
      <c r="I19" s="46">
        <v>11100</v>
      </c>
      <c r="J19" s="3">
        <f>IF(Tabla13[[#This Row],[COTIZACIÓN 3]]&gt;0,ABS(1-Tabla13[[#This Row],[COTIZACIÓN 3]]/Tabla13[[#This Row],[PROMEDIO]]),"")</f>
        <v>6.1469518897438014E-2</v>
      </c>
      <c r="K19" s="6"/>
      <c r="L19" s="3" t="str">
        <f>IF(Tabla13[[#This Row],[COTIZACIÓN 4]]&gt;0,ABS(1-Tabla13[[#This Row],[COTIZACIÓN 4]]/Tabla13[[#This Row],[PROMEDIO]]),"")</f>
        <v/>
      </c>
      <c r="M19" s="6"/>
      <c r="N19" s="3" t="str">
        <f>IF(Tabla13[[#This Row],[COTIZACIÓN 5]]&gt;0,ABS(1-Tabla13[[#This Row],[COTIZACIÓN 5]]/Tabla13[[#This Row],[PROMEDIO]]),"")</f>
        <v/>
      </c>
      <c r="O19" s="6"/>
      <c r="P19" s="3" t="str">
        <f>IF(Tabla13[[#This Row],[COTIZACIÓN 6]]&gt;0,ABS(1-Tabla13[[#This Row],[COTIZACIÓN 6]]/Tabla13[[#This Row],[PROMEDIO]]),"")</f>
        <v/>
      </c>
      <c r="Q19" s="6"/>
      <c r="R19" s="3" t="str">
        <f>IF(Tabla13[[#This Row],[COTIZACIÓN 7]]&gt;0,ABS(1-Tabla13[[#This Row],[COTIZACIÓN 7]]/Tabla13[[#This Row],[PROMEDIO]]),"")</f>
        <v/>
      </c>
      <c r="S19" s="6"/>
      <c r="T19" s="3" t="str">
        <f>IF(Tabla13[[#This Row],[COTIZACIÓN 8]]&gt;0,ABS(1-Tabla13[[#This Row],[COTIZACIÓN 8]]/Tabla13[[#This Row],[PROMEDIO]]),"")</f>
        <v/>
      </c>
      <c r="U19" s="5">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11827</v>
      </c>
      <c r="V19" s="17">
        <f>COUNT(Tabla13[[#This Row],[COTIZACIÓN 1]:[DESVIACIÓN COT.8]])/2</f>
        <v>3</v>
      </c>
    </row>
    <row r="20" spans="1:22" ht="15.75" thickBot="1" x14ac:dyDescent="0.3">
      <c r="A20" s="15">
        <v>17</v>
      </c>
      <c r="B20" s="32" t="s">
        <v>46</v>
      </c>
      <c r="C20" s="36">
        <v>50221101</v>
      </c>
      <c r="D20" s="42" t="s">
        <v>38</v>
      </c>
      <c r="E20" s="45">
        <v>6835</v>
      </c>
      <c r="F20" s="3">
        <f>IF(Tabla13[[#This Row],[COTIZACIÓN 1]]&gt;0,ABS(1-Tabla13[[#This Row],[COTIZACIÓN 1]]/Tabla13[[#This Row],[PROMEDIO]]),"")</f>
        <v>1.612206707931485E-2</v>
      </c>
      <c r="G20" s="45">
        <v>7108</v>
      </c>
      <c r="H20" s="3">
        <f>IF(Tabla13[[#This Row],[COTIZACIÓN 2]]&gt;0,ABS(1-Tabla13[[#This Row],[COTIZACIÓN 2]]/Tabla13[[#This Row],[PROMEDIO]]),"")</f>
        <v>2.3175471426515104E-2</v>
      </c>
      <c r="I20" s="46">
        <v>6900</v>
      </c>
      <c r="J20" s="3">
        <f>IF(Tabla13[[#This Row],[COTIZACIÓN 3]]&gt;0,ABS(1-Tabla13[[#This Row],[COTIZACIÓN 3]]/Tabla13[[#This Row],[PROMEDIO]]),"")</f>
        <v>6.7655102922125065E-3</v>
      </c>
      <c r="K20" s="6"/>
      <c r="L20" s="3" t="str">
        <f>IF(Tabla13[[#This Row],[COTIZACIÓN 4]]&gt;0,ABS(1-Tabla13[[#This Row],[COTIZACIÓN 4]]/Tabla13[[#This Row],[PROMEDIO]]),"")</f>
        <v/>
      </c>
      <c r="M20" s="6"/>
      <c r="N20" s="3" t="str">
        <f>IF(Tabla13[[#This Row],[COTIZACIÓN 5]]&gt;0,ABS(1-Tabla13[[#This Row],[COTIZACIÓN 5]]/Tabla13[[#This Row],[PROMEDIO]]),"")</f>
        <v/>
      </c>
      <c r="O20" s="6"/>
      <c r="P20" s="3" t="str">
        <f>IF(Tabla13[[#This Row],[COTIZACIÓN 6]]&gt;0,ABS(1-Tabla13[[#This Row],[COTIZACIÓN 6]]/Tabla13[[#This Row],[PROMEDIO]]),"")</f>
        <v/>
      </c>
      <c r="Q20" s="6"/>
      <c r="R20" s="3" t="str">
        <f>IF(Tabla13[[#This Row],[COTIZACIÓN 7]]&gt;0,ABS(1-Tabla13[[#This Row],[COTIZACIÓN 7]]/Tabla13[[#This Row],[PROMEDIO]]),"")</f>
        <v/>
      </c>
      <c r="S20" s="6"/>
      <c r="T20" s="3" t="str">
        <f>IF(Tabla13[[#This Row],[COTIZACIÓN 8]]&gt;0,ABS(1-Tabla13[[#This Row],[COTIZACIÓN 8]]/Tabla13[[#This Row],[PROMEDIO]]),"")</f>
        <v/>
      </c>
      <c r="U20" s="5">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6947</v>
      </c>
      <c r="V20" s="17">
        <f>COUNT(Tabla13[[#This Row],[COTIZACIÓN 1]:[DESVIACIÓN COT.8]])/2</f>
        <v>3</v>
      </c>
    </row>
    <row r="21" spans="1:22" ht="15.75" thickBot="1" x14ac:dyDescent="0.3">
      <c r="A21" s="15">
        <v>18</v>
      </c>
      <c r="B21" s="32" t="s">
        <v>47</v>
      </c>
      <c r="C21" s="36">
        <v>50161509</v>
      </c>
      <c r="D21" s="42" t="s">
        <v>28</v>
      </c>
      <c r="E21" s="45">
        <v>9746</v>
      </c>
      <c r="F21" s="2">
        <f>IF(Tabla13[[#This Row],[COTIZACIÓN 1]]&gt;0,ABS(1-Tabla13[[#This Row],[COTIZACIÓN 1]]/Tabla13[[#This Row],[PROMEDIO]]),"")</f>
        <v>1.4858991205903171E-2</v>
      </c>
      <c r="G21" s="45">
        <v>10135</v>
      </c>
      <c r="H21" s="2">
        <f>IF(Tabla13[[#This Row],[COTIZACIÓN 2]]&gt;0,ABS(1-Tabla13[[#This Row],[COTIZACIÓN 2]]/Tabla13[[#This Row],[PROMEDIO]]),"")</f>
        <v>2.4461740624684092E-2</v>
      </c>
      <c r="I21" s="46">
        <v>9800</v>
      </c>
      <c r="J21" s="2">
        <f>IF(Tabla13[[#This Row],[COTIZACIÓN 3]]&gt;0,ABS(1-Tabla13[[#This Row],[COTIZACIÓN 3]]/Tabla13[[#This Row],[PROMEDIO]]),"")</f>
        <v>9.4005862731224576E-3</v>
      </c>
      <c r="K21" s="1"/>
      <c r="L21" s="2" t="str">
        <f>IF(Tabla13[[#This Row],[COTIZACIÓN 4]]&gt;0,ABS(1-Tabla13[[#This Row],[COTIZACIÓN 4]]/Tabla13[[#This Row],[PROMEDIO]]),"")</f>
        <v/>
      </c>
      <c r="M21" s="1"/>
      <c r="N21" s="2" t="str">
        <f>IF(Tabla13[[#This Row],[COTIZACIÓN 5]]&gt;0,ABS(1-Tabla13[[#This Row],[COTIZACIÓN 5]]/Tabla13[[#This Row],[PROMEDIO]]),"")</f>
        <v/>
      </c>
      <c r="O21" s="1"/>
      <c r="P21" s="2" t="str">
        <f>IF(Tabla13[[#This Row],[COTIZACIÓN 6]]&gt;0,ABS(1-Tabla13[[#This Row],[COTIZACIÓN 6]]/Tabla13[[#This Row],[PROMEDIO]]),"")</f>
        <v/>
      </c>
      <c r="Q21" s="1"/>
      <c r="R21" s="2" t="str">
        <f>IF(Tabla13[[#This Row],[COTIZACIÓN 7]]&gt;0,ABS(1-Tabla13[[#This Row],[COTIZACIÓN 7]]/Tabla13[[#This Row],[PROMEDIO]]),"")</f>
        <v/>
      </c>
      <c r="S21" s="1"/>
      <c r="T21" s="2" t="str">
        <f>IF(Tabla13[[#This Row],[COTIZACIÓN 8]]&gt;0,ABS(1-Tabla13[[#This Row],[COTIZACIÓN 8]]/Tabla13[[#This Row],[PROMEDIO]]),"")</f>
        <v/>
      </c>
      <c r="U2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9893</v>
      </c>
      <c r="V21" s="16">
        <f>COUNT(Tabla13[[#This Row],[COTIZACIÓN 1]:[DESVIACIÓN COT.8]])/2</f>
        <v>3</v>
      </c>
    </row>
    <row r="22" spans="1:22" ht="15.75" thickBot="1" x14ac:dyDescent="0.3">
      <c r="A22" s="15">
        <v>19</v>
      </c>
      <c r="B22" s="32" t="s">
        <v>48</v>
      </c>
      <c r="C22" s="36">
        <v>50161509</v>
      </c>
      <c r="D22" s="42" t="s">
        <v>28</v>
      </c>
      <c r="E22" s="45">
        <v>9796</v>
      </c>
      <c r="F22" s="2">
        <f>IF(Tabla13[[#This Row],[COTIZACIÓN 1]]&gt;0,ABS(1-Tabla13[[#This Row],[COTIZACIÓN 1]]/Tabla13[[#This Row],[PROMEDIO]]),"")</f>
        <v>1.656460194759557E-2</v>
      </c>
      <c r="G22" s="45">
        <v>10187</v>
      </c>
      <c r="H22" s="2">
        <f>IF(Tabla13[[#This Row],[COTIZACIÓN 2]]&gt;0,ABS(1-Tabla13[[#This Row],[COTIZACIÓN 2]]/Tabla13[[#This Row],[PROMEDIO]]),"")</f>
        <v>2.2688485091858279E-2</v>
      </c>
      <c r="I22" s="46">
        <v>9900</v>
      </c>
      <c r="J22" s="2">
        <f>IF(Tabla13[[#This Row],[COTIZACIÓN 3]]&gt;0,ABS(1-Tabla13[[#This Row],[COTIZACIÓN 3]]/Tabla13[[#This Row],[PROMEDIO]]),"")</f>
        <v>6.1238831442625985E-3</v>
      </c>
      <c r="K22" s="1"/>
      <c r="L22" s="2" t="str">
        <f>IF(Tabla13[[#This Row],[COTIZACIÓN 4]]&gt;0,ABS(1-Tabla13[[#This Row],[COTIZACIÓN 4]]/Tabla13[[#This Row],[PROMEDIO]]),"")</f>
        <v/>
      </c>
      <c r="M22" s="1"/>
      <c r="N22" s="2" t="str">
        <f>IF(Tabla13[[#This Row],[COTIZACIÓN 5]]&gt;0,ABS(1-Tabla13[[#This Row],[COTIZACIÓN 5]]/Tabla13[[#This Row],[PROMEDIO]]),"")</f>
        <v/>
      </c>
      <c r="O22" s="1"/>
      <c r="P22" s="2" t="str">
        <f>IF(Tabla13[[#This Row],[COTIZACIÓN 6]]&gt;0,ABS(1-Tabla13[[#This Row],[COTIZACIÓN 6]]/Tabla13[[#This Row],[PROMEDIO]]),"")</f>
        <v/>
      </c>
      <c r="Q22" s="1"/>
      <c r="R22" s="2" t="str">
        <f>IF(Tabla13[[#This Row],[COTIZACIÓN 7]]&gt;0,ABS(1-Tabla13[[#This Row],[COTIZACIÓN 7]]/Tabla13[[#This Row],[PROMEDIO]]),"")</f>
        <v/>
      </c>
      <c r="S22" s="1"/>
      <c r="T22" s="2" t="str">
        <f>IF(Tabla13[[#This Row],[COTIZACIÓN 8]]&gt;0,ABS(1-Tabla13[[#This Row],[COTIZACIÓN 8]]/Tabla13[[#This Row],[PROMEDIO]]),"")</f>
        <v/>
      </c>
      <c r="U2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9961</v>
      </c>
      <c r="V22" s="16">
        <f>COUNT(Tabla13[[#This Row],[COTIZACIÓN 1]:[DESVIACIÓN COT.8]])/2</f>
        <v>3</v>
      </c>
    </row>
    <row r="23" spans="1:22" ht="15.75" thickBot="1" x14ac:dyDescent="0.3">
      <c r="A23" s="15">
        <v>20</v>
      </c>
      <c r="B23" s="32" t="s">
        <v>49</v>
      </c>
      <c r="C23" s="36">
        <v>50161509</v>
      </c>
      <c r="D23" s="42" t="s">
        <v>28</v>
      </c>
      <c r="E23" s="45">
        <v>18230</v>
      </c>
      <c r="F23" s="2">
        <f>IF(Tabla13[[#This Row],[COTIZACIÓN 1]]&gt;0,ABS(1-Tabla13[[#This Row],[COTIZACIÓN 1]]/Tabla13[[#This Row],[PROMEDIO]]),"")</f>
        <v>5.401276665393584E-3</v>
      </c>
      <c r="G23" s="45">
        <v>18959</v>
      </c>
      <c r="H23" s="2">
        <f>IF(Tabla13[[#This Row],[COTIZACIÓN 2]]&gt;0,ABS(1-Tabla13[[#This Row],[COTIZACIÓN 2]]/Tabla13[[#This Row],[PROMEDIO]]),"")</f>
        <v>3.4371760597959433E-2</v>
      </c>
      <c r="I23" s="46">
        <v>17800</v>
      </c>
      <c r="J23" s="2">
        <f>IF(Tabla13[[#This Row],[COTIZACIÓN 3]]&gt;0,ABS(1-Tabla13[[#This Row],[COTIZACIÓN 3]]/Tabla13[[#This Row],[PROMEDIO]]),"")</f>
        <v>2.8861367232254853E-2</v>
      </c>
      <c r="K23" s="1"/>
      <c r="L23" s="2" t="str">
        <f>IF(Tabla13[[#This Row],[COTIZACIÓN 4]]&gt;0,ABS(1-Tabla13[[#This Row],[COTIZACIÓN 4]]/Tabla13[[#This Row],[PROMEDIO]]),"")</f>
        <v/>
      </c>
      <c r="M23" s="1"/>
      <c r="N23" s="2" t="str">
        <f>IF(Tabla13[[#This Row],[COTIZACIÓN 5]]&gt;0,ABS(1-Tabla13[[#This Row],[COTIZACIÓN 5]]/Tabla13[[#This Row],[PROMEDIO]]),"")</f>
        <v/>
      </c>
      <c r="O23" s="1"/>
      <c r="P23" s="2" t="str">
        <f>IF(Tabla13[[#This Row],[COTIZACIÓN 6]]&gt;0,ABS(1-Tabla13[[#This Row],[COTIZACIÓN 6]]/Tabla13[[#This Row],[PROMEDIO]]),"")</f>
        <v/>
      </c>
      <c r="Q23" s="1"/>
      <c r="R23" s="2" t="str">
        <f>IF(Tabla13[[#This Row],[COTIZACIÓN 7]]&gt;0,ABS(1-Tabla13[[#This Row],[COTIZACIÓN 7]]/Tabla13[[#This Row],[PROMEDIO]]),"")</f>
        <v/>
      </c>
      <c r="S23" s="1"/>
      <c r="T23" s="2" t="str">
        <f>IF(Tabla13[[#This Row],[COTIZACIÓN 8]]&gt;0,ABS(1-Tabla13[[#This Row],[COTIZACIÓN 8]]/Tabla13[[#This Row],[PROMEDIO]]),"")</f>
        <v/>
      </c>
      <c r="U2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18329</v>
      </c>
      <c r="V23" s="16">
        <f>COUNT(Tabla13[[#This Row],[COTIZACIÓN 1]:[DESVIACIÓN COT.8]])/2</f>
        <v>3</v>
      </c>
    </row>
    <row r="24" spans="1:22" ht="26.25" thickBot="1" x14ac:dyDescent="0.3">
      <c r="A24" s="15">
        <v>21</v>
      </c>
      <c r="B24" s="32" t="s">
        <v>50</v>
      </c>
      <c r="C24" s="36">
        <v>24121509</v>
      </c>
      <c r="D24" s="42" t="s">
        <v>51</v>
      </c>
      <c r="E24" s="45">
        <v>45000</v>
      </c>
      <c r="F24" s="2">
        <f>IF(Tabla13[[#This Row],[COTIZACIÓN 1]]&gt;0,ABS(1-Tabla13[[#This Row],[COTIZACIÓN 1]]/Tabla13[[#This Row],[PROMEDIO]]),"")</f>
        <v>5.9671266424904612E-2</v>
      </c>
      <c r="G24" s="45">
        <v>46800</v>
      </c>
      <c r="H24" s="2">
        <f>IF(Tabla13[[#This Row],[COTIZACIÓN 2]]&gt;0,ABS(1-Tabla13[[#This Row],[COTIZACIÓN 2]]/Tabla13[[#This Row],[PROMEDIO]]),"")</f>
        <v>0.10205811708190082</v>
      </c>
      <c r="I24" s="46">
        <v>35600</v>
      </c>
      <c r="J24" s="2">
        <f>IF(Tabla13[[#This Row],[COTIZACIÓN 3]]&gt;0,ABS(1-Tabla13[[#This Row],[COTIZACIÓN 3]]/Tabla13[[#This Row],[PROMEDIO]]),"")</f>
        <v>0.16168228700607545</v>
      </c>
      <c r="K24" s="1"/>
      <c r="L24" s="2" t="str">
        <f>IF(Tabla13[[#This Row],[COTIZACIÓN 4]]&gt;0,ABS(1-Tabla13[[#This Row],[COTIZACIÓN 4]]/Tabla13[[#This Row],[PROMEDIO]]),"")</f>
        <v/>
      </c>
      <c r="M24" s="1"/>
      <c r="N24" s="2" t="str">
        <f>IF(Tabla13[[#This Row],[COTIZACIÓN 5]]&gt;0,ABS(1-Tabla13[[#This Row],[COTIZACIÓN 5]]/Tabla13[[#This Row],[PROMEDIO]]),"")</f>
        <v/>
      </c>
      <c r="O24" s="1"/>
      <c r="P24" s="2" t="str">
        <f>IF(Tabla13[[#This Row],[COTIZACIÓN 6]]&gt;0,ABS(1-Tabla13[[#This Row],[COTIZACIÓN 6]]/Tabla13[[#This Row],[PROMEDIO]]),"")</f>
        <v/>
      </c>
      <c r="Q24" s="1"/>
      <c r="R24" s="2" t="str">
        <f>IF(Tabla13[[#This Row],[COTIZACIÓN 7]]&gt;0,ABS(1-Tabla13[[#This Row],[COTIZACIÓN 7]]/Tabla13[[#This Row],[PROMEDIO]]),"")</f>
        <v/>
      </c>
      <c r="S24" s="1"/>
      <c r="T24" s="2" t="str">
        <f>IF(Tabla13[[#This Row],[COTIZACIÓN 8]]&gt;0,ABS(1-Tabla13[[#This Row],[COTIZACIÓN 8]]/Tabla13[[#This Row],[PROMEDIO]]),"")</f>
        <v/>
      </c>
      <c r="U2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42466</v>
      </c>
      <c r="V24" s="16">
        <f>COUNT(Tabla13[[#This Row],[COTIZACIÓN 1]:[DESVIACIÓN COT.8]])/2</f>
        <v>3</v>
      </c>
    </row>
    <row r="25" spans="1:22" ht="15.75" thickBot="1" x14ac:dyDescent="0.3">
      <c r="A25" s="15">
        <v>22</v>
      </c>
      <c r="B25" s="32" t="s">
        <v>52</v>
      </c>
      <c r="C25" s="36">
        <v>50171904</v>
      </c>
      <c r="D25" s="42" t="s">
        <v>36</v>
      </c>
      <c r="E25" s="45">
        <v>25000</v>
      </c>
      <c r="F25" s="2">
        <f>IF(Tabla13[[#This Row],[COTIZACIÓN 1]]&gt;0,ABS(1-Tabla13[[#This Row],[COTIZACIÓN 1]]/Tabla13[[#This Row],[PROMEDIO]]),"")</f>
        <v>2.7411334401841181E-2</v>
      </c>
      <c r="G25" s="45">
        <v>26000</v>
      </c>
      <c r="H25" s="2">
        <f>IF(Tabla13[[#This Row],[COTIZACIÓN 2]]&gt;0,ABS(1-Tabla13[[#This Row],[COTIZACIÓN 2]]/Tabla13[[#This Row],[PROMEDIO]]),"")</f>
        <v>6.8507787777914775E-2</v>
      </c>
      <c r="I25" s="46">
        <v>22000</v>
      </c>
      <c r="J25" s="2">
        <f>IF(Tabla13[[#This Row],[COTIZACIÓN 3]]&gt;0,ABS(1-Tabla13[[#This Row],[COTIZACIÓN 3]]/Tabla13[[#This Row],[PROMEDIO]]),"")</f>
        <v>9.5878025726379823E-2</v>
      </c>
      <c r="K25" s="1"/>
      <c r="L25" s="2" t="str">
        <f>IF(Tabla13[[#This Row],[COTIZACIÓN 4]]&gt;0,ABS(1-Tabla13[[#This Row],[COTIZACIÓN 4]]/Tabla13[[#This Row],[PROMEDIO]]),"")</f>
        <v/>
      </c>
      <c r="M25" s="1"/>
      <c r="N25" s="2" t="str">
        <f>IF(Tabla13[[#This Row],[COTIZACIÓN 5]]&gt;0,ABS(1-Tabla13[[#This Row],[COTIZACIÓN 5]]/Tabla13[[#This Row],[PROMEDIO]]),"")</f>
        <v/>
      </c>
      <c r="O25" s="1"/>
      <c r="P25" s="2" t="str">
        <f>IF(Tabla13[[#This Row],[COTIZACIÓN 6]]&gt;0,ABS(1-Tabla13[[#This Row],[COTIZACIÓN 6]]/Tabla13[[#This Row],[PROMEDIO]]),"")</f>
        <v/>
      </c>
      <c r="Q25" s="1"/>
      <c r="R25" s="2" t="str">
        <f>IF(Tabla13[[#This Row],[COTIZACIÓN 7]]&gt;0,ABS(1-Tabla13[[#This Row],[COTIZACIÓN 7]]/Tabla13[[#This Row],[PROMEDIO]]),"")</f>
        <v/>
      </c>
      <c r="S25" s="1"/>
      <c r="T25" s="2" t="str">
        <f>IF(Tabla13[[#This Row],[COTIZACIÓN 8]]&gt;0,ABS(1-Tabla13[[#This Row],[COTIZACIÓN 8]]/Tabla13[[#This Row],[PROMEDIO]]),"")</f>
        <v/>
      </c>
      <c r="U2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24333</v>
      </c>
      <c r="V25" s="16">
        <f>COUNT(Tabla13[[#This Row],[COTIZACIÓN 1]:[DESVIACIÓN COT.8]])/2</f>
        <v>3</v>
      </c>
    </row>
    <row r="26" spans="1:22" ht="15.75" thickBot="1" x14ac:dyDescent="0.3">
      <c r="A26" s="15">
        <v>23</v>
      </c>
      <c r="B26" s="32" t="s">
        <v>53</v>
      </c>
      <c r="C26" s="36">
        <v>50161814</v>
      </c>
      <c r="D26" s="42" t="s">
        <v>36</v>
      </c>
      <c r="E26" s="45">
        <v>16000</v>
      </c>
      <c r="F26" s="2">
        <f>IF(Tabla13[[#This Row],[COTIZACIÓN 1]]&gt;0,ABS(1-Tabla13[[#This Row],[COTIZACIÓN 1]]/Tabla13[[#This Row],[PROMEDIO]]),"")</f>
        <v>1.1124845488257096E-2</v>
      </c>
      <c r="G26" s="45">
        <v>16640</v>
      </c>
      <c r="H26" s="2">
        <f>IF(Tabla13[[#This Row],[COTIZACIÓN 2]]&gt;0,ABS(1-Tabla13[[#This Row],[COTIZACIÓN 2]]/Tabla13[[#This Row],[PROMEDIO]]),"")</f>
        <v>2.8430160692212603E-2</v>
      </c>
      <c r="I26" s="46">
        <v>15900</v>
      </c>
      <c r="J26" s="2">
        <f>IF(Tabla13[[#This Row],[COTIZACIÓN 3]]&gt;0,ABS(1-Tabla13[[#This Row],[COTIZACIÓN 3]]/Tabla13[[#This Row],[PROMEDIO]]),"")</f>
        <v>1.7305315203955507E-2</v>
      </c>
      <c r="K26" s="1"/>
      <c r="L26" s="2" t="str">
        <f>IF(Tabla13[[#This Row],[COTIZACIÓN 4]]&gt;0,ABS(1-Tabla13[[#This Row],[COTIZACIÓN 4]]/Tabla13[[#This Row],[PROMEDIO]]),"")</f>
        <v/>
      </c>
      <c r="M26" s="1"/>
      <c r="N26" s="2" t="str">
        <f>IF(Tabla13[[#This Row],[COTIZACIÓN 5]]&gt;0,ABS(1-Tabla13[[#This Row],[COTIZACIÓN 5]]/Tabla13[[#This Row],[PROMEDIO]]),"")</f>
        <v/>
      </c>
      <c r="O26" s="1"/>
      <c r="P26" s="2" t="str">
        <f>IF(Tabla13[[#This Row],[COTIZACIÓN 6]]&gt;0,ABS(1-Tabla13[[#This Row],[COTIZACIÓN 6]]/Tabla13[[#This Row],[PROMEDIO]]),"")</f>
        <v/>
      </c>
      <c r="Q26" s="1"/>
      <c r="R26" s="2" t="str">
        <f>IF(Tabla13[[#This Row],[COTIZACIÓN 7]]&gt;0,ABS(1-Tabla13[[#This Row],[COTIZACIÓN 7]]/Tabla13[[#This Row],[PROMEDIO]]),"")</f>
        <v/>
      </c>
      <c r="S26" s="1"/>
      <c r="T26" s="2" t="str">
        <f>IF(Tabla13[[#This Row],[COTIZACIÓN 8]]&gt;0,ABS(1-Tabla13[[#This Row],[COTIZACIÓN 8]]/Tabla13[[#This Row],[PROMEDIO]]),"")</f>
        <v/>
      </c>
      <c r="U2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16180</v>
      </c>
      <c r="V26" s="16">
        <f>COUNT(Tabla13[[#This Row],[COTIZACIÓN 1]:[DESVIACIÓN COT.8]])/2</f>
        <v>3</v>
      </c>
    </row>
    <row r="27" spans="1:22" ht="26.25" thickBot="1" x14ac:dyDescent="0.3">
      <c r="A27" s="15">
        <v>24</v>
      </c>
      <c r="B27" s="33" t="s">
        <v>54</v>
      </c>
      <c r="C27" s="37">
        <v>24111503</v>
      </c>
      <c r="D27" s="43" t="s">
        <v>51</v>
      </c>
      <c r="E27" s="45">
        <v>90249</v>
      </c>
      <c r="F27" s="2">
        <f>IF(Tabla13[[#This Row],[COTIZACIÓN 1]]&gt;0,ABS(1-Tabla13[[#This Row],[COTIZACIÓN 1]]/Tabla13[[#This Row],[PROMEDIO]]),"")</f>
        <v>8.6340418520349793E-3</v>
      </c>
      <c r="G27" s="45">
        <v>93858</v>
      </c>
      <c r="H27" s="2">
        <f>IF(Tabla13[[#This Row],[COTIZACIÓN 2]]&gt;0,ABS(1-Tabla13[[#This Row],[COTIZACIÓN 2]]/Tabla13[[#This Row],[PROMEDIO]]),"")</f>
        <v>3.1010051079255252E-2</v>
      </c>
      <c r="I27" s="46">
        <v>89000</v>
      </c>
      <c r="J27" s="2">
        <f>IF(Tabla13[[#This Row],[COTIZACIÓN 3]]&gt;0,ABS(1-Tabla13[[#This Row],[COTIZACIÓN 3]]/Tabla13[[#This Row],[PROMEDIO]]),"")</f>
        <v>2.2354039655077762E-2</v>
      </c>
      <c r="K27" s="1"/>
      <c r="L27" s="2" t="str">
        <f>IF(Tabla13[[#This Row],[COTIZACIÓN 4]]&gt;0,ABS(1-Tabla13[[#This Row],[COTIZACIÓN 4]]/Tabla13[[#This Row],[PROMEDIO]]),"")</f>
        <v/>
      </c>
      <c r="M27" s="1"/>
      <c r="N27" s="2" t="str">
        <f>IF(Tabla13[[#This Row],[COTIZACIÓN 5]]&gt;0,ABS(1-Tabla13[[#This Row],[COTIZACIÓN 5]]/Tabla13[[#This Row],[PROMEDIO]]),"")</f>
        <v/>
      </c>
      <c r="O27" s="1"/>
      <c r="P27" s="2" t="str">
        <f>IF(Tabla13[[#This Row],[COTIZACIÓN 6]]&gt;0,ABS(1-Tabla13[[#This Row],[COTIZACIÓN 6]]/Tabla13[[#This Row],[PROMEDIO]]),"")</f>
        <v/>
      </c>
      <c r="Q27" s="1"/>
      <c r="R27" s="2" t="str">
        <f>IF(Tabla13[[#This Row],[COTIZACIÓN 7]]&gt;0,ABS(1-Tabla13[[#This Row],[COTIZACIÓN 7]]/Tabla13[[#This Row],[PROMEDIO]]),"")</f>
        <v/>
      </c>
      <c r="S27" s="1"/>
      <c r="T27" s="2" t="str">
        <f>IF(Tabla13[[#This Row],[COTIZACIÓN 8]]&gt;0,ABS(1-Tabla13[[#This Row],[COTIZACIÓN 8]]/Tabla13[[#This Row],[PROMEDIO]]),"")</f>
        <v/>
      </c>
      <c r="U2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91035</v>
      </c>
      <c r="V27" s="16">
        <f>COUNT(Tabla13[[#This Row],[COTIZACIÓN 1]:[DESVIACIÓN COT.8]])/2</f>
        <v>3</v>
      </c>
    </row>
    <row r="28" spans="1:22" ht="26.25" thickBot="1" x14ac:dyDescent="0.3">
      <c r="A28" s="15">
        <v>25</v>
      </c>
      <c r="B28" s="33" t="s">
        <v>55</v>
      </c>
      <c r="C28" s="38">
        <v>24111503</v>
      </c>
      <c r="D28" s="43" t="s">
        <v>51</v>
      </c>
      <c r="E28" s="45">
        <v>15000</v>
      </c>
      <c r="F28" s="2">
        <f>IF(Tabla13[[#This Row],[COTIZACIÓN 1]]&gt;0,ABS(1-Tabla13[[#This Row],[COTIZACIÓN 1]]/Tabla13[[#This Row],[PROMEDIO]]),"")</f>
        <v>2.1951706246258196E-3</v>
      </c>
      <c r="G28" s="45">
        <v>15600</v>
      </c>
      <c r="H28" s="2">
        <f>IF(Tabla13[[#This Row],[COTIZACIÓN 2]]&gt;0,ABS(1-Tabla13[[#This Row],[COTIZACIÓN 2]]/Tabla13[[#This Row],[PROMEDIO]]),"")</f>
        <v>3.7717022550389112E-2</v>
      </c>
      <c r="I28" s="46">
        <v>14500</v>
      </c>
      <c r="J28" s="2">
        <f>IF(Tabla13[[#This Row],[COTIZACIÓN 3]]&gt;0,ABS(1-Tabla13[[#This Row],[COTIZACIÓN 3]]/Tabla13[[#This Row],[PROMEDIO]]),"")</f>
        <v>3.5455331603804985E-2</v>
      </c>
      <c r="K28" s="1"/>
      <c r="L28" s="2" t="str">
        <f>IF(Tabla13[[#This Row],[COTIZACIÓN 4]]&gt;0,ABS(1-Tabla13[[#This Row],[COTIZACIÓN 4]]/Tabla13[[#This Row],[PROMEDIO]]),"")</f>
        <v/>
      </c>
      <c r="M28" s="1"/>
      <c r="N28" s="2" t="str">
        <f>IF(Tabla13[[#This Row],[COTIZACIÓN 5]]&gt;0,ABS(1-Tabla13[[#This Row],[COTIZACIÓN 5]]/Tabla13[[#This Row],[PROMEDIO]]),"")</f>
        <v/>
      </c>
      <c r="O28" s="1"/>
      <c r="P28" s="2" t="str">
        <f>IF(Tabla13[[#This Row],[COTIZACIÓN 6]]&gt;0,ABS(1-Tabla13[[#This Row],[COTIZACIÓN 6]]/Tabla13[[#This Row],[PROMEDIO]]),"")</f>
        <v/>
      </c>
      <c r="Q28" s="1"/>
      <c r="R28" s="2" t="str">
        <f>IF(Tabla13[[#This Row],[COTIZACIÓN 7]]&gt;0,ABS(1-Tabla13[[#This Row],[COTIZACIÓN 7]]/Tabla13[[#This Row],[PROMEDIO]]),"")</f>
        <v/>
      </c>
      <c r="S28" s="1"/>
      <c r="T28" s="2" t="str">
        <f>IF(Tabla13[[#This Row],[COTIZACIÓN 8]]&gt;0,ABS(1-Tabla13[[#This Row],[COTIZACIÓN 8]]/Tabla13[[#This Row],[PROMEDIO]]),"")</f>
        <v/>
      </c>
      <c r="U2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15033</v>
      </c>
      <c r="V28" s="16">
        <f>COUNT(Tabla13[[#This Row],[COTIZACIÓN 1]:[DESVIACIÓN COT.8]])/2</f>
        <v>3</v>
      </c>
    </row>
    <row r="29" spans="1:22" ht="15.75" thickBot="1" x14ac:dyDescent="0.3">
      <c r="A29" s="15">
        <v>26</v>
      </c>
      <c r="B29" s="33" t="s">
        <v>56</v>
      </c>
      <c r="C29" s="38">
        <v>50363110</v>
      </c>
      <c r="D29" s="43" t="s">
        <v>57</v>
      </c>
      <c r="E29" s="45">
        <v>45904</v>
      </c>
      <c r="F29" s="2">
        <f>IF(Tabla13[[#This Row],[COTIZACIÓN 1]]&gt;0,ABS(1-Tabla13[[#This Row],[COTIZACIÓN 1]]/Tabla13[[#This Row],[PROMEDIO]]),"")</f>
        <v>4.1562759767248547E-3</v>
      </c>
      <c r="G29" s="45">
        <v>47740</v>
      </c>
      <c r="H29" s="2">
        <f>IF(Tabla13[[#This Row],[COTIZACIÓN 2]]&gt;0,ABS(1-Tabla13[[#This Row],[COTIZACIÓN 2]]/Tabla13[[#This Row],[PROMEDIO]]),"")</f>
        <v>4.4319026993918653E-2</v>
      </c>
      <c r="I29" s="46">
        <v>43500</v>
      </c>
      <c r="J29" s="2">
        <f>IF(Tabla13[[#This Row],[COTIZACIÓN 3]]&gt;0,ABS(1-Tabla13[[#This Row],[COTIZACIÓN 3]]/Tabla13[[#This Row],[PROMEDIO]]),"")</f>
        <v>4.8431552697204339E-2</v>
      </c>
      <c r="K29" s="1"/>
      <c r="L29" s="2" t="str">
        <f>IF(Tabla13[[#This Row],[COTIZACIÓN 4]]&gt;0,ABS(1-Tabla13[[#This Row],[COTIZACIÓN 4]]/Tabla13[[#This Row],[PROMEDIO]]),"")</f>
        <v/>
      </c>
      <c r="M29" s="1"/>
      <c r="N29" s="2" t="str">
        <f>IF(Tabla13[[#This Row],[COTIZACIÓN 5]]&gt;0,ABS(1-Tabla13[[#This Row],[COTIZACIÓN 5]]/Tabla13[[#This Row],[PROMEDIO]]),"")</f>
        <v/>
      </c>
      <c r="O29" s="1"/>
      <c r="P29" s="2" t="str">
        <f>IF(Tabla13[[#This Row],[COTIZACIÓN 6]]&gt;0,ABS(1-Tabla13[[#This Row],[COTIZACIÓN 6]]/Tabla13[[#This Row],[PROMEDIO]]),"")</f>
        <v/>
      </c>
      <c r="Q29" s="1"/>
      <c r="R29" s="2" t="str">
        <f>IF(Tabla13[[#This Row],[COTIZACIÓN 7]]&gt;0,ABS(1-Tabla13[[#This Row],[COTIZACIÓN 7]]/Tabla13[[#This Row],[PROMEDIO]]),"")</f>
        <v/>
      </c>
      <c r="S29" s="1"/>
      <c r="T29" s="2" t="str">
        <f>IF(Tabla13[[#This Row],[COTIZACIÓN 8]]&gt;0,ABS(1-Tabla13[[#This Row],[COTIZACIÓN 8]]/Tabla13[[#This Row],[PROMEDIO]]),"")</f>
        <v/>
      </c>
      <c r="U2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45714</v>
      </c>
      <c r="V29" s="16">
        <f>COUNT(Tabla13[[#This Row],[COTIZACIÓN 1]:[DESVIACIÓN COT.8]])/2</f>
        <v>3</v>
      </c>
    </row>
    <row r="30" spans="1:22" ht="39" thickBot="1" x14ac:dyDescent="0.3">
      <c r="A30" s="15">
        <v>27</v>
      </c>
      <c r="B30" s="33" t="s">
        <v>58</v>
      </c>
      <c r="C30" s="38">
        <v>50201709</v>
      </c>
      <c r="D30" s="43" t="s">
        <v>59</v>
      </c>
      <c r="E30" s="45">
        <v>38909</v>
      </c>
      <c r="F30" s="2">
        <f>IF(Tabla13[[#This Row],[COTIZACIÓN 1]]&gt;0,ABS(1-Tabla13[[#This Row],[COTIZACIÓN 1]]/Tabla13[[#This Row],[PROMEDIO]]),"")</f>
        <v>1.3063108766233733E-2</v>
      </c>
      <c r="G30" s="45">
        <v>40465</v>
      </c>
      <c r="H30" s="2">
        <f>IF(Tabla13[[#This Row],[COTIZACIÓN 2]]&gt;0,ABS(1-Tabla13[[#This Row],[COTIZACIÓN 2]]/Tabla13[[#This Row],[PROMEDIO]]),"")</f>
        <v>2.6405235389610482E-2</v>
      </c>
      <c r="I30" s="46">
        <v>38900</v>
      </c>
      <c r="J30" s="2">
        <f>IF(Tabla13[[#This Row],[COTIZACIÓN 3]]&gt;0,ABS(1-Tabla13[[#This Row],[COTIZACIÓN 3]]/Tabla13[[#This Row],[PROMEDIO]]),"")</f>
        <v>1.3291396103896069E-2</v>
      </c>
      <c r="K30" s="1"/>
      <c r="L30" s="2" t="str">
        <f>IF(Tabla13[[#This Row],[COTIZACIÓN 4]]&gt;0,ABS(1-Tabla13[[#This Row],[COTIZACIÓN 4]]/Tabla13[[#This Row],[PROMEDIO]]),"")</f>
        <v/>
      </c>
      <c r="M30" s="1"/>
      <c r="N30" s="2" t="str">
        <f>IF(Tabla13[[#This Row],[COTIZACIÓN 5]]&gt;0,ABS(1-Tabla13[[#This Row],[COTIZACIÓN 5]]/Tabla13[[#This Row],[PROMEDIO]]),"")</f>
        <v/>
      </c>
      <c r="O30" s="1"/>
      <c r="P30" s="2" t="str">
        <f>IF(Tabla13[[#This Row],[COTIZACIÓN 6]]&gt;0,ABS(1-Tabla13[[#This Row],[COTIZACIÓN 6]]/Tabla13[[#This Row],[PROMEDIO]]),"")</f>
        <v/>
      </c>
      <c r="Q30" s="1"/>
      <c r="R30" s="2" t="str">
        <f>IF(Tabla13[[#This Row],[COTIZACIÓN 7]]&gt;0,ABS(1-Tabla13[[#This Row],[COTIZACIÓN 7]]/Tabla13[[#This Row],[PROMEDIO]]),"")</f>
        <v/>
      </c>
      <c r="S30" s="1"/>
      <c r="T30" s="2" t="str">
        <f>IF(Tabla13[[#This Row],[COTIZACIÓN 8]]&gt;0,ABS(1-Tabla13[[#This Row],[COTIZACIÓN 8]]/Tabla13[[#This Row],[PROMEDIO]]),"")</f>
        <v/>
      </c>
      <c r="U3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39424</v>
      </c>
      <c r="V30" s="16">
        <f>COUNT(Tabla13[[#This Row],[COTIZACIÓN 1]:[DESVIACIÓN COT.8]])/2</f>
        <v>3</v>
      </c>
    </row>
    <row r="31" spans="1:22" ht="15.75" thickBot="1" x14ac:dyDescent="0.3">
      <c r="A31" s="15">
        <v>28</v>
      </c>
      <c r="B31" s="32" t="s">
        <v>60</v>
      </c>
      <c r="C31" s="39">
        <v>50201706</v>
      </c>
      <c r="D31" s="42" t="s">
        <v>36</v>
      </c>
      <c r="E31" s="45">
        <v>31709</v>
      </c>
      <c r="F31" s="2">
        <f>IF(Tabla13[[#This Row],[COTIZACIÓN 1]]&gt;0,ABS(1-Tabla13[[#This Row],[COTIZACIÓN 1]]/Tabla13[[#This Row],[PROMEDIO]]),"")</f>
        <v>6.7947293221146676E-3</v>
      </c>
      <c r="G31" s="45">
        <v>32977</v>
      </c>
      <c r="H31" s="2">
        <f>IF(Tabla13[[#This Row],[COTIZACIÓN 2]]&gt;0,ABS(1-Tabla13[[#This Row],[COTIZACIÓN 2]]/Tabla13[[#This Row],[PROMEDIO]]),"")</f>
        <v>4.7055088109223764E-2</v>
      </c>
      <c r="I31" s="46">
        <v>29800</v>
      </c>
      <c r="J31" s="2">
        <f>IF(Tabla13[[#This Row],[COTIZACIÓN 3]]&gt;0,ABS(1-Tabla13[[#This Row],[COTIZACIÓN 3]]/Tabla13[[#This Row],[PROMEDIO]]),"")</f>
        <v>5.3818066359739625E-2</v>
      </c>
      <c r="K31" s="1"/>
      <c r="L31" s="2" t="str">
        <f>IF(Tabla13[[#This Row],[COTIZACIÓN 4]]&gt;0,ABS(1-Tabla13[[#This Row],[COTIZACIÓN 4]]/Tabla13[[#This Row],[PROMEDIO]]),"")</f>
        <v/>
      </c>
      <c r="M31" s="1"/>
      <c r="N31" s="2" t="str">
        <f>IF(Tabla13[[#This Row],[COTIZACIÓN 5]]&gt;0,ABS(1-Tabla13[[#This Row],[COTIZACIÓN 5]]/Tabla13[[#This Row],[PROMEDIO]]),"")</f>
        <v/>
      </c>
      <c r="O31" s="1"/>
      <c r="P31" s="2" t="str">
        <f>IF(Tabla13[[#This Row],[COTIZACIÓN 6]]&gt;0,ABS(1-Tabla13[[#This Row],[COTIZACIÓN 6]]/Tabla13[[#This Row],[PROMEDIO]]),"")</f>
        <v/>
      </c>
      <c r="Q31" s="1"/>
      <c r="R31" s="2" t="str">
        <f>IF(Tabla13[[#This Row],[COTIZACIÓN 7]]&gt;0,ABS(1-Tabla13[[#This Row],[COTIZACIÓN 7]]/Tabla13[[#This Row],[PROMEDIO]]),"")</f>
        <v/>
      </c>
      <c r="S31" s="1"/>
      <c r="T31" s="2" t="str">
        <f>IF(Tabla13[[#This Row],[COTIZACIÓN 8]]&gt;0,ABS(1-Tabla13[[#This Row],[COTIZACIÓN 8]]/Tabla13[[#This Row],[PROMEDIO]]),"")</f>
        <v/>
      </c>
      <c r="U3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31495</v>
      </c>
      <c r="V31" s="16">
        <f>COUNT(Tabla13[[#This Row],[COTIZACIÓN 1]:[DESVIACIÓN COT.8]])/2</f>
        <v>3</v>
      </c>
    </row>
    <row r="32" spans="1:22" ht="15.75" thickBot="1" x14ac:dyDescent="0.3">
      <c r="A32" s="15">
        <v>29</v>
      </c>
      <c r="B32" s="32" t="s">
        <v>61</v>
      </c>
      <c r="C32" s="36">
        <v>50171550</v>
      </c>
      <c r="D32" s="42" t="s">
        <v>36</v>
      </c>
      <c r="E32" s="45">
        <v>91000</v>
      </c>
      <c r="F32" s="2">
        <f>IF(Tabla13[[#This Row],[COTIZACIÓN 1]]&gt;0,ABS(1-Tabla13[[#This Row],[COTIZACIÓN 1]]/Tabla13[[#This Row],[PROMEDIO]]),"")</f>
        <v>8.4985835694051381E-3</v>
      </c>
      <c r="G32" s="45">
        <v>94640</v>
      </c>
      <c r="H32" s="2">
        <f>IF(Tabla13[[#This Row],[COTIZACIÓN 2]]&gt;0,ABS(1-Tabla13[[#This Row],[COTIZACIÓN 2]]/Tabla13[[#This Row],[PROMEDIO]]),"")</f>
        <v>3.1161473087818692E-2</v>
      </c>
      <c r="I32" s="46">
        <v>89700</v>
      </c>
      <c r="J32" s="2">
        <f>IF(Tabla13[[#This Row],[COTIZACIÓN 3]]&gt;0,ABS(1-Tabla13[[#This Row],[COTIZACIÓN 3]]/Tabla13[[#This Row],[PROMEDIO]]),"")</f>
        <v>2.2662889518413554E-2</v>
      </c>
      <c r="K32" s="1"/>
      <c r="L32" s="2" t="str">
        <f>IF(Tabla13[[#This Row],[COTIZACIÓN 4]]&gt;0,ABS(1-Tabla13[[#This Row],[COTIZACIÓN 4]]/Tabla13[[#This Row],[PROMEDIO]]),"")</f>
        <v/>
      </c>
      <c r="M32" s="1"/>
      <c r="N32" s="2" t="str">
        <f>IF(Tabla13[[#This Row],[COTIZACIÓN 5]]&gt;0,ABS(1-Tabla13[[#This Row],[COTIZACIÓN 5]]/Tabla13[[#This Row],[PROMEDIO]]),"")</f>
        <v/>
      </c>
      <c r="O32" s="1"/>
      <c r="P32" s="2" t="str">
        <f>IF(Tabla13[[#This Row],[COTIZACIÓN 6]]&gt;0,ABS(1-Tabla13[[#This Row],[COTIZACIÓN 6]]/Tabla13[[#This Row],[PROMEDIO]]),"")</f>
        <v/>
      </c>
      <c r="Q32" s="1"/>
      <c r="R32" s="2" t="str">
        <f>IF(Tabla13[[#This Row],[COTIZACIÓN 7]]&gt;0,ABS(1-Tabla13[[#This Row],[COTIZACIÓN 7]]/Tabla13[[#This Row],[PROMEDIO]]),"")</f>
        <v/>
      </c>
      <c r="S32" s="1"/>
      <c r="T32" s="2" t="str">
        <f>IF(Tabla13[[#This Row],[COTIZACIÓN 8]]&gt;0,ABS(1-Tabla13[[#This Row],[COTIZACIÓN 8]]/Tabla13[[#This Row],[PROMEDIO]]),"")</f>
        <v/>
      </c>
      <c r="U3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91780</v>
      </c>
      <c r="V32" s="16">
        <f>COUNT(Tabla13[[#This Row],[COTIZACIÓN 1]:[DESVIACIÓN COT.8]])/2</f>
        <v>3</v>
      </c>
    </row>
    <row r="33" spans="1:22" ht="26.25" thickBot="1" x14ac:dyDescent="0.3">
      <c r="A33" s="15">
        <v>30</v>
      </c>
      <c r="B33" s="32" t="s">
        <v>62</v>
      </c>
      <c r="C33" s="36">
        <v>50171550</v>
      </c>
      <c r="D33" s="42" t="s">
        <v>63</v>
      </c>
      <c r="E33" s="45">
        <v>11909</v>
      </c>
      <c r="F33" s="2">
        <f>IF(Tabla13[[#This Row],[COTIZACIÓN 1]]&gt;0,ABS(1-Tabla13[[#This Row],[COTIZACIÓN 1]]/Tabla13[[#This Row],[PROMEDIO]]),"")</f>
        <v>2.1004801097393777E-2</v>
      </c>
      <c r="G33" s="45">
        <v>12385</v>
      </c>
      <c r="H33" s="2">
        <f>IF(Tabla13[[#This Row],[COTIZACIÓN 2]]&gt;0,ABS(1-Tabla13[[#This Row],[COTIZACIÓN 2]]/Tabla13[[#This Row],[PROMEDIO]]),"")</f>
        <v>6.1814128943758595E-2</v>
      </c>
      <c r="I33" s="46">
        <v>10700</v>
      </c>
      <c r="J33" s="2">
        <f>IF(Tabla13[[#This Row],[COTIZACIÓN 3]]&gt;0,ABS(1-Tabla13[[#This Row],[COTIZACIÓN 3]]/Tabla13[[#This Row],[PROMEDIO]]),"")</f>
        <v>8.2647462277091854E-2</v>
      </c>
      <c r="K33" s="1"/>
      <c r="L33" s="2" t="str">
        <f>IF(Tabla13[[#This Row],[COTIZACIÓN 4]]&gt;0,ABS(1-Tabla13[[#This Row],[COTIZACIÓN 4]]/Tabla13[[#This Row],[PROMEDIO]]),"")</f>
        <v/>
      </c>
      <c r="M33" s="1"/>
      <c r="N33" s="2" t="str">
        <f>IF(Tabla13[[#This Row],[COTIZACIÓN 5]]&gt;0,ABS(1-Tabla13[[#This Row],[COTIZACIÓN 5]]/Tabla13[[#This Row],[PROMEDIO]]),"")</f>
        <v/>
      </c>
      <c r="O33" s="1"/>
      <c r="P33" s="2" t="str">
        <f>IF(Tabla13[[#This Row],[COTIZACIÓN 6]]&gt;0,ABS(1-Tabla13[[#This Row],[COTIZACIÓN 6]]/Tabla13[[#This Row],[PROMEDIO]]),"")</f>
        <v/>
      </c>
      <c r="Q33" s="1"/>
      <c r="R33" s="2" t="str">
        <f>IF(Tabla13[[#This Row],[COTIZACIÓN 7]]&gt;0,ABS(1-Tabla13[[#This Row],[COTIZACIÓN 7]]/Tabla13[[#This Row],[PROMEDIO]]),"")</f>
        <v/>
      </c>
      <c r="S33" s="1"/>
      <c r="T33" s="2" t="str">
        <f>IF(Tabla13[[#This Row],[COTIZACIÓN 8]]&gt;0,ABS(1-Tabla13[[#This Row],[COTIZACIÓN 8]]/Tabla13[[#This Row],[PROMEDIO]]),"")</f>
        <v/>
      </c>
      <c r="U3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11664</v>
      </c>
      <c r="V33" s="16">
        <f>COUNT(Tabla13[[#This Row],[COTIZACIÓN 1]:[DESVIACIÓN COT.8]])/2</f>
        <v>3</v>
      </c>
    </row>
    <row r="34" spans="1:22" ht="39" thickBot="1" x14ac:dyDescent="0.3">
      <c r="A34" s="15">
        <v>31</v>
      </c>
      <c r="B34" s="32" t="s">
        <v>64</v>
      </c>
      <c r="C34" s="36">
        <v>50171902</v>
      </c>
      <c r="D34" s="42" t="s">
        <v>28</v>
      </c>
      <c r="E34" s="45">
        <v>66439</v>
      </c>
      <c r="F34" s="2">
        <f>IF(Tabla13[[#This Row],[COTIZACIÓN 1]]&gt;0,ABS(1-Tabla13[[#This Row],[COTIZACIÓN 1]]/Tabla13[[#This Row],[PROMEDIO]]),"")</f>
        <v>1.9755672932219914E-2</v>
      </c>
      <c r="G34" s="45">
        <v>69096</v>
      </c>
      <c r="H34" s="2">
        <f>IF(Tabla13[[#This Row],[COTIZACIÓN 2]]&gt;0,ABS(1-Tabla13[[#This Row],[COTIZACIÓN 2]]/Tabla13[[#This Row],[PROMEDIO]]),"")</f>
        <v>1.9445837882498651E-2</v>
      </c>
      <c r="I34" s="46">
        <v>67800</v>
      </c>
      <c r="J34" s="2">
        <f>IF(Tabla13[[#This Row],[COTIZACIÓN 3]]&gt;0,ABS(1-Tabla13[[#This Row],[COTIZACIÓN 3]]/Tabla13[[#This Row],[PROMEDIO]]),"")</f>
        <v>3.2458909970789485E-4</v>
      </c>
      <c r="K34" s="1"/>
      <c r="L34" s="2" t="str">
        <f>IF(Tabla13[[#This Row],[COTIZACIÓN 4]]&gt;0,ABS(1-Tabla13[[#This Row],[COTIZACIÓN 4]]/Tabla13[[#This Row],[PROMEDIO]]),"")</f>
        <v/>
      </c>
      <c r="M34" s="1"/>
      <c r="N34" s="2" t="str">
        <f>IF(Tabla13[[#This Row],[COTIZACIÓN 5]]&gt;0,ABS(1-Tabla13[[#This Row],[COTIZACIÓN 5]]/Tabla13[[#This Row],[PROMEDIO]]),"")</f>
        <v/>
      </c>
      <c r="O34" s="1"/>
      <c r="P34" s="2" t="str">
        <f>IF(Tabla13[[#This Row],[COTIZACIÓN 6]]&gt;0,ABS(1-Tabla13[[#This Row],[COTIZACIÓN 6]]/Tabla13[[#This Row],[PROMEDIO]]),"")</f>
        <v/>
      </c>
      <c r="Q34" s="1"/>
      <c r="R34" s="2" t="str">
        <f>IF(Tabla13[[#This Row],[COTIZACIÓN 7]]&gt;0,ABS(1-Tabla13[[#This Row],[COTIZACIÓN 7]]/Tabla13[[#This Row],[PROMEDIO]]),"")</f>
        <v/>
      </c>
      <c r="S34" s="1"/>
      <c r="T34" s="2" t="str">
        <f>IF(Tabla13[[#This Row],[COTIZACIÓN 8]]&gt;0,ABS(1-Tabla13[[#This Row],[COTIZACIÓN 8]]/Tabla13[[#This Row],[PROMEDIO]]),"")</f>
        <v/>
      </c>
      <c r="U3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67778</v>
      </c>
      <c r="V34" s="16">
        <f>COUNT(Tabla13[[#This Row],[COTIZACIÓN 1]:[DESVIACIÓN COT.8]])/2</f>
        <v>3</v>
      </c>
    </row>
    <row r="35" spans="1:22" ht="26.25" thickBot="1" x14ac:dyDescent="0.3">
      <c r="A35" s="15">
        <v>32</v>
      </c>
      <c r="B35" s="32" t="s">
        <v>65</v>
      </c>
      <c r="C35" s="36">
        <v>50362504</v>
      </c>
      <c r="D35" s="42" t="s">
        <v>66</v>
      </c>
      <c r="E35" s="45">
        <v>120000</v>
      </c>
      <c r="F35" s="2">
        <f>IF(Tabla13[[#This Row],[COTIZACIÓN 1]]&gt;0,ABS(1-Tabla13[[#This Row],[COTIZACIÓN 1]]/Tabla13[[#This Row],[PROMEDIO]]),"")</f>
        <v>2.1207177814029365E-2</v>
      </c>
      <c r="G35" s="45">
        <v>124800</v>
      </c>
      <c r="H35" s="2">
        <f>IF(Tabla13[[#This Row],[COTIZACIÓN 2]]&gt;0,ABS(1-Tabla13[[#This Row],[COTIZACIÓN 2]]/Tabla13[[#This Row],[PROMEDIO]]),"")</f>
        <v>1.794453507340954E-2</v>
      </c>
      <c r="I35" s="46">
        <v>123000</v>
      </c>
      <c r="J35" s="2">
        <f>IF(Tabla13[[#This Row],[COTIZACIÓN 3]]&gt;0,ABS(1-Tabla13[[#This Row],[COTIZACIÓN 3]]/Tabla13[[#This Row],[PROMEDIO]]),"")</f>
        <v>3.2626427406199365E-3</v>
      </c>
      <c r="K35" s="1"/>
      <c r="L35" s="2" t="str">
        <f>IF(Tabla13[[#This Row],[COTIZACIÓN 4]]&gt;0,ABS(1-Tabla13[[#This Row],[COTIZACIÓN 4]]/Tabla13[[#This Row],[PROMEDIO]]),"")</f>
        <v/>
      </c>
      <c r="M35" s="1"/>
      <c r="N35" s="2" t="str">
        <f>IF(Tabla13[[#This Row],[COTIZACIÓN 5]]&gt;0,ABS(1-Tabla13[[#This Row],[COTIZACIÓN 5]]/Tabla13[[#This Row],[PROMEDIO]]),"")</f>
        <v/>
      </c>
      <c r="O35" s="1"/>
      <c r="P35" s="2" t="str">
        <f>IF(Tabla13[[#This Row],[COTIZACIÓN 6]]&gt;0,ABS(1-Tabla13[[#This Row],[COTIZACIÓN 6]]/Tabla13[[#This Row],[PROMEDIO]]),"")</f>
        <v/>
      </c>
      <c r="Q35" s="1"/>
      <c r="R35" s="2" t="str">
        <f>IF(Tabla13[[#This Row],[COTIZACIÓN 7]]&gt;0,ABS(1-Tabla13[[#This Row],[COTIZACIÓN 7]]/Tabla13[[#This Row],[PROMEDIO]]),"")</f>
        <v/>
      </c>
      <c r="S35" s="1"/>
      <c r="T35" s="2" t="str">
        <f>IF(Tabla13[[#This Row],[COTIZACIÓN 8]]&gt;0,ABS(1-Tabla13[[#This Row],[COTIZACIÓN 8]]/Tabla13[[#This Row],[PROMEDIO]]),"")</f>
        <v/>
      </c>
      <c r="U3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122600</v>
      </c>
      <c r="V35" s="16">
        <f>COUNT(Tabla13[[#This Row],[COTIZACIÓN 1]:[DESVIACIÓN COT.8]])/2</f>
        <v>3</v>
      </c>
    </row>
    <row r="36" spans="1:22" ht="26.25" thickBot="1" x14ac:dyDescent="0.3">
      <c r="A36" s="15">
        <v>33</v>
      </c>
      <c r="B36" s="33" t="s">
        <v>67</v>
      </c>
      <c r="C36" s="37">
        <v>50464803</v>
      </c>
      <c r="D36" s="43" t="s">
        <v>59</v>
      </c>
      <c r="E36" s="45">
        <v>22000</v>
      </c>
      <c r="F36" s="2">
        <f>IF(Tabla13[[#This Row],[COTIZACIÓN 1]]&gt;0,ABS(1-Tabla13[[#This Row],[COTIZACIÓN 1]]/Tabla13[[#This Row],[PROMEDIO]]),"")</f>
        <v>2.7198549410698547E-3</v>
      </c>
      <c r="G36" s="45">
        <v>22880</v>
      </c>
      <c r="H36" s="2">
        <f>IF(Tabla13[[#This Row],[COTIZACIÓN 2]]&gt;0,ABS(1-Tabla13[[#This Row],[COTIZACIÓN 2]]/Tabla13[[#This Row],[PROMEDIO]]),"")</f>
        <v>3.7171350861287422E-2</v>
      </c>
      <c r="I36" s="46">
        <v>21300</v>
      </c>
      <c r="J36" s="2">
        <f>IF(Tabla13[[#This Row],[COTIZACIÓN 3]]&gt;0,ABS(1-Tabla13[[#This Row],[COTIZACIÓN 3]]/Tabla13[[#This Row],[PROMEDIO]]),"")</f>
        <v>3.4451495920217567E-2</v>
      </c>
      <c r="K36" s="1"/>
      <c r="L36" s="2" t="str">
        <f>IF(Tabla13[[#This Row],[COTIZACIÓN 4]]&gt;0,ABS(1-Tabla13[[#This Row],[COTIZACIÓN 4]]/Tabla13[[#This Row],[PROMEDIO]]),"")</f>
        <v/>
      </c>
      <c r="M36" s="1"/>
      <c r="N36" s="2" t="str">
        <f>IF(Tabla13[[#This Row],[COTIZACIÓN 5]]&gt;0,ABS(1-Tabla13[[#This Row],[COTIZACIÓN 5]]/Tabla13[[#This Row],[PROMEDIO]]),"")</f>
        <v/>
      </c>
      <c r="O36" s="1"/>
      <c r="P36" s="2" t="str">
        <f>IF(Tabla13[[#This Row],[COTIZACIÓN 6]]&gt;0,ABS(1-Tabla13[[#This Row],[COTIZACIÓN 6]]/Tabla13[[#This Row],[PROMEDIO]]),"")</f>
        <v/>
      </c>
      <c r="Q36" s="1"/>
      <c r="R36" s="2" t="str">
        <f>IF(Tabla13[[#This Row],[COTIZACIÓN 7]]&gt;0,ABS(1-Tabla13[[#This Row],[COTIZACIÓN 7]]/Tabla13[[#This Row],[PROMEDIO]]),"")</f>
        <v/>
      </c>
      <c r="S36" s="1"/>
      <c r="T36" s="2" t="str">
        <f>IF(Tabla13[[#This Row],[COTIZACIÓN 8]]&gt;0,ABS(1-Tabla13[[#This Row],[COTIZACIÓN 8]]/Tabla13[[#This Row],[PROMEDIO]]),"")</f>
        <v/>
      </c>
      <c r="U3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22060</v>
      </c>
      <c r="V36" s="16">
        <f>COUNT(Tabla13[[#This Row],[COTIZACIÓN 1]:[DESVIACIÓN COT.8]])/2</f>
        <v>3</v>
      </c>
    </row>
    <row r="37" spans="1:22" ht="15.75" thickBot="1" x14ac:dyDescent="0.3">
      <c r="A37" s="15">
        <v>34</v>
      </c>
      <c r="B37" s="32" t="s">
        <v>68</v>
      </c>
      <c r="C37" s="39">
        <v>50161511</v>
      </c>
      <c r="D37" s="42" t="s">
        <v>36</v>
      </c>
      <c r="E37" s="45">
        <v>31655</v>
      </c>
      <c r="F37" s="2">
        <f>IF(Tabla13[[#This Row],[COTIZACIÓN 1]]&gt;0,ABS(1-Tabla13[[#This Row],[COTIZACIÓN 1]]/Tabla13[[#This Row],[PROMEDIO]]),"")</f>
        <v>5.3417124901806723E-3</v>
      </c>
      <c r="G37" s="45">
        <v>32921</v>
      </c>
      <c r="H37" s="2">
        <f>IF(Tabla13[[#This Row],[COTIZACIÓN 2]]&gt;0,ABS(1-Tabla13[[#This Row],[COTIZACIÓN 2]]/Tabla13[[#This Row],[PROMEDIO]]),"")</f>
        <v>3.4438334642576507E-2</v>
      </c>
      <c r="I37" s="46">
        <v>30900</v>
      </c>
      <c r="J37" s="2">
        <f>IF(Tabla13[[#This Row],[COTIZACIÓN 3]]&gt;0,ABS(1-Tabla13[[#This Row],[COTIZACIÓN 3]]/Tabla13[[#This Row],[PROMEDIO]]),"")</f>
        <v>2.9065200314218331E-2</v>
      </c>
      <c r="K37" s="1"/>
      <c r="L37" s="2" t="str">
        <f>IF(Tabla13[[#This Row],[COTIZACIÓN 4]]&gt;0,ABS(1-Tabla13[[#This Row],[COTIZACIÓN 4]]/Tabla13[[#This Row],[PROMEDIO]]),"")</f>
        <v/>
      </c>
      <c r="M37" s="1"/>
      <c r="N37" s="2" t="str">
        <f>IF(Tabla13[[#This Row],[COTIZACIÓN 5]]&gt;0,ABS(1-Tabla13[[#This Row],[COTIZACIÓN 5]]/Tabla13[[#This Row],[PROMEDIO]]),"")</f>
        <v/>
      </c>
      <c r="O37" s="1"/>
      <c r="P37" s="2" t="str">
        <f>IF(Tabla13[[#This Row],[COTIZACIÓN 6]]&gt;0,ABS(1-Tabla13[[#This Row],[COTIZACIÓN 6]]/Tabla13[[#This Row],[PROMEDIO]]),"")</f>
        <v/>
      </c>
      <c r="Q37" s="1"/>
      <c r="R37" s="2" t="str">
        <f>IF(Tabla13[[#This Row],[COTIZACIÓN 7]]&gt;0,ABS(1-Tabla13[[#This Row],[COTIZACIÓN 7]]/Tabla13[[#This Row],[PROMEDIO]]),"")</f>
        <v/>
      </c>
      <c r="S37" s="1"/>
      <c r="T37" s="2" t="str">
        <f>IF(Tabla13[[#This Row],[COTIZACIÓN 8]]&gt;0,ABS(1-Tabla13[[#This Row],[COTIZACIÓN 8]]/Tabla13[[#This Row],[PROMEDIO]]),"")</f>
        <v/>
      </c>
      <c r="U3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31825</v>
      </c>
      <c r="V37" s="16">
        <f>COUNT(Tabla13[[#This Row],[COTIZACIÓN 1]:[DESVIACIÓN COT.8]])/2</f>
        <v>3</v>
      </c>
    </row>
    <row r="38" spans="1:22" ht="15.75" thickBot="1" x14ac:dyDescent="0.3">
      <c r="A38" s="15">
        <v>35</v>
      </c>
      <c r="B38" s="32" t="s">
        <v>69</v>
      </c>
      <c r="C38" s="36">
        <v>50325817</v>
      </c>
      <c r="D38" s="42" t="s">
        <v>36</v>
      </c>
      <c r="E38" s="45">
        <v>41000</v>
      </c>
      <c r="F38" s="2">
        <f>IF(Tabla13[[#This Row],[COTIZACIÓN 1]]&gt;0,ABS(1-Tabla13[[#This Row],[COTIZACIÓN 1]]/Tabla13[[#This Row],[PROMEDIO]]),"")</f>
        <v>3.5483400573567137E-3</v>
      </c>
      <c r="G38" s="45">
        <v>42640</v>
      </c>
      <c r="H38" s="2">
        <f>IF(Tabla13[[#This Row],[COTIZACIÓN 2]]&gt;0,ABS(1-Tabla13[[#This Row],[COTIZACIÓN 2]]/Tabla13[[#This Row],[PROMEDIO]]),"")</f>
        <v>3.6309726340348902E-2</v>
      </c>
      <c r="I38" s="46">
        <v>39800</v>
      </c>
      <c r="J38" s="2">
        <f>IF(Tabla13[[#This Row],[COTIZACIÓN 3]]&gt;0,ABS(1-Tabla13[[#This Row],[COTIZACIÓN 3]]/Tabla13[[#This Row],[PROMEDIO]]),"")</f>
        <v>3.2712778884946281E-2</v>
      </c>
      <c r="K38" s="1"/>
      <c r="L38" s="2" t="str">
        <f>IF(Tabla13[[#This Row],[COTIZACIÓN 4]]&gt;0,ABS(1-Tabla13[[#This Row],[COTIZACIÓN 4]]/Tabla13[[#This Row],[PROMEDIO]]),"")</f>
        <v/>
      </c>
      <c r="M38" s="1"/>
      <c r="N38" s="2" t="str">
        <f>IF(Tabla13[[#This Row],[COTIZACIÓN 5]]&gt;0,ABS(1-Tabla13[[#This Row],[COTIZACIÓN 5]]/Tabla13[[#This Row],[PROMEDIO]]),"")</f>
        <v/>
      </c>
      <c r="O38" s="1"/>
      <c r="P38" s="2" t="str">
        <f>IF(Tabla13[[#This Row],[COTIZACIÓN 6]]&gt;0,ABS(1-Tabla13[[#This Row],[COTIZACIÓN 6]]/Tabla13[[#This Row],[PROMEDIO]]),"")</f>
        <v/>
      </c>
      <c r="Q38" s="1"/>
      <c r="R38" s="2" t="str">
        <f>IF(Tabla13[[#This Row],[COTIZACIÓN 7]]&gt;0,ABS(1-Tabla13[[#This Row],[COTIZACIÓN 7]]/Tabla13[[#This Row],[PROMEDIO]]),"")</f>
        <v/>
      </c>
      <c r="S38" s="1"/>
      <c r="T38" s="2" t="str">
        <f>IF(Tabla13[[#This Row],[COTIZACIÓN 8]]&gt;0,ABS(1-Tabla13[[#This Row],[COTIZACIÓN 8]]/Tabla13[[#This Row],[PROMEDIO]]),"")</f>
        <v/>
      </c>
      <c r="U3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41146</v>
      </c>
      <c r="V38" s="16">
        <f>COUNT(Tabla13[[#This Row],[COTIZACIÓN 1]:[DESVIACIÓN COT.8]])/2</f>
        <v>3</v>
      </c>
    </row>
    <row r="39" spans="1:22" ht="15.75" thickBot="1" x14ac:dyDescent="0.3">
      <c r="A39" s="15">
        <v>36</v>
      </c>
      <c r="B39" s="32" t="s">
        <v>70</v>
      </c>
      <c r="C39" s="36">
        <v>50171550</v>
      </c>
      <c r="D39" s="42" t="s">
        <v>71</v>
      </c>
      <c r="E39" s="45">
        <v>24500</v>
      </c>
      <c r="F39" s="2">
        <f>IF(Tabla13[[#This Row],[COTIZACIÓN 1]]&gt;0,ABS(1-Tabla13[[#This Row],[COTIZACIÓN 1]]/Tabla13[[#This Row],[PROMEDIO]]),"")</f>
        <v>5.1165434906196294E-3</v>
      </c>
      <c r="G39" s="45">
        <v>25480</v>
      </c>
      <c r="H39" s="2">
        <f>IF(Tabla13[[#This Row],[COTIZACIÓN 2]]&gt;0,ABS(1-Tabla13[[#This Row],[COTIZACIÓN 2]]/Tabla13[[#This Row],[PROMEDIO]]),"")</f>
        <v>3.467879476975555E-2</v>
      </c>
      <c r="I39" s="46">
        <v>23900</v>
      </c>
      <c r="J39" s="2">
        <f>IF(Tabla13[[#This Row],[COTIZACIÓN 3]]&gt;0,ABS(1-Tabla13[[#This Row],[COTIZACIÓN 3]]/Tabla13[[#This Row],[PROMEDIO]]),"")</f>
        <v>2.9481036303094288E-2</v>
      </c>
      <c r="K39" s="1"/>
      <c r="L39" s="2" t="str">
        <f>IF(Tabla13[[#This Row],[COTIZACIÓN 4]]&gt;0,ABS(1-Tabla13[[#This Row],[COTIZACIÓN 4]]/Tabla13[[#This Row],[PROMEDIO]]),"")</f>
        <v/>
      </c>
      <c r="M39" s="1"/>
      <c r="N39" s="2" t="str">
        <f>IF(Tabla13[[#This Row],[COTIZACIÓN 5]]&gt;0,ABS(1-Tabla13[[#This Row],[COTIZACIÓN 5]]/Tabla13[[#This Row],[PROMEDIO]]),"")</f>
        <v/>
      </c>
      <c r="O39" s="1"/>
      <c r="P39" s="2" t="str">
        <f>IF(Tabla13[[#This Row],[COTIZACIÓN 6]]&gt;0,ABS(1-Tabla13[[#This Row],[COTIZACIÓN 6]]/Tabla13[[#This Row],[PROMEDIO]]),"")</f>
        <v/>
      </c>
      <c r="Q39" s="1"/>
      <c r="R39" s="2" t="str">
        <f>IF(Tabla13[[#This Row],[COTIZACIÓN 7]]&gt;0,ABS(1-Tabla13[[#This Row],[COTIZACIÓN 7]]/Tabla13[[#This Row],[PROMEDIO]]),"")</f>
        <v/>
      </c>
      <c r="S39" s="1"/>
      <c r="T39" s="2" t="str">
        <f>IF(Tabla13[[#This Row],[COTIZACIÓN 8]]&gt;0,ABS(1-Tabla13[[#This Row],[COTIZACIÓN 8]]/Tabla13[[#This Row],[PROMEDIO]]),"")</f>
        <v/>
      </c>
      <c r="U3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24626</v>
      </c>
      <c r="V39" s="16">
        <f>COUNT(Tabla13[[#This Row],[COTIZACIÓN 1]:[DESVIACIÓN COT.8]])/2</f>
        <v>3</v>
      </c>
    </row>
    <row r="40" spans="1:22" ht="26.25" thickBot="1" x14ac:dyDescent="0.3">
      <c r="A40" s="15">
        <v>37</v>
      </c>
      <c r="B40" s="33" t="s">
        <v>72</v>
      </c>
      <c r="C40" s="36">
        <v>50161511</v>
      </c>
      <c r="D40" s="43" t="s">
        <v>28</v>
      </c>
      <c r="E40" s="45">
        <v>48000</v>
      </c>
      <c r="F40" s="2">
        <f>IF(Tabla13[[#This Row],[COTIZACIÓN 1]]&gt;0,ABS(1-Tabla13[[#This Row],[COTIZACIÓN 1]]/Tabla13[[#This Row],[PROMEDIO]]),"")</f>
        <v>4.9751243781094301E-3</v>
      </c>
      <c r="G40" s="45">
        <v>49920</v>
      </c>
      <c r="H40" s="2">
        <f>IF(Tabla13[[#This Row],[COTIZACIÓN 2]]&gt;0,ABS(1-Tabla13[[#This Row],[COTIZACIÓN 2]]/Tabla13[[#This Row],[PROMEDIO]]),"")</f>
        <v>3.4825870646766122E-2</v>
      </c>
      <c r="I40" s="46">
        <v>46800</v>
      </c>
      <c r="J40" s="2">
        <f>IF(Tabla13[[#This Row],[COTIZACIÓN 3]]&gt;0,ABS(1-Tabla13[[#This Row],[COTIZACIÓN 3]]/Tabla13[[#This Row],[PROMEDIO]]),"")</f>
        <v>2.9850746268656692E-2</v>
      </c>
      <c r="K40" s="1"/>
      <c r="L40" s="2" t="str">
        <f>IF(Tabla13[[#This Row],[COTIZACIÓN 4]]&gt;0,ABS(1-Tabla13[[#This Row],[COTIZACIÓN 4]]/Tabla13[[#This Row],[PROMEDIO]]),"")</f>
        <v/>
      </c>
      <c r="M40" s="1"/>
      <c r="N40" s="2" t="str">
        <f>IF(Tabla13[[#This Row],[COTIZACIÓN 5]]&gt;0,ABS(1-Tabla13[[#This Row],[COTIZACIÓN 5]]/Tabla13[[#This Row],[PROMEDIO]]),"")</f>
        <v/>
      </c>
      <c r="O40" s="1"/>
      <c r="P40" s="2" t="str">
        <f>IF(Tabla13[[#This Row],[COTIZACIÓN 6]]&gt;0,ABS(1-Tabla13[[#This Row],[COTIZACIÓN 6]]/Tabla13[[#This Row],[PROMEDIO]]),"")</f>
        <v/>
      </c>
      <c r="Q40" s="1"/>
      <c r="R40" s="2" t="str">
        <f>IF(Tabla13[[#This Row],[COTIZACIÓN 7]]&gt;0,ABS(1-Tabla13[[#This Row],[COTIZACIÓN 7]]/Tabla13[[#This Row],[PROMEDIO]]),"")</f>
        <v/>
      </c>
      <c r="S40" s="1"/>
      <c r="T40" s="2" t="str">
        <f>IF(Tabla13[[#This Row],[COTIZACIÓN 8]]&gt;0,ABS(1-Tabla13[[#This Row],[COTIZACIÓN 8]]/Tabla13[[#This Row],[PROMEDIO]]),"")</f>
        <v/>
      </c>
      <c r="U4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48240</v>
      </c>
      <c r="V40" s="16">
        <f>COUNT(Tabla13[[#This Row],[COTIZACIÓN 1]:[DESVIACIÓN COT.8]])/2</f>
        <v>3</v>
      </c>
    </row>
    <row r="41" spans="1:22" ht="26.25" thickBot="1" x14ac:dyDescent="0.3">
      <c r="A41" s="15">
        <v>38</v>
      </c>
      <c r="B41" s="32" t="s">
        <v>73</v>
      </c>
      <c r="C41" s="36">
        <v>50161511</v>
      </c>
      <c r="D41" s="42" t="s">
        <v>28</v>
      </c>
      <c r="E41" s="45">
        <v>56000</v>
      </c>
      <c r="F41" s="2">
        <f>IF(Tabla13[[#This Row],[COTIZACIÓN 1]]&gt;0,ABS(1-Tabla13[[#This Row],[COTIZACIÓN 1]]/Tabla13[[#This Row],[PROMEDIO]]),"")</f>
        <v>1.2572073422319363E-2</v>
      </c>
      <c r="G41" s="45">
        <v>58240</v>
      </c>
      <c r="H41" s="2">
        <f>IF(Tabla13[[#This Row],[COTIZACIÓN 2]]&gt;0,ABS(1-Tabla13[[#This Row],[COTIZACIÓN 2]]/Tabla13[[#This Row],[PROMEDIO]]),"")</f>
        <v>2.6925043640787738E-2</v>
      </c>
      <c r="I41" s="46">
        <v>55900</v>
      </c>
      <c r="J41" s="2">
        <f>IF(Tabla13[[#This Row],[COTIZACIÓN 3]]&gt;0,ABS(1-Tabla13[[#This Row],[COTIZACIÓN 3]]/Tabla13[[#This Row],[PROMEDIO]]),"")</f>
        <v>1.4335337576922402E-2</v>
      </c>
      <c r="K41" s="1"/>
      <c r="L41" s="2" t="str">
        <f>IF(Tabla13[[#This Row],[COTIZACIÓN 4]]&gt;0,ABS(1-Tabla13[[#This Row],[COTIZACIÓN 4]]/Tabla13[[#This Row],[PROMEDIO]]),"")</f>
        <v/>
      </c>
      <c r="M41" s="1"/>
      <c r="N41" s="2" t="str">
        <f>IF(Tabla13[[#This Row],[COTIZACIÓN 5]]&gt;0,ABS(1-Tabla13[[#This Row],[COTIZACIÓN 5]]/Tabla13[[#This Row],[PROMEDIO]]),"")</f>
        <v/>
      </c>
      <c r="O41" s="1"/>
      <c r="P41" s="2" t="str">
        <f>IF(Tabla13[[#This Row],[COTIZACIÓN 6]]&gt;0,ABS(1-Tabla13[[#This Row],[COTIZACIÓN 6]]/Tabla13[[#This Row],[PROMEDIO]]),"")</f>
        <v/>
      </c>
      <c r="Q41" s="1"/>
      <c r="R41" s="2" t="str">
        <f>IF(Tabla13[[#This Row],[COTIZACIÓN 7]]&gt;0,ABS(1-Tabla13[[#This Row],[COTIZACIÓN 7]]/Tabla13[[#This Row],[PROMEDIO]]),"")</f>
        <v/>
      </c>
      <c r="S41" s="1"/>
      <c r="T41" s="2" t="str">
        <f>IF(Tabla13[[#This Row],[COTIZACIÓN 8]]&gt;0,ABS(1-Tabla13[[#This Row],[COTIZACIÓN 8]]/Tabla13[[#This Row],[PROMEDIO]]),"")</f>
        <v/>
      </c>
      <c r="U4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56713</v>
      </c>
      <c r="V41" s="16">
        <f>COUNT(Tabla13[[#This Row],[COTIZACIÓN 1]:[DESVIACIÓN COT.8]])/2</f>
        <v>3</v>
      </c>
    </row>
    <row r="42" spans="1:22" ht="15.75" thickBot="1" x14ac:dyDescent="0.3">
      <c r="A42" s="15">
        <v>39</v>
      </c>
      <c r="B42" s="32" t="s">
        <v>74</v>
      </c>
      <c r="C42" s="36">
        <v>50307008</v>
      </c>
      <c r="D42" s="42" t="s">
        <v>36</v>
      </c>
      <c r="E42" s="45">
        <v>34500</v>
      </c>
      <c r="F42" s="2">
        <f>IF(Tabla13[[#This Row],[COTIZACIÓN 1]]&gt;0,ABS(1-Tabla13[[#This Row],[COTIZACIÓN 1]]/Tabla13[[#This Row],[PROMEDIO]]),"")</f>
        <v>1.1937934473352341E-2</v>
      </c>
      <c r="G42" s="45">
        <v>35880</v>
      </c>
      <c r="H42" s="2">
        <f>IF(Tabla13[[#This Row],[COTIZACIÓN 2]]&gt;0,ABS(1-Tabla13[[#This Row],[COTIZACIÓN 2]]/Tabla13[[#This Row],[PROMEDIO]]),"")</f>
        <v>5.2415451852286354E-2</v>
      </c>
      <c r="I42" s="46">
        <v>31900</v>
      </c>
      <c r="J42" s="2">
        <f>IF(Tabla13[[#This Row],[COTIZACIÓN 3]]&gt;0,ABS(1-Tabla13[[#This Row],[COTIZACIÓN 3]]/Tabla13[[#This Row],[PROMEDIO]]),"")</f>
        <v>6.4324054791306096E-2</v>
      </c>
      <c r="K42" s="1"/>
      <c r="L42" s="2" t="str">
        <f>IF(Tabla13[[#This Row],[COTIZACIÓN 4]]&gt;0,ABS(1-Tabla13[[#This Row],[COTIZACIÓN 4]]/Tabla13[[#This Row],[PROMEDIO]]),"")</f>
        <v/>
      </c>
      <c r="M42" s="1"/>
      <c r="N42" s="2" t="str">
        <f>IF(Tabla13[[#This Row],[COTIZACIÓN 5]]&gt;0,ABS(1-Tabla13[[#This Row],[COTIZACIÓN 5]]/Tabla13[[#This Row],[PROMEDIO]]),"")</f>
        <v/>
      </c>
      <c r="O42" s="1"/>
      <c r="P42" s="2" t="str">
        <f>IF(Tabla13[[#This Row],[COTIZACIÓN 6]]&gt;0,ABS(1-Tabla13[[#This Row],[COTIZACIÓN 6]]/Tabla13[[#This Row],[PROMEDIO]]),"")</f>
        <v/>
      </c>
      <c r="Q42" s="1"/>
      <c r="R42" s="2" t="str">
        <f>IF(Tabla13[[#This Row],[COTIZACIÓN 7]]&gt;0,ABS(1-Tabla13[[#This Row],[COTIZACIÓN 7]]/Tabla13[[#This Row],[PROMEDIO]]),"")</f>
        <v/>
      </c>
      <c r="S42" s="1"/>
      <c r="T42" s="2" t="str">
        <f>IF(Tabla13[[#This Row],[COTIZACIÓN 8]]&gt;0,ABS(1-Tabla13[[#This Row],[COTIZACIÓN 8]]/Tabla13[[#This Row],[PROMEDIO]]),"")</f>
        <v/>
      </c>
      <c r="U4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34093</v>
      </c>
      <c r="V42" s="16">
        <f>COUNT(Tabla13[[#This Row],[COTIZACIÓN 1]:[DESVIACIÓN COT.8]])/2</f>
        <v>3</v>
      </c>
    </row>
    <row r="43" spans="1:22" ht="15.75" thickBot="1" x14ac:dyDescent="0.3">
      <c r="A43" s="15">
        <v>40</v>
      </c>
      <c r="B43" s="32" t="s">
        <v>75</v>
      </c>
      <c r="C43" s="36">
        <v>50307008</v>
      </c>
      <c r="D43" s="42" t="s">
        <v>36</v>
      </c>
      <c r="E43" s="45">
        <v>29156</v>
      </c>
      <c r="F43" s="2">
        <f>IF(Tabla13[[#This Row],[COTIZACIÓN 1]]&gt;0,ABS(1-Tabla13[[#This Row],[COTIZACIÓN 1]]/Tabla13[[#This Row],[PROMEDIO]]),"")</f>
        <v>3.3257070857787063E-2</v>
      </c>
      <c r="G43" s="45">
        <v>30322</v>
      </c>
      <c r="H43" s="2">
        <f>IF(Tabla13[[#This Row],[COTIZACIÓN 2]]&gt;0,ABS(1-Tabla13[[#This Row],[COTIZACIÓN 2]]/Tabla13[[#This Row],[PROMEDIO]]),"")</f>
        <v>5.4046884843661491E-3</v>
      </c>
      <c r="I43" s="46">
        <v>31000</v>
      </c>
      <c r="J43" s="2">
        <f>IF(Tabla13[[#This Row],[COTIZACIÓN 3]]&gt;0,ABS(1-Tabla13[[#This Row],[COTIZACIÓN 3]]/Tabla13[[#This Row],[PROMEDIO]]),"")</f>
        <v>2.7885539971484574E-2</v>
      </c>
      <c r="K43" s="1"/>
      <c r="L43" s="2" t="str">
        <f>IF(Tabla13[[#This Row],[COTIZACIÓN 4]]&gt;0,ABS(1-Tabla13[[#This Row],[COTIZACIÓN 4]]/Tabla13[[#This Row],[PROMEDIO]]),"")</f>
        <v/>
      </c>
      <c r="M43" s="1"/>
      <c r="N43" s="2" t="str">
        <f>IF(Tabla13[[#This Row],[COTIZACIÓN 5]]&gt;0,ABS(1-Tabla13[[#This Row],[COTIZACIÓN 5]]/Tabla13[[#This Row],[PROMEDIO]]),"")</f>
        <v/>
      </c>
      <c r="O43" s="1"/>
      <c r="P43" s="2" t="str">
        <f>IF(Tabla13[[#This Row],[COTIZACIÓN 6]]&gt;0,ABS(1-Tabla13[[#This Row],[COTIZACIÓN 6]]/Tabla13[[#This Row],[PROMEDIO]]),"")</f>
        <v/>
      </c>
      <c r="Q43" s="1"/>
      <c r="R43" s="2" t="str">
        <f>IF(Tabla13[[#This Row],[COTIZACIÓN 7]]&gt;0,ABS(1-Tabla13[[#This Row],[COTIZACIÓN 7]]/Tabla13[[#This Row],[PROMEDIO]]),"")</f>
        <v/>
      </c>
      <c r="S43" s="1"/>
      <c r="T43" s="2" t="str">
        <f>IF(Tabla13[[#This Row],[COTIZACIÓN 8]]&gt;0,ABS(1-Tabla13[[#This Row],[COTIZACIÓN 8]]/Tabla13[[#This Row],[PROMEDIO]]),"")</f>
        <v/>
      </c>
      <c r="U4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30159</v>
      </c>
      <c r="V43" s="16">
        <f>COUNT(Tabla13[[#This Row],[COTIZACIÓN 1]:[DESVIACIÓN COT.8]])/2</f>
        <v>3</v>
      </c>
    </row>
    <row r="44" spans="1:22" ht="26.25" thickBot="1" x14ac:dyDescent="0.3">
      <c r="A44" s="15">
        <v>41</v>
      </c>
      <c r="B44" s="32" t="s">
        <v>76</v>
      </c>
      <c r="C44" s="36">
        <v>50161511</v>
      </c>
      <c r="D44" s="42" t="s">
        <v>38</v>
      </c>
      <c r="E44" s="45">
        <v>22000</v>
      </c>
      <c r="F44" s="2">
        <f>IF(Tabla13[[#This Row],[COTIZACIÓN 1]]&gt;0,ABS(1-Tabla13[[#This Row],[COTIZACIÓN 1]]/Tabla13[[#This Row],[PROMEDIO]]),"")</f>
        <v>2.9126213592232997E-2</v>
      </c>
      <c r="G44" s="45">
        <v>22880</v>
      </c>
      <c r="H44" s="2">
        <f>IF(Tabla13[[#This Row],[COTIZACIÓN 2]]&gt;0,ABS(1-Tabla13[[#This Row],[COTIZACIÓN 2]]/Tabla13[[#This Row],[PROMEDIO]]),"")</f>
        <v>9.7087378640776656E-3</v>
      </c>
      <c r="I44" s="46">
        <v>23100</v>
      </c>
      <c r="J44" s="2">
        <f>IF(Tabla13[[#This Row],[COTIZACIÓN 3]]&gt;0,ABS(1-Tabla13[[#This Row],[COTIZACIÓN 3]]/Tabla13[[#This Row],[PROMEDIO]]),"")</f>
        <v>1.9417475728155331E-2</v>
      </c>
      <c r="K44" s="1"/>
      <c r="L44" s="2" t="str">
        <f>IF(Tabla13[[#This Row],[COTIZACIÓN 4]]&gt;0,ABS(1-Tabla13[[#This Row],[COTIZACIÓN 4]]/Tabla13[[#This Row],[PROMEDIO]]),"")</f>
        <v/>
      </c>
      <c r="M44" s="1"/>
      <c r="N44" s="2" t="str">
        <f>IF(Tabla13[[#This Row],[COTIZACIÓN 5]]&gt;0,ABS(1-Tabla13[[#This Row],[COTIZACIÓN 5]]/Tabla13[[#This Row],[PROMEDIO]]),"")</f>
        <v/>
      </c>
      <c r="O44" s="1"/>
      <c r="P44" s="2" t="str">
        <f>IF(Tabla13[[#This Row],[COTIZACIÓN 6]]&gt;0,ABS(1-Tabla13[[#This Row],[COTIZACIÓN 6]]/Tabla13[[#This Row],[PROMEDIO]]),"")</f>
        <v/>
      </c>
      <c r="Q44" s="1"/>
      <c r="R44" s="2" t="str">
        <f>IF(Tabla13[[#This Row],[COTIZACIÓN 7]]&gt;0,ABS(1-Tabla13[[#This Row],[COTIZACIÓN 7]]/Tabla13[[#This Row],[PROMEDIO]]),"")</f>
        <v/>
      </c>
      <c r="S44" s="1"/>
      <c r="T44" s="2" t="str">
        <f>IF(Tabla13[[#This Row],[COTIZACIÓN 8]]&gt;0,ABS(1-Tabla13[[#This Row],[COTIZACIÓN 8]]/Tabla13[[#This Row],[PROMEDIO]]),"")</f>
        <v/>
      </c>
      <c r="U4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22660</v>
      </c>
      <c r="V44" s="16">
        <f>COUNT(Tabla13[[#This Row],[COTIZACIÓN 1]:[DESVIACIÓN COT.8]])/2</f>
        <v>3</v>
      </c>
    </row>
    <row r="45" spans="1:22" ht="15.75" thickBot="1" x14ac:dyDescent="0.3">
      <c r="A45" s="15">
        <v>42</v>
      </c>
      <c r="B45" s="33" t="s">
        <v>77</v>
      </c>
      <c r="C45" s="36">
        <v>50192302</v>
      </c>
      <c r="D45" s="43" t="s">
        <v>78</v>
      </c>
      <c r="E45" s="45">
        <v>26657</v>
      </c>
      <c r="F45" s="2">
        <f>IF(Tabla13[[#This Row],[COTIZACIÓN 1]]&gt;0,ABS(1-Tabla13[[#This Row],[COTIZACIÓN 1]]/Tabla13[[#This Row],[PROMEDIO]]),"")</f>
        <v>2.4066483661113747E-3</v>
      </c>
      <c r="G45" s="45">
        <v>27723</v>
      </c>
      <c r="H45" s="2">
        <f>IF(Tabla13[[#This Row],[COTIZACIÓN 2]]&gt;0,ABS(1-Tabla13[[#This Row],[COTIZACIÓN 2]]/Tabla13[[#This Row],[PROMEDIO]]),"")</f>
        <v>4.2492385214154105E-2</v>
      </c>
      <c r="I45" s="46">
        <v>25400</v>
      </c>
      <c r="J45" s="2">
        <f>IF(Tabla13[[#This Row],[COTIZACIÓN 3]]&gt;0,ABS(1-Tabla13[[#This Row],[COTIZACIÓN 3]]/Tabla13[[#This Row],[PROMEDIO]]),"")</f>
        <v>4.4861429699544986E-2</v>
      </c>
      <c r="K45" s="1"/>
      <c r="L45" s="2" t="str">
        <f>IF(Tabla13[[#This Row],[COTIZACIÓN 4]]&gt;0,ABS(1-Tabla13[[#This Row],[COTIZACIÓN 4]]/Tabla13[[#This Row],[PROMEDIO]]),"")</f>
        <v/>
      </c>
      <c r="M45" s="1"/>
      <c r="N45" s="2" t="str">
        <f>IF(Tabla13[[#This Row],[COTIZACIÓN 5]]&gt;0,ABS(1-Tabla13[[#This Row],[COTIZACIÓN 5]]/Tabla13[[#This Row],[PROMEDIO]]),"")</f>
        <v/>
      </c>
      <c r="O45" s="1"/>
      <c r="P45" s="2" t="str">
        <f>IF(Tabla13[[#This Row],[COTIZACIÓN 6]]&gt;0,ABS(1-Tabla13[[#This Row],[COTIZACIÓN 6]]/Tabla13[[#This Row],[PROMEDIO]]),"")</f>
        <v/>
      </c>
      <c r="Q45" s="1"/>
      <c r="R45" s="2" t="str">
        <f>IF(Tabla13[[#This Row],[COTIZACIÓN 7]]&gt;0,ABS(1-Tabla13[[#This Row],[COTIZACIÓN 7]]/Tabla13[[#This Row],[PROMEDIO]]),"")</f>
        <v/>
      </c>
      <c r="S45" s="1"/>
      <c r="T45" s="2" t="str">
        <f>IF(Tabla13[[#This Row],[COTIZACIÓN 8]]&gt;0,ABS(1-Tabla13[[#This Row],[COTIZACIÓN 8]]/Tabla13[[#This Row],[PROMEDIO]]),"")</f>
        <v/>
      </c>
      <c r="U4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26593</v>
      </c>
      <c r="V45" s="16">
        <f>COUNT(Tabla13[[#This Row],[COTIZACIÓN 1]:[DESVIACIÓN COT.8]])/2</f>
        <v>3</v>
      </c>
    </row>
    <row r="46" spans="1:22" ht="39" thickBot="1" x14ac:dyDescent="0.3">
      <c r="A46" s="15">
        <v>43</v>
      </c>
      <c r="B46" s="33" t="s">
        <v>79</v>
      </c>
      <c r="C46" s="36">
        <v>50171902</v>
      </c>
      <c r="D46" s="43" t="s">
        <v>28</v>
      </c>
      <c r="E46" s="45">
        <v>66124</v>
      </c>
      <c r="F46" s="2">
        <f>IF(Tabla13[[#This Row],[COTIZACIÓN 1]]&gt;0,ABS(1-Tabla13[[#This Row],[COTIZACIÓN 1]]/Tabla13[[#This Row],[PROMEDIO]]),"")</f>
        <v>1.1067240966738501E-2</v>
      </c>
      <c r="G46" s="45">
        <v>68768</v>
      </c>
      <c r="H46" s="2">
        <f>IF(Tabla13[[#This Row],[COTIZACIÓN 2]]&gt;0,ABS(1-Tabla13[[#This Row],[COTIZACIÓN 2]]/Tabla13[[#This Row],[PROMEDIO]]),"")</f>
        <v>2.8475711892797406E-2</v>
      </c>
      <c r="I46" s="46">
        <v>65700</v>
      </c>
      <c r="J46" s="2">
        <f>IF(Tabla13[[#This Row],[COTIZACIÓN 3]]&gt;0,ABS(1-Tabla13[[#This Row],[COTIZACIÓN 3]]/Tabla13[[#This Row],[PROMEDIO]]),"")</f>
        <v>1.7408470926058905E-2</v>
      </c>
      <c r="K46" s="1"/>
      <c r="L46" s="2" t="str">
        <f>IF(Tabla13[[#This Row],[COTIZACIÓN 4]]&gt;0,ABS(1-Tabla13[[#This Row],[COTIZACIÓN 4]]/Tabla13[[#This Row],[PROMEDIO]]),"")</f>
        <v/>
      </c>
      <c r="M46" s="1"/>
      <c r="N46" s="2" t="str">
        <f>IF(Tabla13[[#This Row],[COTIZACIÓN 5]]&gt;0,ABS(1-Tabla13[[#This Row],[COTIZACIÓN 5]]/Tabla13[[#This Row],[PROMEDIO]]),"")</f>
        <v/>
      </c>
      <c r="O46" s="1"/>
      <c r="P46" s="2" t="str">
        <f>IF(Tabla13[[#This Row],[COTIZACIÓN 6]]&gt;0,ABS(1-Tabla13[[#This Row],[COTIZACIÓN 6]]/Tabla13[[#This Row],[PROMEDIO]]),"")</f>
        <v/>
      </c>
      <c r="Q46" s="1"/>
      <c r="R46" s="2" t="str">
        <f>IF(Tabla13[[#This Row],[COTIZACIÓN 7]]&gt;0,ABS(1-Tabla13[[#This Row],[COTIZACIÓN 7]]/Tabla13[[#This Row],[PROMEDIO]]),"")</f>
        <v/>
      </c>
      <c r="S46" s="1"/>
      <c r="T46" s="2" t="str">
        <f>IF(Tabla13[[#This Row],[COTIZACIÓN 8]]&gt;0,ABS(1-Tabla13[[#This Row],[COTIZACIÓN 8]]/Tabla13[[#This Row],[PROMEDIO]]),"")</f>
        <v/>
      </c>
      <c r="U4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66864</v>
      </c>
      <c r="V46" s="16">
        <f>COUNT(Tabla13[[#This Row],[COTIZACIÓN 1]:[DESVIACIÓN COT.8]])/2</f>
        <v>3</v>
      </c>
    </row>
    <row r="47" spans="1:22" ht="51.75" thickBot="1" x14ac:dyDescent="0.3">
      <c r="A47" s="15">
        <v>44</v>
      </c>
      <c r="B47" s="33" t="s">
        <v>80</v>
      </c>
      <c r="C47" s="36">
        <v>50171902</v>
      </c>
      <c r="D47" s="43" t="s">
        <v>28</v>
      </c>
      <c r="E47" s="45">
        <v>66584</v>
      </c>
      <c r="F47" s="2">
        <f>IF(Tabla13[[#This Row],[COTIZACIÓN 1]]&gt;0,ABS(1-Tabla13[[#This Row],[COTIZACIÓN 1]]/Tabla13[[#This Row],[PROMEDIO]]),"")</f>
        <v>1.3810009592399197E-2</v>
      </c>
      <c r="G47" s="45">
        <v>69247</v>
      </c>
      <c r="H47" s="2">
        <f>IF(Tabla13[[#This Row],[COTIZACIÓN 2]]&gt;0,ABS(1-Tabla13[[#This Row],[COTIZACIÓN 2]]/Tabla13[[#This Row],[PROMEDIO]]),"")</f>
        <v>5.4356928605143295E-2</v>
      </c>
      <c r="I47" s="46">
        <v>61200</v>
      </c>
      <c r="J47" s="2">
        <f>IF(Tabla13[[#This Row],[COTIZACIÓN 3]]&gt;0,ABS(1-Tabla13[[#This Row],[COTIZACIÓN 3]]/Tabla13[[#This Row],[PROMEDIO]]),"")</f>
        <v>6.8166938197542493E-2</v>
      </c>
      <c r="K47" s="1"/>
      <c r="L47" s="2" t="str">
        <f>IF(Tabla13[[#This Row],[COTIZACIÓN 4]]&gt;0,ABS(1-Tabla13[[#This Row],[COTIZACIÓN 4]]/Tabla13[[#This Row],[PROMEDIO]]),"")</f>
        <v/>
      </c>
      <c r="M47" s="1"/>
      <c r="N47" s="2" t="str">
        <f>IF(Tabla13[[#This Row],[COTIZACIÓN 5]]&gt;0,ABS(1-Tabla13[[#This Row],[COTIZACIÓN 5]]/Tabla13[[#This Row],[PROMEDIO]]),"")</f>
        <v/>
      </c>
      <c r="O47" s="1"/>
      <c r="P47" s="2" t="str">
        <f>IF(Tabla13[[#This Row],[COTIZACIÓN 6]]&gt;0,ABS(1-Tabla13[[#This Row],[COTIZACIÓN 6]]/Tabla13[[#This Row],[PROMEDIO]]),"")</f>
        <v/>
      </c>
      <c r="Q47" s="1"/>
      <c r="R47" s="2" t="str">
        <f>IF(Tabla13[[#This Row],[COTIZACIÓN 7]]&gt;0,ABS(1-Tabla13[[#This Row],[COTIZACIÓN 7]]/Tabla13[[#This Row],[PROMEDIO]]),"")</f>
        <v/>
      </c>
      <c r="S47" s="1"/>
      <c r="T47" s="2" t="str">
        <f>IF(Tabla13[[#This Row],[COTIZACIÓN 8]]&gt;0,ABS(1-Tabla13[[#This Row],[COTIZACIÓN 8]]/Tabla13[[#This Row],[PROMEDIO]]),"")</f>
        <v/>
      </c>
      <c r="U4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65677</v>
      </c>
      <c r="V47" s="16">
        <f>COUNT(Tabla13[[#This Row],[COTIZACIÓN 1]:[DESVIACIÓN COT.8]])/2</f>
        <v>3</v>
      </c>
    </row>
    <row r="48" spans="1:22" ht="51.75" thickBot="1" x14ac:dyDescent="0.3">
      <c r="A48" s="15">
        <v>45</v>
      </c>
      <c r="B48" s="32" t="s">
        <v>81</v>
      </c>
      <c r="C48" s="36">
        <v>50171902</v>
      </c>
      <c r="D48" s="43" t="s">
        <v>28</v>
      </c>
      <c r="E48" s="45">
        <v>60814</v>
      </c>
      <c r="F48" s="2">
        <f>IF(Tabla13[[#This Row],[COTIZACIÓN 1]]&gt;0,ABS(1-Tabla13[[#This Row],[COTIZACIÓN 1]]/Tabla13[[#This Row],[PROMEDIO]]),"")</f>
        <v>7.7015957967562221E-3</v>
      </c>
      <c r="G48" s="45">
        <v>63246</v>
      </c>
      <c r="H48" s="2">
        <f>IF(Tabla13[[#This Row],[COTIZACIÓN 2]]&gt;0,ABS(1-Tabla13[[#This Row],[COTIZACIÓN 2]]/Tabla13[[#This Row],[PROMEDIO]]),"")</f>
        <v>3.1981202884834969E-2</v>
      </c>
      <c r="I48" s="46">
        <v>59800</v>
      </c>
      <c r="J48" s="2">
        <f>IF(Tabla13[[#This Row],[COTIZACIÓN 3]]&gt;0,ABS(1-Tabla13[[#This Row],[COTIZACIÓN 3]]/Tabla13[[#This Row],[PROMEDIO]]),"")</f>
        <v>2.4246973207584066E-2</v>
      </c>
      <c r="K48" s="1"/>
      <c r="L48" s="2" t="str">
        <f>IF(Tabla13[[#This Row],[COTIZACIÓN 4]]&gt;0,ABS(1-Tabla13[[#This Row],[COTIZACIÓN 4]]/Tabla13[[#This Row],[PROMEDIO]]),"")</f>
        <v/>
      </c>
      <c r="M48" s="1"/>
      <c r="N48" s="2" t="str">
        <f>IF(Tabla13[[#This Row],[COTIZACIÓN 5]]&gt;0,ABS(1-Tabla13[[#This Row],[COTIZACIÓN 5]]/Tabla13[[#This Row],[PROMEDIO]]),"")</f>
        <v/>
      </c>
      <c r="O48" s="1"/>
      <c r="P48" s="2" t="str">
        <f>IF(Tabla13[[#This Row],[COTIZACIÓN 6]]&gt;0,ABS(1-Tabla13[[#This Row],[COTIZACIÓN 6]]/Tabla13[[#This Row],[PROMEDIO]]),"")</f>
        <v/>
      </c>
      <c r="Q48" s="1"/>
      <c r="R48" s="2" t="str">
        <f>IF(Tabla13[[#This Row],[COTIZACIÓN 7]]&gt;0,ABS(1-Tabla13[[#This Row],[COTIZACIÓN 7]]/Tabla13[[#This Row],[PROMEDIO]]),"")</f>
        <v/>
      </c>
      <c r="S48" s="1"/>
      <c r="T48" s="2" t="str">
        <f>IF(Tabla13[[#This Row],[COTIZACIÓN 8]]&gt;0,ABS(1-Tabla13[[#This Row],[COTIZACIÓN 8]]/Tabla13[[#This Row],[PROMEDIO]]),"")</f>
        <v/>
      </c>
      <c r="U4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61286</v>
      </c>
      <c r="V48" s="16">
        <f>COUNT(Tabla13[[#This Row],[COTIZACIÓN 1]:[DESVIACIÓN COT.8]])/2</f>
        <v>3</v>
      </c>
    </row>
    <row r="49" spans="1:22" ht="51.75" thickBot="1" x14ac:dyDescent="0.3">
      <c r="A49" s="15">
        <v>46</v>
      </c>
      <c r="B49" s="33" t="s">
        <v>82</v>
      </c>
      <c r="C49" s="36">
        <v>50171902</v>
      </c>
      <c r="D49" s="43" t="s">
        <v>28</v>
      </c>
      <c r="E49" s="45">
        <v>34508</v>
      </c>
      <c r="F49" s="2">
        <f>IF(Tabla13[[#This Row],[COTIZACIÓN 1]]&gt;0,ABS(1-Tabla13[[#This Row],[COTIZACIÓN 1]]/Tabla13[[#This Row],[PROMEDIO]]),"")</f>
        <v>2.8987187663043201E-4</v>
      </c>
      <c r="G49" s="45">
        <v>35888</v>
      </c>
      <c r="H49" s="2">
        <f>IF(Tabla13[[#This Row],[COTIZACIÓN 2]]&gt;0,ABS(1-Tabla13[[#This Row],[COTIZACIÓN 2]]/Tabla13[[#This Row],[PROMEDIO]]),"")</f>
        <v>4.0292190851643594E-2</v>
      </c>
      <c r="I49" s="46">
        <v>33100</v>
      </c>
      <c r="J49" s="2">
        <f>IF(Tabla13[[#This Row],[COTIZACIÓN 3]]&gt;0,ABS(1-Tabla13[[#This Row],[COTIZACIÓN 3]]/Tabla13[[#This Row],[PROMEDIO]]),"")</f>
        <v>4.0524088352947962E-2</v>
      </c>
      <c r="K49" s="1"/>
      <c r="L49" s="2" t="str">
        <f>IF(Tabla13[[#This Row],[COTIZACIÓN 4]]&gt;0,ABS(1-Tabla13[[#This Row],[COTIZACIÓN 4]]/Tabla13[[#This Row],[PROMEDIO]]),"")</f>
        <v/>
      </c>
      <c r="M49" s="1"/>
      <c r="N49" s="2" t="str">
        <f>IF(Tabla13[[#This Row],[COTIZACIÓN 5]]&gt;0,ABS(1-Tabla13[[#This Row],[COTIZACIÓN 5]]/Tabla13[[#This Row],[PROMEDIO]]),"")</f>
        <v/>
      </c>
      <c r="O49" s="1"/>
      <c r="P49" s="2" t="str">
        <f>IF(Tabla13[[#This Row],[COTIZACIÓN 6]]&gt;0,ABS(1-Tabla13[[#This Row],[COTIZACIÓN 6]]/Tabla13[[#This Row],[PROMEDIO]]),"")</f>
        <v/>
      </c>
      <c r="Q49" s="1"/>
      <c r="R49" s="2" t="str">
        <f>IF(Tabla13[[#This Row],[COTIZACIÓN 7]]&gt;0,ABS(1-Tabla13[[#This Row],[COTIZACIÓN 7]]/Tabla13[[#This Row],[PROMEDIO]]),"")</f>
        <v/>
      </c>
      <c r="S49" s="1"/>
      <c r="T49" s="2" t="str">
        <f>IF(Tabla13[[#This Row],[COTIZACIÓN 8]]&gt;0,ABS(1-Tabla13[[#This Row],[COTIZACIÓN 8]]/Tabla13[[#This Row],[PROMEDIO]]),"")</f>
        <v/>
      </c>
      <c r="U4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34498</v>
      </c>
      <c r="V49" s="16">
        <f>COUNT(Tabla13[[#This Row],[COTIZACIÓN 1]:[DESVIACIÓN COT.8]])/2</f>
        <v>3</v>
      </c>
    </row>
    <row r="50" spans="1:22" ht="51.75" thickBot="1" x14ac:dyDescent="0.3">
      <c r="A50" s="15">
        <v>47</v>
      </c>
      <c r="B50" s="33" t="s">
        <v>83</v>
      </c>
      <c r="C50" s="36">
        <v>50171902</v>
      </c>
      <c r="D50" s="43" t="s">
        <v>28</v>
      </c>
      <c r="E50" s="45">
        <v>37650</v>
      </c>
      <c r="F50" s="2">
        <f>IF(Tabla13[[#This Row],[COTIZACIÓN 1]]&gt;0,ABS(1-Tabla13[[#This Row],[COTIZACIÓN 1]]/Tabla13[[#This Row],[PROMEDIO]]),"")</f>
        <v>4.8574783815522604E-3</v>
      </c>
      <c r="G50" s="45">
        <v>39156</v>
      </c>
      <c r="H50" s="2">
        <f>IF(Tabla13[[#This Row],[COTIZACIÓN 2]]&gt;0,ABS(1-Tabla13[[#This Row],[COTIZACIÓN 2]]/Tabla13[[#This Row],[PROMEDIO]]),"")</f>
        <v>4.505177751681444E-2</v>
      </c>
      <c r="I50" s="46">
        <v>35600</v>
      </c>
      <c r="J50" s="2">
        <f>IF(Tabla13[[#This Row],[COTIZACIÓN 3]]&gt;0,ABS(1-Tabla13[[#This Row],[COTIZACIÓN 3]]/Tabla13[[#This Row],[PROMEDIO]]),"")</f>
        <v>4.9855877015052896E-2</v>
      </c>
      <c r="K50" s="1"/>
      <c r="L50" s="2" t="str">
        <f>IF(Tabla13[[#This Row],[COTIZACIÓN 4]]&gt;0,ABS(1-Tabla13[[#This Row],[COTIZACIÓN 4]]/Tabla13[[#This Row],[PROMEDIO]]),"")</f>
        <v/>
      </c>
      <c r="M50" s="1"/>
      <c r="N50" s="2" t="str">
        <f>IF(Tabla13[[#This Row],[COTIZACIÓN 5]]&gt;0,ABS(1-Tabla13[[#This Row],[COTIZACIÓN 5]]/Tabla13[[#This Row],[PROMEDIO]]),"")</f>
        <v/>
      </c>
      <c r="O50" s="1"/>
      <c r="P50" s="2" t="str">
        <f>IF(Tabla13[[#This Row],[COTIZACIÓN 6]]&gt;0,ABS(1-Tabla13[[#This Row],[COTIZACIÓN 6]]/Tabla13[[#This Row],[PROMEDIO]]),"")</f>
        <v/>
      </c>
      <c r="Q50" s="1"/>
      <c r="R50" s="2" t="str">
        <f>IF(Tabla13[[#This Row],[COTIZACIÓN 7]]&gt;0,ABS(1-Tabla13[[#This Row],[COTIZACIÓN 7]]/Tabla13[[#This Row],[PROMEDIO]]),"")</f>
        <v/>
      </c>
      <c r="S50" s="1"/>
      <c r="T50" s="2" t="str">
        <f>IF(Tabla13[[#This Row],[COTIZACIÓN 8]]&gt;0,ABS(1-Tabla13[[#This Row],[COTIZACIÓN 8]]/Tabla13[[#This Row],[PROMEDIO]]),"")</f>
        <v/>
      </c>
      <c r="U5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37468</v>
      </c>
      <c r="V50" s="16">
        <f>COUNT(Tabla13[[#This Row],[COTIZACIÓN 1]:[DESVIACIÓN COT.8]])/2</f>
        <v>3</v>
      </c>
    </row>
    <row r="51" spans="1:22" ht="51.75" thickBot="1" x14ac:dyDescent="0.3">
      <c r="A51" s="15">
        <v>48</v>
      </c>
      <c r="B51" s="32" t="s">
        <v>84</v>
      </c>
      <c r="C51" s="36">
        <v>50171902</v>
      </c>
      <c r="D51" s="43" t="s">
        <v>28</v>
      </c>
      <c r="E51" s="45">
        <v>32729</v>
      </c>
      <c r="F51" s="2">
        <f>IF(Tabla13[[#This Row],[COTIZACIÓN 1]]&gt;0,ABS(1-Tabla13[[#This Row],[COTIZACIÓN 1]]/Tabla13[[#This Row],[PROMEDIO]]),"")</f>
        <v>1.4339760800585744E-3</v>
      </c>
      <c r="G51" s="45">
        <v>34038</v>
      </c>
      <c r="H51" s="2">
        <f>IF(Tabla13[[#This Row],[COTIZACIÓN 2]]&gt;0,ABS(1-Tabla13[[#This Row],[COTIZACIÓN 2]]/Tabla13[[#This Row],[PROMEDIO]]),"")</f>
        <v>3.8503783256041091E-2</v>
      </c>
      <c r="I51" s="46">
        <v>31561</v>
      </c>
      <c r="J51" s="2">
        <f>IF(Tabla13[[#This Row],[COTIZACIÓN 3]]&gt;0,ABS(1-Tabla13[[#This Row],[COTIZACIÓN 3]]/Tabla13[[#This Row],[PROMEDIO]]),"")</f>
        <v>3.7069807175982405E-2</v>
      </c>
      <c r="K51" s="1"/>
      <c r="L51" s="2" t="str">
        <f>IF(Tabla13[[#This Row],[COTIZACIÓN 4]]&gt;0,ABS(1-Tabla13[[#This Row],[COTIZACIÓN 4]]/Tabla13[[#This Row],[PROMEDIO]]),"")</f>
        <v/>
      </c>
      <c r="M51" s="1"/>
      <c r="N51" s="2" t="str">
        <f>IF(Tabla13[[#This Row],[COTIZACIÓN 5]]&gt;0,ABS(1-Tabla13[[#This Row],[COTIZACIÓN 5]]/Tabla13[[#This Row],[PROMEDIO]]),"")</f>
        <v/>
      </c>
      <c r="O51" s="1"/>
      <c r="P51" s="2" t="str">
        <f>IF(Tabla13[[#This Row],[COTIZACIÓN 6]]&gt;0,ABS(1-Tabla13[[#This Row],[COTIZACIÓN 6]]/Tabla13[[#This Row],[PROMEDIO]]),"")</f>
        <v/>
      </c>
      <c r="Q51" s="1"/>
      <c r="R51" s="2" t="str">
        <f>IF(Tabla13[[#This Row],[COTIZACIÓN 7]]&gt;0,ABS(1-Tabla13[[#This Row],[COTIZACIÓN 7]]/Tabla13[[#This Row],[PROMEDIO]]),"")</f>
        <v/>
      </c>
      <c r="S51" s="1"/>
      <c r="T51" s="2" t="str">
        <f>IF(Tabla13[[#This Row],[COTIZACIÓN 8]]&gt;0,ABS(1-Tabla13[[#This Row],[COTIZACIÓN 8]]/Tabla13[[#This Row],[PROMEDIO]]),"")</f>
        <v/>
      </c>
      <c r="U5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32776</v>
      </c>
      <c r="V51" s="16">
        <f>COUNT(Tabla13[[#This Row],[COTIZACIÓN 1]:[DESVIACIÓN COT.8]])/2</f>
        <v>3</v>
      </c>
    </row>
    <row r="52" spans="1:22" ht="51.75" thickBot="1" x14ac:dyDescent="0.3">
      <c r="A52" s="15">
        <v>49</v>
      </c>
      <c r="B52" s="32" t="s">
        <v>85</v>
      </c>
      <c r="C52" s="36">
        <v>50171902</v>
      </c>
      <c r="D52" s="43" t="s">
        <v>28</v>
      </c>
      <c r="E52" s="45">
        <v>48980</v>
      </c>
      <c r="F52" s="2">
        <f>IF(Tabla13[[#This Row],[COTIZACIÓN 1]]&gt;0,ABS(1-Tabla13[[#This Row],[COTIZACIÓN 1]]/Tabla13[[#This Row],[PROMEDIO]]),"")</f>
        <v>1.4271151885830724E-3</v>
      </c>
      <c r="G52" s="45">
        <v>50939</v>
      </c>
      <c r="H52" s="2">
        <f>IF(Tabla13[[#This Row],[COTIZACIÓN 2]]&gt;0,ABS(1-Tabla13[[#This Row],[COTIZACIÓN 2]]/Tabla13[[#This Row],[PROMEDIO]]),"")</f>
        <v>3.8511722731906284E-2</v>
      </c>
      <c r="I52" s="46">
        <v>47233</v>
      </c>
      <c r="J52" s="2">
        <f>IF(Tabla13[[#This Row],[COTIZACIÓN 3]]&gt;0,ABS(1-Tabla13[[#This Row],[COTIZACIÓN 3]]/Tabla13[[#This Row],[PROMEDIO]]),"")</f>
        <v>3.7043832823649314E-2</v>
      </c>
      <c r="K52" s="1"/>
      <c r="L52" s="2" t="str">
        <f>IF(Tabla13[[#This Row],[COTIZACIÓN 4]]&gt;0,ABS(1-Tabla13[[#This Row],[COTIZACIÓN 4]]/Tabla13[[#This Row],[PROMEDIO]]),"")</f>
        <v/>
      </c>
      <c r="M52" s="1"/>
      <c r="N52" s="2" t="str">
        <f>IF(Tabla13[[#This Row],[COTIZACIÓN 5]]&gt;0,ABS(1-Tabla13[[#This Row],[COTIZACIÓN 5]]/Tabla13[[#This Row],[PROMEDIO]]),"")</f>
        <v/>
      </c>
      <c r="O52" s="1"/>
      <c r="P52" s="2" t="str">
        <f>IF(Tabla13[[#This Row],[COTIZACIÓN 6]]&gt;0,ABS(1-Tabla13[[#This Row],[COTIZACIÓN 6]]/Tabla13[[#This Row],[PROMEDIO]]),"")</f>
        <v/>
      </c>
      <c r="Q52" s="1"/>
      <c r="R52" s="2" t="str">
        <f>IF(Tabla13[[#This Row],[COTIZACIÓN 7]]&gt;0,ABS(1-Tabla13[[#This Row],[COTIZACIÓN 7]]/Tabla13[[#This Row],[PROMEDIO]]),"")</f>
        <v/>
      </c>
      <c r="S52" s="1"/>
      <c r="T52" s="2" t="str">
        <f>IF(Tabla13[[#This Row],[COTIZACIÓN 8]]&gt;0,ABS(1-Tabla13[[#This Row],[COTIZACIÓN 8]]/Tabla13[[#This Row],[PROMEDIO]]),"")</f>
        <v/>
      </c>
      <c r="U5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49050</v>
      </c>
      <c r="V52" s="16">
        <f>COUNT(Tabla13[[#This Row],[COTIZACIÓN 1]:[DESVIACIÓN COT.8]])/2</f>
        <v>3</v>
      </c>
    </row>
    <row r="53" spans="1:22" ht="51.75" thickBot="1" x14ac:dyDescent="0.3">
      <c r="A53" s="15">
        <v>50</v>
      </c>
      <c r="B53" s="33" t="s">
        <v>86</v>
      </c>
      <c r="C53" s="36">
        <v>50171902</v>
      </c>
      <c r="D53" s="43" t="s">
        <v>28</v>
      </c>
      <c r="E53" s="45">
        <v>56071</v>
      </c>
      <c r="F53" s="2">
        <f>IF(Tabla13[[#This Row],[COTIZACIÓN 1]]&gt;0,ABS(1-Tabla13[[#This Row],[COTIZACIÓN 1]]/Tabla13[[#This Row],[PROMEDIO]]),"")</f>
        <v>1.4247297465761477E-3</v>
      </c>
      <c r="G53" s="45">
        <v>58313</v>
      </c>
      <c r="H53" s="2">
        <f>IF(Tabla13[[#This Row],[COTIZACIÓN 2]]&gt;0,ABS(1-Tabla13[[#This Row],[COTIZACIÓN 2]]/Tabla13[[#This Row],[PROMEDIO]]),"")</f>
        <v>3.8503321401221813E-2</v>
      </c>
      <c r="I53" s="46">
        <v>54071</v>
      </c>
      <c r="J53" s="2">
        <f>IF(Tabla13[[#This Row],[COTIZACIÓN 3]]&gt;0,ABS(1-Tabla13[[#This Row],[COTIZACIÓN 3]]/Tabla13[[#This Row],[PROMEDIO]]),"")</f>
        <v>3.7042973410981062E-2</v>
      </c>
      <c r="K53" s="1"/>
      <c r="L53" s="2" t="str">
        <f>IF(Tabla13[[#This Row],[COTIZACIÓN 4]]&gt;0,ABS(1-Tabla13[[#This Row],[COTIZACIÓN 4]]/Tabla13[[#This Row],[PROMEDIO]]),"")</f>
        <v/>
      </c>
      <c r="M53" s="1"/>
      <c r="N53" s="2" t="str">
        <f>IF(Tabla13[[#This Row],[COTIZACIÓN 5]]&gt;0,ABS(1-Tabla13[[#This Row],[COTIZACIÓN 5]]/Tabla13[[#This Row],[PROMEDIO]]),"")</f>
        <v/>
      </c>
      <c r="O53" s="1"/>
      <c r="P53" s="2" t="str">
        <f>IF(Tabla13[[#This Row],[COTIZACIÓN 6]]&gt;0,ABS(1-Tabla13[[#This Row],[COTIZACIÓN 6]]/Tabla13[[#This Row],[PROMEDIO]]),"")</f>
        <v/>
      </c>
      <c r="Q53" s="1"/>
      <c r="R53" s="2" t="str">
        <f>IF(Tabla13[[#This Row],[COTIZACIÓN 7]]&gt;0,ABS(1-Tabla13[[#This Row],[COTIZACIÓN 7]]/Tabla13[[#This Row],[PROMEDIO]]),"")</f>
        <v/>
      </c>
      <c r="S53" s="1"/>
      <c r="T53" s="2" t="str">
        <f>IF(Tabla13[[#This Row],[COTIZACIÓN 8]]&gt;0,ABS(1-Tabla13[[#This Row],[COTIZACIÓN 8]]/Tabla13[[#This Row],[PROMEDIO]]),"")</f>
        <v/>
      </c>
      <c r="U5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56151</v>
      </c>
      <c r="V53" s="16">
        <f>COUNT(Tabla13[[#This Row],[COTIZACIÓN 1]:[DESVIACIÓN COT.8]])/2</f>
        <v>3</v>
      </c>
    </row>
    <row r="54" spans="1:22" ht="39" thickBot="1" x14ac:dyDescent="0.3">
      <c r="A54" s="15">
        <v>51</v>
      </c>
      <c r="B54" s="32" t="s">
        <v>87</v>
      </c>
      <c r="C54" s="36">
        <v>50171902</v>
      </c>
      <c r="D54" s="43" t="s">
        <v>28</v>
      </c>
      <c r="E54" s="45">
        <v>32698</v>
      </c>
      <c r="F54" s="2">
        <f>IF(Tabla13[[#This Row],[COTIZACIÓN 1]]&gt;0,ABS(1-Tabla13[[#This Row],[COTIZACIÓN 1]]/Tabla13[[#This Row],[PROMEDIO]]),"")</f>
        <v>1.4048375274859914E-3</v>
      </c>
      <c r="G54" s="45">
        <v>34005</v>
      </c>
      <c r="H54" s="2">
        <f>IF(Tabla13[[#This Row],[COTIZACIÓN 2]]&gt;0,ABS(1-Tabla13[[#This Row],[COTIZACIÓN 2]]/Tabla13[[#This Row],[PROMEDIO]]),"")</f>
        <v>3.8510872220864911E-2</v>
      </c>
      <c r="I54" s="46">
        <v>31531</v>
      </c>
      <c r="J54" s="2">
        <f>IF(Tabla13[[#This Row],[COTIZACIÓN 3]]&gt;0,ABS(1-Tabla13[[#This Row],[COTIZACIÓN 3]]/Tabla13[[#This Row],[PROMEDIO]]),"")</f>
        <v>3.7044954800879548E-2</v>
      </c>
      <c r="K54" s="1"/>
      <c r="L54" s="2" t="str">
        <f>IF(Tabla13[[#This Row],[COTIZACIÓN 4]]&gt;0,ABS(1-Tabla13[[#This Row],[COTIZACIÓN 4]]/Tabla13[[#This Row],[PROMEDIO]]),"")</f>
        <v/>
      </c>
      <c r="M54" s="1"/>
      <c r="N54" s="2" t="str">
        <f>IF(Tabla13[[#This Row],[COTIZACIÓN 5]]&gt;0,ABS(1-Tabla13[[#This Row],[COTIZACIÓN 5]]/Tabla13[[#This Row],[PROMEDIO]]),"")</f>
        <v/>
      </c>
      <c r="O54" s="1"/>
      <c r="P54" s="2" t="str">
        <f>IF(Tabla13[[#This Row],[COTIZACIÓN 6]]&gt;0,ABS(1-Tabla13[[#This Row],[COTIZACIÓN 6]]/Tabla13[[#This Row],[PROMEDIO]]),"")</f>
        <v/>
      </c>
      <c r="Q54" s="1"/>
      <c r="R54" s="2" t="str">
        <f>IF(Tabla13[[#This Row],[COTIZACIÓN 7]]&gt;0,ABS(1-Tabla13[[#This Row],[COTIZACIÓN 7]]/Tabla13[[#This Row],[PROMEDIO]]),"")</f>
        <v/>
      </c>
      <c r="S54" s="1"/>
      <c r="T54" s="2" t="str">
        <f>IF(Tabla13[[#This Row],[COTIZACIÓN 8]]&gt;0,ABS(1-Tabla13[[#This Row],[COTIZACIÓN 8]]/Tabla13[[#This Row],[PROMEDIO]]),"")</f>
        <v/>
      </c>
      <c r="U5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32744</v>
      </c>
      <c r="V54" s="16">
        <f>COUNT(Tabla13[[#This Row],[COTIZACIÓN 1]:[DESVIACIÓN COT.8]])/2</f>
        <v>3</v>
      </c>
    </row>
    <row r="55" spans="1:22" ht="51.75" thickBot="1" x14ac:dyDescent="0.3">
      <c r="A55" s="15">
        <v>52</v>
      </c>
      <c r="B55" s="32" t="s">
        <v>88</v>
      </c>
      <c r="C55" s="36">
        <v>50171902</v>
      </c>
      <c r="D55" s="43" t="s">
        <v>28</v>
      </c>
      <c r="E55" s="45">
        <v>61069</v>
      </c>
      <c r="F55" s="2">
        <f>IF(Tabla13[[#This Row],[COTIZACIÓN 1]]&gt;0,ABS(1-Tabla13[[#This Row],[COTIZACIÓN 1]]/Tabla13[[#This Row],[PROMEDIO]]),"")</f>
        <v>1.4389195022647128E-3</v>
      </c>
      <c r="G55" s="45">
        <v>63511</v>
      </c>
      <c r="H55" s="2">
        <f>IF(Tabla13[[#This Row],[COTIZACIÓN 2]]&gt;0,ABS(1-Tabla13[[#This Row],[COTIZACIÓN 2]]/Tabla13[[#This Row],[PROMEDIO]]),"")</f>
        <v>3.8491096685579818E-2</v>
      </c>
      <c r="I55" s="46">
        <v>58891</v>
      </c>
      <c r="J55" s="2">
        <f>IF(Tabla13[[#This Row],[COTIZACIÓN 3]]&gt;0,ABS(1-Tabla13[[#This Row],[COTIZACIÓN 3]]/Tabla13[[#This Row],[PROMEDIO]]),"")</f>
        <v>3.7052177183315105E-2</v>
      </c>
      <c r="K55" s="1"/>
      <c r="L55" s="2" t="str">
        <f>IF(Tabla13[[#This Row],[COTIZACIÓN 4]]&gt;0,ABS(1-Tabla13[[#This Row],[COTIZACIÓN 4]]/Tabla13[[#This Row],[PROMEDIO]]),"")</f>
        <v/>
      </c>
      <c r="M55" s="1"/>
      <c r="N55" s="2" t="str">
        <f>IF(Tabla13[[#This Row],[COTIZACIÓN 5]]&gt;0,ABS(1-Tabla13[[#This Row],[COTIZACIÓN 5]]/Tabla13[[#This Row],[PROMEDIO]]),"")</f>
        <v/>
      </c>
      <c r="O55" s="1"/>
      <c r="P55" s="2" t="str">
        <f>IF(Tabla13[[#This Row],[COTIZACIÓN 6]]&gt;0,ABS(1-Tabla13[[#This Row],[COTIZACIÓN 6]]/Tabla13[[#This Row],[PROMEDIO]]),"")</f>
        <v/>
      </c>
      <c r="Q55" s="1"/>
      <c r="R55" s="2" t="str">
        <f>IF(Tabla13[[#This Row],[COTIZACIÓN 7]]&gt;0,ABS(1-Tabla13[[#This Row],[COTIZACIÓN 7]]/Tabla13[[#This Row],[PROMEDIO]]),"")</f>
        <v/>
      </c>
      <c r="S55" s="1"/>
      <c r="T55" s="2" t="str">
        <f>IF(Tabla13[[#This Row],[COTIZACIÓN 8]]&gt;0,ABS(1-Tabla13[[#This Row],[COTIZACIÓN 8]]/Tabla13[[#This Row],[PROMEDIO]]),"")</f>
        <v/>
      </c>
      <c r="U5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61157</v>
      </c>
      <c r="V55" s="16">
        <f>COUNT(Tabla13[[#This Row],[COTIZACIÓN 1]:[DESVIACIÓN COT.8]])/2</f>
        <v>3</v>
      </c>
    </row>
    <row r="56" spans="1:22" ht="51.75" thickBot="1" x14ac:dyDescent="0.3">
      <c r="A56" s="15">
        <v>53</v>
      </c>
      <c r="B56" s="32" t="s">
        <v>89</v>
      </c>
      <c r="C56" s="36">
        <v>50171902</v>
      </c>
      <c r="D56" s="43" t="s">
        <v>28</v>
      </c>
      <c r="E56" s="45">
        <v>42134</v>
      </c>
      <c r="F56" s="2">
        <f>IF(Tabla13[[#This Row],[COTIZACIÓN 1]]&gt;0,ABS(1-Tabla13[[#This Row],[COTIZACIÓN 1]]/Tabla13[[#This Row],[PROMEDIO]]),"")</f>
        <v>1.4456689181182591E-3</v>
      </c>
      <c r="G56" s="45">
        <v>43819</v>
      </c>
      <c r="H56" s="2">
        <f>IF(Tabla13[[#This Row],[COTIZACIÓN 2]]&gt;0,ABS(1-Tabla13[[#This Row],[COTIZACIÓN 2]]/Tabla13[[#This Row],[PROMEDIO]]),"")</f>
        <v>3.8487972508591151E-2</v>
      </c>
      <c r="I56" s="46">
        <v>40632</v>
      </c>
      <c r="J56" s="2">
        <f>IF(Tabla13[[#This Row],[COTIZACIÓN 3]]&gt;0,ABS(1-Tabla13[[#This Row],[COTIZACIÓN 3]]/Tabla13[[#This Row],[PROMEDIO]]),"")</f>
        <v>3.704230359047278E-2</v>
      </c>
      <c r="K56" s="1"/>
      <c r="L56" s="2" t="str">
        <f>IF(Tabla13[[#This Row],[COTIZACIÓN 4]]&gt;0,ABS(1-Tabla13[[#This Row],[COTIZACIÓN 4]]/Tabla13[[#This Row],[PROMEDIO]]),"")</f>
        <v/>
      </c>
      <c r="M56" s="1"/>
      <c r="N56" s="2" t="str">
        <f>IF(Tabla13[[#This Row],[COTIZACIÓN 5]]&gt;0,ABS(1-Tabla13[[#This Row],[COTIZACIÓN 5]]/Tabla13[[#This Row],[PROMEDIO]]),"")</f>
        <v/>
      </c>
      <c r="O56" s="1"/>
      <c r="P56" s="2" t="str">
        <f>IF(Tabla13[[#This Row],[COTIZACIÓN 6]]&gt;0,ABS(1-Tabla13[[#This Row],[COTIZACIÓN 6]]/Tabla13[[#This Row],[PROMEDIO]]),"")</f>
        <v/>
      </c>
      <c r="Q56" s="1"/>
      <c r="R56" s="2" t="str">
        <f>IF(Tabla13[[#This Row],[COTIZACIÓN 7]]&gt;0,ABS(1-Tabla13[[#This Row],[COTIZACIÓN 7]]/Tabla13[[#This Row],[PROMEDIO]]),"")</f>
        <v/>
      </c>
      <c r="S56" s="1"/>
      <c r="T56" s="2" t="str">
        <f>IF(Tabla13[[#This Row],[COTIZACIÓN 8]]&gt;0,ABS(1-Tabla13[[#This Row],[COTIZACIÓN 8]]/Tabla13[[#This Row],[PROMEDIO]]),"")</f>
        <v/>
      </c>
      <c r="U5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42195</v>
      </c>
      <c r="V56" s="16">
        <f>COUNT(Tabla13[[#This Row],[COTIZACIÓN 1]:[DESVIACIÓN COT.8]])/2</f>
        <v>3</v>
      </c>
    </row>
    <row r="57" spans="1:22" ht="51.75" thickBot="1" x14ac:dyDescent="0.3">
      <c r="A57" s="15">
        <v>54</v>
      </c>
      <c r="B57" s="32" t="s">
        <v>90</v>
      </c>
      <c r="C57" s="36">
        <v>50171902</v>
      </c>
      <c r="D57" s="43" t="s">
        <v>28</v>
      </c>
      <c r="E57" s="45">
        <v>40121</v>
      </c>
      <c r="F57" s="2">
        <f>IF(Tabla13[[#This Row],[COTIZACIÓN 1]]&gt;0,ABS(1-Tabla13[[#This Row],[COTIZACIÓN 1]]/Tabla13[[#This Row],[PROMEDIO]]),"")</f>
        <v>1.4186868435461797E-3</v>
      </c>
      <c r="G57" s="45">
        <v>41725</v>
      </c>
      <c r="H57" s="2">
        <f>IF(Tabla13[[#This Row],[COTIZACIÓN 2]]&gt;0,ABS(1-Tabla13[[#This Row],[COTIZACIÓN 2]]/Tabla13[[#This Row],[PROMEDIO]]),"")</f>
        <v>3.8503658718701761E-2</v>
      </c>
      <c r="I57" s="46">
        <v>38690</v>
      </c>
      <c r="J57" s="2">
        <f>IF(Tabla13[[#This Row],[COTIZACIÓN 3]]&gt;0,ABS(1-Tabla13[[#This Row],[COTIZACIÓN 3]]/Tabla13[[#This Row],[PROMEDIO]]),"")</f>
        <v>3.7035193389417076E-2</v>
      </c>
      <c r="K57" s="1"/>
      <c r="L57" s="2" t="str">
        <f>IF(Tabla13[[#This Row],[COTIZACIÓN 4]]&gt;0,ABS(1-Tabla13[[#This Row],[COTIZACIÓN 4]]/Tabla13[[#This Row],[PROMEDIO]]),"")</f>
        <v/>
      </c>
      <c r="M57" s="1"/>
      <c r="N57" s="2" t="str">
        <f>IF(Tabla13[[#This Row],[COTIZACIÓN 5]]&gt;0,ABS(1-Tabla13[[#This Row],[COTIZACIÓN 5]]/Tabla13[[#This Row],[PROMEDIO]]),"")</f>
        <v/>
      </c>
      <c r="O57" s="1"/>
      <c r="P57" s="2" t="str">
        <f>IF(Tabla13[[#This Row],[COTIZACIÓN 6]]&gt;0,ABS(1-Tabla13[[#This Row],[COTIZACIÓN 6]]/Tabla13[[#This Row],[PROMEDIO]]),"")</f>
        <v/>
      </c>
      <c r="Q57" s="1"/>
      <c r="R57" s="2" t="str">
        <f>IF(Tabla13[[#This Row],[COTIZACIÓN 7]]&gt;0,ABS(1-Tabla13[[#This Row],[COTIZACIÓN 7]]/Tabla13[[#This Row],[PROMEDIO]]),"")</f>
        <v/>
      </c>
      <c r="S57" s="1"/>
      <c r="T57" s="2" t="str">
        <f>IF(Tabla13[[#This Row],[COTIZACIÓN 8]]&gt;0,ABS(1-Tabla13[[#This Row],[COTIZACIÓN 8]]/Tabla13[[#This Row],[PROMEDIO]]),"")</f>
        <v/>
      </c>
      <c r="U5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40178</v>
      </c>
      <c r="V57" s="16">
        <f>COUNT(Tabla13[[#This Row],[COTIZACIÓN 1]:[DESVIACIÓN COT.8]])/2</f>
        <v>3</v>
      </c>
    </row>
    <row r="58" spans="1:22" ht="51.75" thickBot="1" x14ac:dyDescent="0.3">
      <c r="A58" s="15">
        <v>55</v>
      </c>
      <c r="B58" s="32" t="s">
        <v>91</v>
      </c>
      <c r="C58" s="36">
        <v>50171902</v>
      </c>
      <c r="D58" s="43" t="s">
        <v>28</v>
      </c>
      <c r="E58" s="45">
        <v>46442</v>
      </c>
      <c r="F58" s="2">
        <f>IF(Tabla13[[#This Row],[COTIZACIÓN 1]]&gt;0,ABS(1-Tabla13[[#This Row],[COTIZACIÓN 1]]/Tabla13[[#This Row],[PROMEDIO]]),"")</f>
        <v>1.4405813928487499E-3</v>
      </c>
      <c r="G58" s="45">
        <v>48299</v>
      </c>
      <c r="H58" s="2">
        <f>IF(Tabla13[[#This Row],[COTIZACIÓN 2]]&gt;0,ABS(1-Tabla13[[#This Row],[COTIZACIÓN 2]]/Tabla13[[#This Row],[PROMEDIO]]),"")</f>
        <v>3.8487174525360768E-2</v>
      </c>
      <c r="I58" s="46">
        <v>44786</v>
      </c>
      <c r="J58" s="2">
        <f>IF(Tabla13[[#This Row],[COTIZACIÓN 3]]&gt;0,ABS(1-Tabla13[[#This Row],[COTIZACIÓN 3]]/Tabla13[[#This Row],[PROMEDIO]]),"")</f>
        <v>3.7046593132512018E-2</v>
      </c>
      <c r="K58" s="1"/>
      <c r="L58" s="2" t="str">
        <f>IF(Tabla13[[#This Row],[COTIZACIÓN 4]]&gt;0,ABS(1-Tabla13[[#This Row],[COTIZACIÓN 4]]/Tabla13[[#This Row],[PROMEDIO]]),"")</f>
        <v/>
      </c>
      <c r="M58" s="1"/>
      <c r="N58" s="2" t="str">
        <f>IF(Tabla13[[#This Row],[COTIZACIÓN 5]]&gt;0,ABS(1-Tabla13[[#This Row],[COTIZACIÓN 5]]/Tabla13[[#This Row],[PROMEDIO]]),"")</f>
        <v/>
      </c>
      <c r="O58" s="1"/>
      <c r="P58" s="2" t="str">
        <f>IF(Tabla13[[#This Row],[COTIZACIÓN 6]]&gt;0,ABS(1-Tabla13[[#This Row],[COTIZACIÓN 6]]/Tabla13[[#This Row],[PROMEDIO]]),"")</f>
        <v/>
      </c>
      <c r="Q58" s="1"/>
      <c r="R58" s="2" t="str">
        <f>IF(Tabla13[[#This Row],[COTIZACIÓN 7]]&gt;0,ABS(1-Tabla13[[#This Row],[COTIZACIÓN 7]]/Tabla13[[#This Row],[PROMEDIO]]),"")</f>
        <v/>
      </c>
      <c r="S58" s="1"/>
      <c r="T58" s="2" t="str">
        <f>IF(Tabla13[[#This Row],[COTIZACIÓN 8]]&gt;0,ABS(1-Tabla13[[#This Row],[COTIZACIÓN 8]]/Tabla13[[#This Row],[PROMEDIO]]),"")</f>
        <v/>
      </c>
      <c r="U5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46509</v>
      </c>
      <c r="V58" s="16">
        <f>COUNT(Tabla13[[#This Row],[COTIZACIÓN 1]:[DESVIACIÓN COT.8]])/2</f>
        <v>3</v>
      </c>
    </row>
    <row r="59" spans="1:22" ht="51.75" thickBot="1" x14ac:dyDescent="0.3">
      <c r="A59" s="15">
        <v>56</v>
      </c>
      <c r="B59" s="32" t="s">
        <v>92</v>
      </c>
      <c r="C59" s="36">
        <v>50171902</v>
      </c>
      <c r="D59" s="43" t="s">
        <v>28</v>
      </c>
      <c r="E59" s="45">
        <v>46222</v>
      </c>
      <c r="F59" s="2">
        <f>IF(Tabla13[[#This Row],[COTIZACIÓN 1]]&gt;0,ABS(1-Tabla13[[#This Row],[COTIZACIÓN 1]]/Tabla13[[#This Row],[PROMEDIO]]),"")</f>
        <v>1.4258555133079831E-3</v>
      </c>
      <c r="G59" s="45">
        <v>48070</v>
      </c>
      <c r="H59" s="2">
        <f>IF(Tabla13[[#This Row],[COTIZACIÓN 2]]&gt;0,ABS(1-Tabla13[[#This Row],[COTIZACIÓN 2]]/Tabla13[[#This Row],[PROMEDIO]]),"")</f>
        <v>3.8498098859315544E-2</v>
      </c>
      <c r="I59" s="46">
        <v>44573</v>
      </c>
      <c r="J59" s="2">
        <f>IF(Tabla13[[#This Row],[COTIZACIÓN 3]]&gt;0,ABS(1-Tabla13[[#This Row],[COTIZACIÓN 3]]/Tabla13[[#This Row],[PROMEDIO]]),"")</f>
        <v>3.7050639474593861E-2</v>
      </c>
      <c r="K59" s="1"/>
      <c r="L59" s="2" t="str">
        <f>IF(Tabla13[[#This Row],[COTIZACIÓN 4]]&gt;0,ABS(1-Tabla13[[#This Row],[COTIZACIÓN 4]]/Tabla13[[#This Row],[PROMEDIO]]),"")</f>
        <v/>
      </c>
      <c r="M59" s="1"/>
      <c r="N59" s="2" t="str">
        <f>IF(Tabla13[[#This Row],[COTIZACIÓN 5]]&gt;0,ABS(1-Tabla13[[#This Row],[COTIZACIÓN 5]]/Tabla13[[#This Row],[PROMEDIO]]),"")</f>
        <v/>
      </c>
      <c r="O59" s="1"/>
      <c r="P59" s="2" t="str">
        <f>IF(Tabla13[[#This Row],[COTIZACIÓN 6]]&gt;0,ABS(1-Tabla13[[#This Row],[COTIZACIÓN 6]]/Tabla13[[#This Row],[PROMEDIO]]),"")</f>
        <v/>
      </c>
      <c r="Q59" s="1"/>
      <c r="R59" s="2" t="str">
        <f>IF(Tabla13[[#This Row],[COTIZACIÓN 7]]&gt;0,ABS(1-Tabla13[[#This Row],[COTIZACIÓN 7]]/Tabla13[[#This Row],[PROMEDIO]]),"")</f>
        <v/>
      </c>
      <c r="S59" s="1"/>
      <c r="T59" s="2" t="str">
        <f>IF(Tabla13[[#This Row],[COTIZACIÓN 8]]&gt;0,ABS(1-Tabla13[[#This Row],[COTIZACIÓN 8]]/Tabla13[[#This Row],[PROMEDIO]]),"")</f>
        <v/>
      </c>
      <c r="U5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46288</v>
      </c>
      <c r="V59" s="16">
        <f>COUNT(Tabla13[[#This Row],[COTIZACIÓN 1]:[DESVIACIÓN COT.8]])/2</f>
        <v>3</v>
      </c>
    </row>
    <row r="60" spans="1:22" ht="51.75" thickBot="1" x14ac:dyDescent="0.3">
      <c r="A60" s="15">
        <v>57</v>
      </c>
      <c r="B60" s="32" t="s">
        <v>93</v>
      </c>
      <c r="C60" s="36">
        <v>50171902</v>
      </c>
      <c r="D60" s="43" t="s">
        <v>28</v>
      </c>
      <c r="E60" s="45">
        <v>45738</v>
      </c>
      <c r="F60" s="2">
        <f>IF(Tabla13[[#This Row],[COTIZACIÓN 1]]&gt;0,ABS(1-Tabla13[[#This Row],[COTIZACIÓN 1]]/Tabla13[[#This Row],[PROMEDIO]]),"")</f>
        <v>1.4409221902017544E-3</v>
      </c>
      <c r="G60" s="45">
        <v>47567</v>
      </c>
      <c r="H60" s="2">
        <f>IF(Tabla13[[#This Row],[COTIZACIÓN 2]]&gt;0,ABS(1-Tabla13[[#This Row],[COTIZACIÓN 2]]/Tabla13[[#This Row],[PROMEDIO]]),"")</f>
        <v>3.8490088201903694E-2</v>
      </c>
      <c r="I60" s="46">
        <v>44107</v>
      </c>
      <c r="J60" s="2">
        <f>IF(Tabla13[[#This Row],[COTIZACIÓN 3]]&gt;0,ABS(1-Tabla13[[#This Row],[COTIZACIÓN 3]]/Tabla13[[#This Row],[PROMEDIO]]),"")</f>
        <v>3.704916601170205E-2</v>
      </c>
      <c r="K60" s="1"/>
      <c r="L60" s="2" t="str">
        <f>IF(Tabla13[[#This Row],[COTIZACIÓN 4]]&gt;0,ABS(1-Tabla13[[#This Row],[COTIZACIÓN 4]]/Tabla13[[#This Row],[PROMEDIO]]),"")</f>
        <v/>
      </c>
      <c r="M60" s="1"/>
      <c r="N60" s="2" t="str">
        <f>IF(Tabla13[[#This Row],[COTIZACIÓN 5]]&gt;0,ABS(1-Tabla13[[#This Row],[COTIZACIÓN 5]]/Tabla13[[#This Row],[PROMEDIO]]),"")</f>
        <v/>
      </c>
      <c r="O60" s="1"/>
      <c r="P60" s="2" t="str">
        <f>IF(Tabla13[[#This Row],[COTIZACIÓN 6]]&gt;0,ABS(1-Tabla13[[#This Row],[COTIZACIÓN 6]]/Tabla13[[#This Row],[PROMEDIO]]),"")</f>
        <v/>
      </c>
      <c r="Q60" s="1"/>
      <c r="R60" s="2" t="str">
        <f>IF(Tabla13[[#This Row],[COTIZACIÓN 7]]&gt;0,ABS(1-Tabla13[[#This Row],[COTIZACIÓN 7]]/Tabla13[[#This Row],[PROMEDIO]]),"")</f>
        <v/>
      </c>
      <c r="S60" s="1"/>
      <c r="T60" s="2" t="str">
        <f>IF(Tabla13[[#This Row],[COTIZACIÓN 8]]&gt;0,ABS(1-Tabla13[[#This Row],[COTIZACIÓN 8]]/Tabla13[[#This Row],[PROMEDIO]]),"")</f>
        <v/>
      </c>
      <c r="U6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45804</v>
      </c>
      <c r="V60" s="16">
        <f>COUNT(Tabla13[[#This Row],[COTIZACIÓN 1]:[DESVIACIÓN COT.8]])/2</f>
        <v>3</v>
      </c>
    </row>
    <row r="61" spans="1:22" ht="51.75" thickBot="1" x14ac:dyDescent="0.3">
      <c r="A61" s="15">
        <v>58</v>
      </c>
      <c r="B61" s="32" t="s">
        <v>94</v>
      </c>
      <c r="C61" s="36">
        <v>50171902</v>
      </c>
      <c r="D61" s="43" t="s">
        <v>28</v>
      </c>
      <c r="E61" s="45">
        <v>52572</v>
      </c>
      <c r="F61" s="2">
        <f>IF(Tabla13[[#This Row],[COTIZACIÓN 1]]&gt;0,ABS(1-Tabla13[[#This Row],[COTIZACIÓN 1]]/Tabla13[[#This Row],[PROMEDIO]]),"")</f>
        <v>1.4245825972989401E-3</v>
      </c>
      <c r="G61" s="45">
        <v>54674</v>
      </c>
      <c r="H61" s="2">
        <f>IF(Tabla13[[#This Row],[COTIZACIÓN 2]]&gt;0,ABS(1-Tabla13[[#This Row],[COTIZACIÓN 2]]/Tabla13[[#This Row],[PROMEDIO]]),"")</f>
        <v>3.8501718996334144E-2</v>
      </c>
      <c r="I61" s="46">
        <v>50697</v>
      </c>
      <c r="J61" s="2">
        <f>IF(Tabla13[[#This Row],[COTIZACIÓN 3]]&gt;0,ABS(1-Tabla13[[#This Row],[COTIZACIÓN 3]]/Tabla13[[#This Row],[PROMEDIO]]),"")</f>
        <v>3.7039147529773775E-2</v>
      </c>
      <c r="K61" s="1"/>
      <c r="L61" s="2" t="str">
        <f>IF(Tabla13[[#This Row],[COTIZACIÓN 4]]&gt;0,ABS(1-Tabla13[[#This Row],[COTIZACIÓN 4]]/Tabla13[[#This Row],[PROMEDIO]]),"")</f>
        <v/>
      </c>
      <c r="M61" s="1"/>
      <c r="N61" s="2" t="str">
        <f>IF(Tabla13[[#This Row],[COTIZACIÓN 5]]&gt;0,ABS(1-Tabla13[[#This Row],[COTIZACIÓN 5]]/Tabla13[[#This Row],[PROMEDIO]]),"")</f>
        <v/>
      </c>
      <c r="O61" s="1"/>
      <c r="P61" s="2" t="str">
        <f>IF(Tabla13[[#This Row],[COTIZACIÓN 6]]&gt;0,ABS(1-Tabla13[[#This Row],[COTIZACIÓN 6]]/Tabla13[[#This Row],[PROMEDIO]]),"")</f>
        <v/>
      </c>
      <c r="Q61" s="1"/>
      <c r="R61" s="2" t="str">
        <f>IF(Tabla13[[#This Row],[COTIZACIÓN 7]]&gt;0,ABS(1-Tabla13[[#This Row],[COTIZACIÓN 7]]/Tabla13[[#This Row],[PROMEDIO]]),"")</f>
        <v/>
      </c>
      <c r="S61" s="1"/>
      <c r="T61" s="2" t="str">
        <f>IF(Tabla13[[#This Row],[COTIZACIÓN 8]]&gt;0,ABS(1-Tabla13[[#This Row],[COTIZACIÓN 8]]/Tabla13[[#This Row],[PROMEDIO]]),"")</f>
        <v/>
      </c>
      <c r="U6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52647</v>
      </c>
      <c r="V61" s="16">
        <f>COUNT(Tabla13[[#This Row],[COTIZACIÓN 1]:[DESVIACIÓN COT.8]])/2</f>
        <v>3</v>
      </c>
    </row>
    <row r="62" spans="1:22" ht="39" thickBot="1" x14ac:dyDescent="0.3">
      <c r="A62" s="15">
        <v>59</v>
      </c>
      <c r="B62" s="32" t="s">
        <v>95</v>
      </c>
      <c r="C62" s="36">
        <v>50131701</v>
      </c>
      <c r="D62" s="42" t="s">
        <v>28</v>
      </c>
      <c r="E62" s="45">
        <v>74728</v>
      </c>
      <c r="F62" s="2">
        <f>IF(Tabla13[[#This Row],[COTIZACIÓN 1]]&gt;0,ABS(1-Tabla13[[#This Row],[COTIZACIÓN 1]]/Tabla13[[#This Row],[PROMEDIO]]),"")</f>
        <v>1.4298122536245961E-3</v>
      </c>
      <c r="G62" s="45">
        <v>77717</v>
      </c>
      <c r="H62" s="2">
        <f>IF(Tabla13[[#This Row],[COTIZACIÓN 2]]&gt;0,ABS(1-Tabla13[[#This Row],[COTIZACIÓN 2]]/Tabla13[[#This Row],[PROMEDIO]]),"")</f>
        <v>3.8511391728469402E-2</v>
      </c>
      <c r="I62" s="46">
        <v>72062</v>
      </c>
      <c r="J62" s="2">
        <f>IF(Tabla13[[#This Row],[COTIZACIÓN 3]]&gt;0,ABS(1-Tabla13[[#This Row],[COTIZACIÓN 3]]/Tabla13[[#This Row],[PROMEDIO]]),"")</f>
        <v>3.7054854012160132E-2</v>
      </c>
      <c r="K62" s="1"/>
      <c r="L62" s="2" t="str">
        <f>IF(Tabla13[[#This Row],[COTIZACIÓN 4]]&gt;0,ABS(1-Tabla13[[#This Row],[COTIZACIÓN 4]]/Tabla13[[#This Row],[PROMEDIO]]),"")</f>
        <v/>
      </c>
      <c r="M62" s="1"/>
      <c r="N62" s="2" t="str">
        <f>IF(Tabla13[[#This Row],[COTIZACIÓN 5]]&gt;0,ABS(1-Tabla13[[#This Row],[COTIZACIÓN 5]]/Tabla13[[#This Row],[PROMEDIO]]),"")</f>
        <v/>
      </c>
      <c r="O62" s="1"/>
      <c r="P62" s="2" t="str">
        <f>IF(Tabla13[[#This Row],[COTIZACIÓN 6]]&gt;0,ABS(1-Tabla13[[#This Row],[COTIZACIÓN 6]]/Tabla13[[#This Row],[PROMEDIO]]),"")</f>
        <v/>
      </c>
      <c r="Q62" s="1"/>
      <c r="R62" s="2" t="str">
        <f>IF(Tabla13[[#This Row],[COTIZACIÓN 7]]&gt;0,ABS(1-Tabla13[[#This Row],[COTIZACIÓN 7]]/Tabla13[[#This Row],[PROMEDIO]]),"")</f>
        <v/>
      </c>
      <c r="S62" s="1"/>
      <c r="T62" s="2" t="str">
        <f>IF(Tabla13[[#This Row],[COTIZACIÓN 8]]&gt;0,ABS(1-Tabla13[[#This Row],[COTIZACIÓN 8]]/Tabla13[[#This Row],[PROMEDIO]]),"")</f>
        <v/>
      </c>
      <c r="U6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74835</v>
      </c>
      <c r="V62" s="16">
        <f>COUNT(Tabla13[[#This Row],[COTIZACIÓN 1]:[DESVIACIÓN COT.8]])/2</f>
        <v>3</v>
      </c>
    </row>
    <row r="63" spans="1:22" ht="26.25" thickBot="1" x14ac:dyDescent="0.3">
      <c r="A63" s="15">
        <v>60</v>
      </c>
      <c r="B63" s="32" t="s">
        <v>96</v>
      </c>
      <c r="C63" s="36">
        <v>50131701</v>
      </c>
      <c r="D63" s="42" t="s">
        <v>26</v>
      </c>
      <c r="E63" s="45">
        <v>31505</v>
      </c>
      <c r="F63" s="2">
        <f>IF(Tabla13[[#This Row],[COTIZACIÓN 1]]&gt;0,ABS(1-Tabla13[[#This Row],[COTIZACIÓN 1]]/Tabla13[[#This Row],[PROMEDIO]]),"")</f>
        <v>1.4263074484944793E-3</v>
      </c>
      <c r="G63" s="45">
        <v>32765</v>
      </c>
      <c r="H63" s="2">
        <f>IF(Tabla13[[#This Row],[COTIZACIÓN 2]]&gt;0,ABS(1-Tabla13[[#This Row],[COTIZACIÓN 2]]/Tabla13[[#This Row],[PROMEDIO]]),"")</f>
        <v>3.8510301109350165E-2</v>
      </c>
      <c r="I63" s="46">
        <v>30381</v>
      </c>
      <c r="J63" s="2">
        <f>IF(Tabla13[[#This Row],[COTIZACIÓN 3]]&gt;0,ABS(1-Tabla13[[#This Row],[COTIZACIÓN 3]]/Tabla13[[#This Row],[PROMEDIO]]),"")</f>
        <v>3.7052297939778156E-2</v>
      </c>
      <c r="K63" s="1"/>
      <c r="L63" s="2" t="str">
        <f>IF(Tabla13[[#This Row],[COTIZACIÓN 4]]&gt;0,ABS(1-Tabla13[[#This Row],[COTIZACIÓN 4]]/Tabla13[[#This Row],[PROMEDIO]]),"")</f>
        <v/>
      </c>
      <c r="M63" s="1"/>
      <c r="N63" s="2" t="str">
        <f>IF(Tabla13[[#This Row],[COTIZACIÓN 5]]&gt;0,ABS(1-Tabla13[[#This Row],[COTIZACIÓN 5]]/Tabla13[[#This Row],[PROMEDIO]]),"")</f>
        <v/>
      </c>
      <c r="O63" s="1"/>
      <c r="P63" s="2" t="str">
        <f>IF(Tabla13[[#This Row],[COTIZACIÓN 6]]&gt;0,ABS(1-Tabla13[[#This Row],[COTIZACIÓN 6]]/Tabla13[[#This Row],[PROMEDIO]]),"")</f>
        <v/>
      </c>
      <c r="Q63" s="1"/>
      <c r="R63" s="2" t="str">
        <f>IF(Tabla13[[#This Row],[COTIZACIÓN 7]]&gt;0,ABS(1-Tabla13[[#This Row],[COTIZACIÓN 7]]/Tabla13[[#This Row],[PROMEDIO]]),"")</f>
        <v/>
      </c>
      <c r="S63" s="1"/>
      <c r="T63" s="2" t="str">
        <f>IF(Tabla13[[#This Row],[COTIZACIÓN 8]]&gt;0,ABS(1-Tabla13[[#This Row],[COTIZACIÓN 8]]/Tabla13[[#This Row],[PROMEDIO]]),"")</f>
        <v/>
      </c>
      <c r="U6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31550</v>
      </c>
      <c r="V63" s="16">
        <f>COUNT(Tabla13[[#This Row],[COTIZACIÓN 1]:[DESVIACIÓN COT.8]])/2</f>
        <v>3</v>
      </c>
    </row>
    <row r="64" spans="1:22" ht="39" thickBot="1" x14ac:dyDescent="0.3">
      <c r="A64" s="15">
        <v>61</v>
      </c>
      <c r="B64" s="32" t="s">
        <v>97</v>
      </c>
      <c r="C64" s="36">
        <v>50131701</v>
      </c>
      <c r="D64" s="42" t="s">
        <v>38</v>
      </c>
      <c r="E64" s="45">
        <v>27387</v>
      </c>
      <c r="F64" s="2">
        <f>IF(Tabla13[[#This Row],[COTIZACIÓN 1]]&gt;0,ABS(1-Tabla13[[#This Row],[COTIZACIÓN 1]]/Tabla13[[#This Row],[PROMEDIO]]),"")</f>
        <v>2.3851358929305677E-2</v>
      </c>
      <c r="G64" s="45">
        <v>28482</v>
      </c>
      <c r="H64" s="2">
        <f>IF(Tabla13[[#This Row],[COTIZACIÓN 2]]&gt;0,ABS(1-Tabla13[[#This Row],[COTIZACIÓN 2]]/Tabla13[[#This Row],[PROMEDIO]]),"")</f>
        <v>6.4787468690418404E-2</v>
      </c>
      <c r="I64" s="46">
        <v>24379</v>
      </c>
      <c r="J64" s="2">
        <f>IF(Tabla13[[#This Row],[COTIZACIÓN 3]]&gt;0,ABS(1-Tabla13[[#This Row],[COTIZACIÓN 3]]/Tabla13[[#This Row],[PROMEDIO]]),"")</f>
        <v>8.8601443044599826E-2</v>
      </c>
      <c r="K64" s="1"/>
      <c r="L64" s="2" t="str">
        <f>IF(Tabla13[[#This Row],[COTIZACIÓN 4]]&gt;0,ABS(1-Tabla13[[#This Row],[COTIZACIÓN 4]]/Tabla13[[#This Row],[PROMEDIO]]),"")</f>
        <v/>
      </c>
      <c r="M64" s="1"/>
      <c r="N64" s="2" t="str">
        <f>IF(Tabla13[[#This Row],[COTIZACIÓN 5]]&gt;0,ABS(1-Tabla13[[#This Row],[COTIZACIÓN 5]]/Tabla13[[#This Row],[PROMEDIO]]),"")</f>
        <v/>
      </c>
      <c r="O64" s="1"/>
      <c r="P64" s="2" t="str">
        <f>IF(Tabla13[[#This Row],[COTIZACIÓN 6]]&gt;0,ABS(1-Tabla13[[#This Row],[COTIZACIÓN 6]]/Tabla13[[#This Row],[PROMEDIO]]),"")</f>
        <v/>
      </c>
      <c r="Q64" s="1"/>
      <c r="R64" s="2" t="str">
        <f>IF(Tabla13[[#This Row],[COTIZACIÓN 7]]&gt;0,ABS(1-Tabla13[[#This Row],[COTIZACIÓN 7]]/Tabla13[[#This Row],[PROMEDIO]]),"")</f>
        <v/>
      </c>
      <c r="S64" s="1"/>
      <c r="T64" s="2" t="str">
        <f>IF(Tabla13[[#This Row],[COTIZACIÓN 8]]&gt;0,ABS(1-Tabla13[[#This Row],[COTIZACIÓN 8]]/Tabla13[[#This Row],[PROMEDIO]]),"")</f>
        <v/>
      </c>
      <c r="U6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26749</v>
      </c>
      <c r="V64" s="16">
        <f>COUNT(Tabla13[[#This Row],[COTIZACIÓN 1]:[DESVIACIÓN COT.8]])/2</f>
        <v>3</v>
      </c>
    </row>
    <row r="65" spans="1:22" ht="26.25" thickBot="1" x14ac:dyDescent="0.3">
      <c r="A65" s="15">
        <v>62</v>
      </c>
      <c r="B65" s="32" t="s">
        <v>98</v>
      </c>
      <c r="C65" s="36">
        <v>50365301</v>
      </c>
      <c r="D65" s="42" t="s">
        <v>99</v>
      </c>
      <c r="E65" s="45">
        <v>22025</v>
      </c>
      <c r="F65" s="2">
        <f>IF(Tabla13[[#This Row],[COTIZACIÓN 1]]&gt;0,ABS(1-Tabla13[[#This Row],[COTIZACIÓN 1]]/Tabla13[[#This Row],[PROMEDIO]]),"")</f>
        <v>1.4055132390279335E-3</v>
      </c>
      <c r="G65" s="45">
        <v>22906</v>
      </c>
      <c r="H65" s="2">
        <f>IF(Tabla13[[#This Row],[COTIZACIÓN 2]]&gt;0,ABS(1-Tabla13[[#This Row],[COTIZACIÓN 2]]/Tabla13[[#This Row],[PROMEDIO]]),"")</f>
        <v>3.8538266231410878E-2</v>
      </c>
      <c r="I65" s="46">
        <v>21239</v>
      </c>
      <c r="J65" s="2">
        <f>IF(Tabla13[[#This Row],[COTIZACIÓN 3]]&gt;0,ABS(1-Tabla13[[#This Row],[COTIZACIÓN 3]]/Tabla13[[#This Row],[PROMEDIO]]),"")</f>
        <v>3.7042074718897311E-2</v>
      </c>
      <c r="K65" s="1"/>
      <c r="L65" s="2" t="str">
        <f>IF(Tabla13[[#This Row],[COTIZACIÓN 4]]&gt;0,ABS(1-Tabla13[[#This Row],[COTIZACIÓN 4]]/Tabla13[[#This Row],[PROMEDIO]]),"")</f>
        <v/>
      </c>
      <c r="M65" s="1"/>
      <c r="N65" s="2" t="str">
        <f>IF(Tabla13[[#This Row],[COTIZACIÓN 5]]&gt;0,ABS(1-Tabla13[[#This Row],[COTIZACIÓN 5]]/Tabla13[[#This Row],[PROMEDIO]]),"")</f>
        <v/>
      </c>
      <c r="O65" s="1"/>
      <c r="P65" s="2" t="str">
        <f>IF(Tabla13[[#This Row],[COTIZACIÓN 6]]&gt;0,ABS(1-Tabla13[[#This Row],[COTIZACIÓN 6]]/Tabla13[[#This Row],[PROMEDIO]]),"")</f>
        <v/>
      </c>
      <c r="Q65" s="1"/>
      <c r="R65" s="2" t="str">
        <f>IF(Tabla13[[#This Row],[COTIZACIÓN 7]]&gt;0,ABS(1-Tabla13[[#This Row],[COTIZACIÓN 7]]/Tabla13[[#This Row],[PROMEDIO]]),"")</f>
        <v/>
      </c>
      <c r="S65" s="1"/>
      <c r="T65" s="2" t="str">
        <f>IF(Tabla13[[#This Row],[COTIZACIÓN 8]]&gt;0,ABS(1-Tabla13[[#This Row],[COTIZACIÓN 8]]/Tabla13[[#This Row],[PROMEDIO]]),"")</f>
        <v/>
      </c>
      <c r="U6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22056</v>
      </c>
      <c r="V65" s="16">
        <f>COUNT(Tabla13[[#This Row],[COTIZACIÓN 1]:[DESVIACIÓN COT.8]])/2</f>
        <v>3</v>
      </c>
    </row>
    <row r="66" spans="1:22" ht="26.25" thickBot="1" x14ac:dyDescent="0.3">
      <c r="A66" s="15">
        <v>63</v>
      </c>
      <c r="B66" s="32" t="s">
        <v>100</v>
      </c>
      <c r="C66" s="37">
        <v>31261601</v>
      </c>
      <c r="D66" s="42" t="s">
        <v>30</v>
      </c>
      <c r="E66" s="45">
        <v>117970</v>
      </c>
      <c r="F66" s="2">
        <f>IF(Tabla13[[#This Row],[COTIZACIÓN 1]]&gt;0,ABS(1-Tabla13[[#This Row],[COTIZACIÓN 1]]/Tabla13[[#This Row],[PROMEDIO]]),"")</f>
        <v>4.6575585521646534E-2</v>
      </c>
      <c r="G66" s="45">
        <v>122680</v>
      </c>
      <c r="H66" s="2">
        <f>IF(Tabla13[[#This Row],[COTIZACIÓN 2]]&gt;0,ABS(1-Tabla13[[#This Row],[COTIZACIÓN 2]]/Tabla13[[#This Row],[PROMEDIO]]),"")</f>
        <v>8.836053938963806E-2</v>
      </c>
      <c r="I66" s="46">
        <v>97510</v>
      </c>
      <c r="J66" s="2">
        <f>IF(Tabla13[[#This Row],[COTIZACIÓN 3]]&gt;0,ABS(1-Tabla13[[#This Row],[COTIZACIÓN 3]]/Tabla13[[#This Row],[PROMEDIO]]),"")</f>
        <v>0.13493612491128459</v>
      </c>
      <c r="K66" s="1"/>
      <c r="L66" s="2" t="str">
        <f>IF(Tabla13[[#This Row],[COTIZACIÓN 4]]&gt;0,ABS(1-Tabla13[[#This Row],[COTIZACIÓN 4]]/Tabla13[[#This Row],[PROMEDIO]]),"")</f>
        <v/>
      </c>
      <c r="M66" s="1"/>
      <c r="N66" s="2" t="str">
        <f>IF(Tabla13[[#This Row],[COTIZACIÓN 5]]&gt;0,ABS(1-Tabla13[[#This Row],[COTIZACIÓN 5]]/Tabla13[[#This Row],[PROMEDIO]]),"")</f>
        <v/>
      </c>
      <c r="O66" s="1"/>
      <c r="P66" s="2" t="str">
        <f>IF(Tabla13[[#This Row],[COTIZACIÓN 6]]&gt;0,ABS(1-Tabla13[[#This Row],[COTIZACIÓN 6]]/Tabla13[[#This Row],[PROMEDIO]]),"")</f>
        <v/>
      </c>
      <c r="Q66" s="1"/>
      <c r="R66" s="2" t="str">
        <f>IF(Tabla13[[#This Row],[COTIZACIÓN 7]]&gt;0,ABS(1-Tabla13[[#This Row],[COTIZACIÓN 7]]/Tabla13[[#This Row],[PROMEDIO]]),"")</f>
        <v/>
      </c>
      <c r="S66" s="1"/>
      <c r="T66" s="2" t="str">
        <f>IF(Tabla13[[#This Row],[COTIZACIÓN 8]]&gt;0,ABS(1-Tabla13[[#This Row],[COTIZACIÓN 8]]/Tabla13[[#This Row],[PROMEDIO]]),"")</f>
        <v/>
      </c>
      <c r="U6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112720</v>
      </c>
      <c r="V66" s="16">
        <f>COUNT(Tabla13[[#This Row],[COTIZACIÓN 1]:[DESVIACIÓN COT.8]])/2</f>
        <v>3</v>
      </c>
    </row>
    <row r="67" spans="1:22" ht="15.75" thickBot="1" x14ac:dyDescent="0.3">
      <c r="A67" s="15">
        <v>64</v>
      </c>
      <c r="B67" s="32" t="s">
        <v>101</v>
      </c>
      <c r="C67" s="39">
        <v>47131604</v>
      </c>
      <c r="D67" s="42" t="s">
        <v>30</v>
      </c>
      <c r="E67" s="45">
        <v>20000</v>
      </c>
      <c r="F67" s="2">
        <f>IF(Tabla13[[#This Row],[COTIZACIÓN 1]]&gt;0,ABS(1-Tabla13[[#This Row],[COTIZACIÓN 1]]/Tabla13[[#This Row],[PROMEDIO]]),"")</f>
        <v>8.3423618634886232E-2</v>
      </c>
      <c r="G67" s="45">
        <v>20800</v>
      </c>
      <c r="H67" s="2">
        <f>IF(Tabla13[[#This Row],[COTIZACIÓN 2]]&gt;0,ABS(1-Tabla13[[#This Row],[COTIZACIÓN 2]]/Tabla13[[#This Row],[PROMEDIO]]),"")</f>
        <v>0.12676056338028174</v>
      </c>
      <c r="I67" s="46">
        <v>14582</v>
      </c>
      <c r="J67" s="2">
        <f>IF(Tabla13[[#This Row],[COTIZACIÓN 3]]&gt;0,ABS(1-Tabla13[[#This Row],[COTIZACIÓN 3]]/Tabla13[[#This Row],[PROMEDIO]]),"")</f>
        <v>0.21007583965330445</v>
      </c>
      <c r="K67" s="1"/>
      <c r="L67" s="2" t="str">
        <f>IF(Tabla13[[#This Row],[COTIZACIÓN 4]]&gt;0,ABS(1-Tabla13[[#This Row],[COTIZACIÓN 4]]/Tabla13[[#This Row],[PROMEDIO]]),"")</f>
        <v/>
      </c>
      <c r="M67" s="1"/>
      <c r="N67" s="2" t="str">
        <f>IF(Tabla13[[#This Row],[COTIZACIÓN 5]]&gt;0,ABS(1-Tabla13[[#This Row],[COTIZACIÓN 5]]/Tabla13[[#This Row],[PROMEDIO]]),"")</f>
        <v/>
      </c>
      <c r="O67" s="1"/>
      <c r="P67" s="2" t="str">
        <f>IF(Tabla13[[#This Row],[COTIZACIÓN 6]]&gt;0,ABS(1-Tabla13[[#This Row],[COTIZACIÓN 6]]/Tabla13[[#This Row],[PROMEDIO]]),"")</f>
        <v/>
      </c>
      <c r="Q67" s="1"/>
      <c r="R67" s="2" t="str">
        <f>IF(Tabla13[[#This Row],[COTIZACIÓN 7]]&gt;0,ABS(1-Tabla13[[#This Row],[COTIZACIÓN 7]]/Tabla13[[#This Row],[PROMEDIO]]),"")</f>
        <v/>
      </c>
      <c r="S67" s="1"/>
      <c r="T67" s="2" t="str">
        <f>IF(Tabla13[[#This Row],[COTIZACIÓN 8]]&gt;0,ABS(1-Tabla13[[#This Row],[COTIZACIÓN 8]]/Tabla13[[#This Row],[PROMEDIO]]),"")</f>
        <v/>
      </c>
      <c r="U6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18460</v>
      </c>
      <c r="V67" s="16">
        <f>COUNT(Tabla13[[#This Row],[COTIZACIÓN 1]:[DESVIACIÓN COT.8]])/2</f>
        <v>3</v>
      </c>
    </row>
    <row r="68" spans="1:22" ht="15.75" thickBot="1" x14ac:dyDescent="0.3">
      <c r="A68" s="15">
        <v>65</v>
      </c>
      <c r="B68" s="32" t="s">
        <v>102</v>
      </c>
      <c r="C68" s="36">
        <v>50161512</v>
      </c>
      <c r="D68" s="42" t="s">
        <v>66</v>
      </c>
      <c r="E68" s="45">
        <v>14930</v>
      </c>
      <c r="F68" s="2">
        <f>IF(Tabla13[[#This Row],[COTIZACIÓN 1]]&gt;0,ABS(1-Tabla13[[#This Row],[COTIZACIÓN 1]]/Tabla13[[#This Row],[PROMEDIO]]),"")</f>
        <v>1.4045883218514188E-3</v>
      </c>
      <c r="G68" s="45">
        <v>15527</v>
      </c>
      <c r="H68" s="2">
        <f>IF(Tabla13[[#This Row],[COTIZACIÓN 2]]&gt;0,ABS(1-Tabla13[[#This Row],[COTIZACIÓN 2]]/Tabla13[[#This Row],[PROMEDIO]]),"")</f>
        <v>3.8525851113637932E-2</v>
      </c>
      <c r="I68" s="46">
        <v>14398</v>
      </c>
      <c r="J68" s="2">
        <f>IF(Tabla13[[#This Row],[COTIZACIÓN 3]]&gt;0,ABS(1-Tabla13[[#This Row],[COTIZACIÓN 3]]/Tabla13[[#This Row],[PROMEDIO]]),"")</f>
        <v>3.6987492475419659E-2</v>
      </c>
      <c r="K68" s="1"/>
      <c r="L68" s="2" t="str">
        <f>IF(Tabla13[[#This Row],[COTIZACIÓN 4]]&gt;0,ABS(1-Tabla13[[#This Row],[COTIZACIÓN 4]]/Tabla13[[#This Row],[PROMEDIO]]),"")</f>
        <v/>
      </c>
      <c r="M68" s="1"/>
      <c r="N68" s="2" t="str">
        <f>IF(Tabla13[[#This Row],[COTIZACIÓN 5]]&gt;0,ABS(1-Tabla13[[#This Row],[COTIZACIÓN 5]]/Tabla13[[#This Row],[PROMEDIO]]),"")</f>
        <v/>
      </c>
      <c r="O68" s="1"/>
      <c r="P68" s="2" t="str">
        <f>IF(Tabla13[[#This Row],[COTIZACIÓN 6]]&gt;0,ABS(1-Tabla13[[#This Row],[COTIZACIÓN 6]]/Tabla13[[#This Row],[PROMEDIO]]),"")</f>
        <v/>
      </c>
      <c r="Q68" s="1"/>
      <c r="R68" s="2" t="str">
        <f>IF(Tabla13[[#This Row],[COTIZACIÓN 7]]&gt;0,ABS(1-Tabla13[[#This Row],[COTIZACIÓN 7]]/Tabla13[[#This Row],[PROMEDIO]]),"")</f>
        <v/>
      </c>
      <c r="S68" s="1"/>
      <c r="T68" s="2" t="str">
        <f>IF(Tabla13[[#This Row],[COTIZACIÓN 8]]&gt;0,ABS(1-Tabla13[[#This Row],[COTIZACIÓN 8]]/Tabla13[[#This Row],[PROMEDIO]]),"")</f>
        <v/>
      </c>
      <c r="U6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14951</v>
      </c>
      <c r="V68" s="16">
        <f>COUNT(Tabla13[[#This Row],[COTIZACIÓN 1]:[DESVIACIÓN COT.8]])/2</f>
        <v>3</v>
      </c>
    </row>
    <row r="69" spans="1:22" ht="15.75" thickBot="1" x14ac:dyDescent="0.3">
      <c r="A69" s="15">
        <v>66</v>
      </c>
      <c r="B69" s="32" t="s">
        <v>103</v>
      </c>
      <c r="C69" s="36">
        <v>50161512</v>
      </c>
      <c r="D69" s="42" t="s">
        <v>66</v>
      </c>
      <c r="E69" s="45">
        <v>15245</v>
      </c>
      <c r="F69" s="2">
        <f>IF(Tabla13[[#This Row],[COTIZACIÓN 1]]&gt;0,ABS(1-Tabla13[[#This Row],[COTIZACIÓN 1]]/Tabla13[[#This Row],[PROMEDIO]]),"")</f>
        <v>1.3756059216559757E-3</v>
      </c>
      <c r="G69" s="45">
        <v>15854</v>
      </c>
      <c r="H69" s="2">
        <f>IF(Tabla13[[#This Row],[COTIZACIÓN 2]]&gt;0,ABS(1-Tabla13[[#This Row],[COTIZACIÓN 2]]/Tabla13[[#This Row],[PROMEDIO]]),"")</f>
        <v>3.8516965806367098E-2</v>
      </c>
      <c r="I69" s="46">
        <v>14701</v>
      </c>
      <c r="J69" s="2">
        <f>IF(Tabla13[[#This Row],[COTIZACIÓN 3]]&gt;0,ABS(1-Tabla13[[#This Row],[COTIZACIÓN 3]]/Tabla13[[#This Row],[PROMEDIO]]),"")</f>
        <v>3.7010349796934405E-2</v>
      </c>
      <c r="K69" s="1"/>
      <c r="L69" s="2" t="str">
        <f>IF(Tabla13[[#This Row],[COTIZACIÓN 4]]&gt;0,ABS(1-Tabla13[[#This Row],[COTIZACIÓN 4]]/Tabla13[[#This Row],[PROMEDIO]]),"")</f>
        <v/>
      </c>
      <c r="M69" s="1"/>
      <c r="N69" s="2" t="str">
        <f>IF(Tabla13[[#This Row],[COTIZACIÓN 5]]&gt;0,ABS(1-Tabla13[[#This Row],[COTIZACIÓN 5]]/Tabla13[[#This Row],[PROMEDIO]]),"")</f>
        <v/>
      </c>
      <c r="O69" s="1"/>
      <c r="P69" s="2" t="str">
        <f>IF(Tabla13[[#This Row],[COTIZACIÓN 6]]&gt;0,ABS(1-Tabla13[[#This Row],[COTIZACIÓN 6]]/Tabla13[[#This Row],[PROMEDIO]]),"")</f>
        <v/>
      </c>
      <c r="Q69" s="1"/>
      <c r="R69" s="2" t="str">
        <f>IF(Tabla13[[#This Row],[COTIZACIÓN 7]]&gt;0,ABS(1-Tabla13[[#This Row],[COTIZACIÓN 7]]/Tabla13[[#This Row],[PROMEDIO]]),"")</f>
        <v/>
      </c>
      <c r="S69" s="1"/>
      <c r="T69" s="2" t="str">
        <f>IF(Tabla13[[#This Row],[COTIZACIÓN 8]]&gt;0,ABS(1-Tabla13[[#This Row],[COTIZACIÓN 8]]/Tabla13[[#This Row],[PROMEDIO]]),"")</f>
        <v/>
      </c>
      <c r="U6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15266</v>
      </c>
      <c r="V69" s="16">
        <f>COUNT(Tabla13[[#This Row],[COTIZACIÓN 1]:[DESVIACIÓN COT.8]])/2</f>
        <v>3</v>
      </c>
    </row>
    <row r="70" spans="1:22" ht="26.25" thickBot="1" x14ac:dyDescent="0.3">
      <c r="A70" s="15">
        <v>67</v>
      </c>
      <c r="B70" s="32" t="s">
        <v>104</v>
      </c>
      <c r="C70" s="36">
        <v>50161512</v>
      </c>
      <c r="D70" s="42" t="s">
        <v>66</v>
      </c>
      <c r="E70" s="45">
        <v>14918</v>
      </c>
      <c r="F70" s="2">
        <f>IF(Tabla13[[#This Row],[COTIZACIÓN 1]]&gt;0,ABS(1-Tabla13[[#This Row],[COTIZACIÓN 1]]/Tabla13[[#This Row],[PROMEDIO]]),"")</f>
        <v>1.4057165807617178E-3</v>
      </c>
      <c r="G70" s="45">
        <v>15514</v>
      </c>
      <c r="H70" s="2">
        <f>IF(Tabla13[[#This Row],[COTIZACIÓN 2]]&gt;0,ABS(1-Tabla13[[#This Row],[COTIZACIÓN 2]]/Tabla13[[#This Row],[PROMEDIO]]),"")</f>
        <v>3.8489858758953055E-2</v>
      </c>
      <c r="I70" s="46">
        <v>14386</v>
      </c>
      <c r="J70" s="2">
        <f>IF(Tabla13[[#This Row],[COTIZACIÓN 3]]&gt;0,ABS(1-Tabla13[[#This Row],[COTIZACIÓN 3]]/Tabla13[[#This Row],[PROMEDIO]]),"")</f>
        <v>3.7017203293393086E-2</v>
      </c>
      <c r="K70" s="1"/>
      <c r="L70" s="2" t="str">
        <f>IF(Tabla13[[#This Row],[COTIZACIÓN 4]]&gt;0,ABS(1-Tabla13[[#This Row],[COTIZACIÓN 4]]/Tabla13[[#This Row],[PROMEDIO]]),"")</f>
        <v/>
      </c>
      <c r="M70" s="1"/>
      <c r="N70" s="2" t="str">
        <f>IF(Tabla13[[#This Row],[COTIZACIÓN 5]]&gt;0,ABS(1-Tabla13[[#This Row],[COTIZACIÓN 5]]/Tabla13[[#This Row],[PROMEDIO]]),"")</f>
        <v/>
      </c>
      <c r="O70" s="1"/>
      <c r="P70" s="2" t="str">
        <f>IF(Tabla13[[#This Row],[COTIZACIÓN 6]]&gt;0,ABS(1-Tabla13[[#This Row],[COTIZACIÓN 6]]/Tabla13[[#This Row],[PROMEDIO]]),"")</f>
        <v/>
      </c>
      <c r="Q70" s="1"/>
      <c r="R70" s="2" t="str">
        <f>IF(Tabla13[[#This Row],[COTIZACIÓN 7]]&gt;0,ABS(1-Tabla13[[#This Row],[COTIZACIÓN 7]]/Tabla13[[#This Row],[PROMEDIO]]),"")</f>
        <v/>
      </c>
      <c r="S70" s="1"/>
      <c r="T70" s="2" t="str">
        <f>IF(Tabla13[[#This Row],[COTIZACIÓN 8]]&gt;0,ABS(1-Tabla13[[#This Row],[COTIZACIÓN 8]]/Tabla13[[#This Row],[PROMEDIO]]),"")</f>
        <v/>
      </c>
      <c r="U7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14939</v>
      </c>
      <c r="V70" s="16">
        <f>COUNT(Tabla13[[#This Row],[COTIZACIÓN 1]:[DESVIACIÓN COT.8]])/2</f>
        <v>3</v>
      </c>
    </row>
    <row r="71" spans="1:22" ht="15.75" thickBot="1" x14ac:dyDescent="0.3">
      <c r="A71" s="15">
        <v>68</v>
      </c>
      <c r="B71" s="32" t="s">
        <v>105</v>
      </c>
      <c r="C71" s="36">
        <v>50161512</v>
      </c>
      <c r="D71" s="42" t="s">
        <v>66</v>
      </c>
      <c r="E71" s="45">
        <v>29864</v>
      </c>
      <c r="F71" s="2">
        <f>IF(Tabla13[[#This Row],[COTIZACIÓN 1]]&gt;0,ABS(1-Tabla13[[#This Row],[COTIZACIÓN 1]]/Tabla13[[#This Row],[PROMEDIO]]),"")</f>
        <v>1.4377904838331901E-3</v>
      </c>
      <c r="G71" s="45">
        <v>31058</v>
      </c>
      <c r="H71" s="2">
        <f>IF(Tabla13[[#This Row],[COTIZACIÓN 2]]&gt;0,ABS(1-Tabla13[[#This Row],[COTIZACIÓN 2]]/Tabla13[[#This Row],[PROMEDIO]]),"")</f>
        <v>3.8485973183535638E-2</v>
      </c>
      <c r="I71" s="46">
        <v>28799</v>
      </c>
      <c r="J71" s="2">
        <f>IF(Tabla13[[#This Row],[COTIZACIÓN 3]]&gt;0,ABS(1-Tabla13[[#This Row],[COTIZACIÓN 3]]/Tabla13[[#This Row],[PROMEDIO]]),"")</f>
        <v>3.7048182699702448E-2</v>
      </c>
      <c r="K71" s="1"/>
      <c r="L71" s="2" t="str">
        <f>IF(Tabla13[[#This Row],[COTIZACIÓN 4]]&gt;0,ABS(1-Tabla13[[#This Row],[COTIZACIÓN 4]]/Tabla13[[#This Row],[PROMEDIO]]),"")</f>
        <v/>
      </c>
      <c r="M71" s="1"/>
      <c r="N71" s="2" t="str">
        <f>IF(Tabla13[[#This Row],[COTIZACIÓN 5]]&gt;0,ABS(1-Tabla13[[#This Row],[COTIZACIÓN 5]]/Tabla13[[#This Row],[PROMEDIO]]),"")</f>
        <v/>
      </c>
      <c r="O71" s="1"/>
      <c r="P71" s="2" t="str">
        <f>IF(Tabla13[[#This Row],[COTIZACIÓN 6]]&gt;0,ABS(1-Tabla13[[#This Row],[COTIZACIÓN 6]]/Tabla13[[#This Row],[PROMEDIO]]),"")</f>
        <v/>
      </c>
      <c r="Q71" s="1"/>
      <c r="R71" s="2" t="str">
        <f>IF(Tabla13[[#This Row],[COTIZACIÓN 7]]&gt;0,ABS(1-Tabla13[[#This Row],[COTIZACIÓN 7]]/Tabla13[[#This Row],[PROMEDIO]]),"")</f>
        <v/>
      </c>
      <c r="S71" s="1"/>
      <c r="T71" s="2" t="str">
        <f>IF(Tabla13[[#This Row],[COTIZACIÓN 8]]&gt;0,ABS(1-Tabla13[[#This Row],[COTIZACIÓN 8]]/Tabla13[[#This Row],[PROMEDIO]]),"")</f>
        <v/>
      </c>
      <c r="U7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29907</v>
      </c>
      <c r="V71" s="16">
        <f>COUNT(Tabla13[[#This Row],[COTIZACIÓN 1]:[DESVIACIÓN COT.8]])/2</f>
        <v>3</v>
      </c>
    </row>
    <row r="72" spans="1:22" ht="15.75" thickBot="1" x14ac:dyDescent="0.3">
      <c r="A72" s="15">
        <v>69</v>
      </c>
      <c r="B72" s="32" t="s">
        <v>106</v>
      </c>
      <c r="C72" s="36">
        <v>50161512</v>
      </c>
      <c r="D72" s="42" t="s">
        <v>66</v>
      </c>
      <c r="E72" s="45">
        <v>14564</v>
      </c>
      <c r="F72" s="2">
        <f>IF(Tabla13[[#This Row],[COTIZACIÓN 1]]&gt;0,ABS(1-Tabla13[[#This Row],[COTIZACIÓN 1]]/Tabla13[[#This Row],[PROMEDIO]]),"")</f>
        <v>1.4398354473774688E-3</v>
      </c>
      <c r="G72" s="45">
        <v>15146</v>
      </c>
      <c r="H72" s="2">
        <f>IF(Tabla13[[#This Row],[COTIZACIÓN 2]]&gt;0,ABS(1-Tabla13[[#This Row],[COTIZACIÓN 2]]/Tabla13[[#This Row],[PROMEDIO]]),"")</f>
        <v>3.8464175522797461E-2</v>
      </c>
      <c r="I72" s="46">
        <v>14045</v>
      </c>
      <c r="J72" s="2">
        <f>IF(Tabla13[[#This Row],[COTIZACIÓN 3]]&gt;0,ABS(1-Tabla13[[#This Row],[COTIZACIÓN 3]]/Tabla13[[#This Row],[PROMEDIO]]),"")</f>
        <v>3.7024340075419993E-2</v>
      </c>
      <c r="K72" s="1"/>
      <c r="L72" s="2" t="str">
        <f>IF(Tabla13[[#This Row],[COTIZACIÓN 4]]&gt;0,ABS(1-Tabla13[[#This Row],[COTIZACIÓN 4]]/Tabla13[[#This Row],[PROMEDIO]]),"")</f>
        <v/>
      </c>
      <c r="M72" s="1"/>
      <c r="N72" s="2" t="str">
        <f>IF(Tabla13[[#This Row],[COTIZACIÓN 5]]&gt;0,ABS(1-Tabla13[[#This Row],[COTIZACIÓN 5]]/Tabla13[[#This Row],[PROMEDIO]]),"")</f>
        <v/>
      </c>
      <c r="O72" s="1"/>
      <c r="P72" s="2" t="str">
        <f>IF(Tabla13[[#This Row],[COTIZACIÓN 6]]&gt;0,ABS(1-Tabla13[[#This Row],[COTIZACIÓN 6]]/Tabla13[[#This Row],[PROMEDIO]]),"")</f>
        <v/>
      </c>
      <c r="Q72" s="1"/>
      <c r="R72" s="2" t="str">
        <f>IF(Tabla13[[#This Row],[COTIZACIÓN 7]]&gt;0,ABS(1-Tabla13[[#This Row],[COTIZACIÓN 7]]/Tabla13[[#This Row],[PROMEDIO]]),"")</f>
        <v/>
      </c>
      <c r="S72" s="1"/>
      <c r="T72" s="2" t="str">
        <f>IF(Tabla13[[#This Row],[COTIZACIÓN 8]]&gt;0,ABS(1-Tabla13[[#This Row],[COTIZACIÓN 8]]/Tabla13[[#This Row],[PROMEDIO]]),"")</f>
        <v/>
      </c>
      <c r="U7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14585</v>
      </c>
      <c r="V72" s="16">
        <f>COUNT(Tabla13[[#This Row],[COTIZACIÓN 1]:[DESVIACIÓN COT.8]])/2</f>
        <v>3</v>
      </c>
    </row>
    <row r="73" spans="1:22" ht="26.25" thickBot="1" x14ac:dyDescent="0.3">
      <c r="A73" s="15">
        <v>70</v>
      </c>
      <c r="B73" s="32" t="s">
        <v>107</v>
      </c>
      <c r="C73" s="36">
        <v>50161512</v>
      </c>
      <c r="D73" s="42" t="s">
        <v>66</v>
      </c>
      <c r="E73" s="45">
        <v>14777</v>
      </c>
      <c r="F73" s="2">
        <f>IF(Tabla13[[#This Row],[COTIZACIÓN 1]]&gt;0,ABS(1-Tabla13[[#This Row],[COTIZACIÓN 1]]/Tabla13[[#This Row],[PROMEDIO]]),"")</f>
        <v>1.4191106906338291E-3</v>
      </c>
      <c r="G73" s="45">
        <v>15368</v>
      </c>
      <c r="H73" s="2">
        <f>IF(Tabla13[[#This Row],[COTIZACIÓN 2]]&gt;0,ABS(1-Tabla13[[#This Row],[COTIZACIÓN 2]]/Tabla13[[#This Row],[PROMEDIO]]),"")</f>
        <v>3.8518718745776503E-2</v>
      </c>
      <c r="I73" s="46">
        <v>14250</v>
      </c>
      <c r="J73" s="2">
        <f>IF(Tabla13[[#This Row],[COTIZACIÓN 3]]&gt;0,ABS(1-Tabla13[[#This Row],[COTIZACIÓN 3]]/Tabla13[[#This Row],[PROMEDIO]]),"")</f>
        <v>3.7032031355588635E-2</v>
      </c>
      <c r="K73" s="1"/>
      <c r="L73" s="2" t="str">
        <f>IF(Tabla13[[#This Row],[COTIZACIÓN 4]]&gt;0,ABS(1-Tabla13[[#This Row],[COTIZACIÓN 4]]/Tabla13[[#This Row],[PROMEDIO]]),"")</f>
        <v/>
      </c>
      <c r="M73" s="1"/>
      <c r="N73" s="2" t="str">
        <f>IF(Tabla13[[#This Row],[COTIZACIÓN 5]]&gt;0,ABS(1-Tabla13[[#This Row],[COTIZACIÓN 5]]/Tabla13[[#This Row],[PROMEDIO]]),"")</f>
        <v/>
      </c>
      <c r="O73" s="1"/>
      <c r="P73" s="2" t="str">
        <f>IF(Tabla13[[#This Row],[COTIZACIÓN 6]]&gt;0,ABS(1-Tabla13[[#This Row],[COTIZACIÓN 6]]/Tabla13[[#This Row],[PROMEDIO]]),"")</f>
        <v/>
      </c>
      <c r="Q73" s="1"/>
      <c r="R73" s="2" t="str">
        <f>IF(Tabla13[[#This Row],[COTIZACIÓN 7]]&gt;0,ABS(1-Tabla13[[#This Row],[COTIZACIÓN 7]]/Tabla13[[#This Row],[PROMEDIO]]),"")</f>
        <v/>
      </c>
      <c r="S73" s="1"/>
      <c r="T73" s="2" t="str">
        <f>IF(Tabla13[[#This Row],[COTIZACIÓN 8]]&gt;0,ABS(1-Tabla13[[#This Row],[COTIZACIÓN 8]]/Tabla13[[#This Row],[PROMEDIO]]),"")</f>
        <v/>
      </c>
      <c r="U7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14798</v>
      </c>
      <c r="V73" s="16">
        <f>COUNT(Tabla13[[#This Row],[COTIZACIÓN 1]:[DESVIACIÓN COT.8]])/2</f>
        <v>3</v>
      </c>
    </row>
    <row r="74" spans="1:22" ht="26.25" thickBot="1" x14ac:dyDescent="0.3">
      <c r="A74" s="15">
        <v>71</v>
      </c>
      <c r="B74" s="32" t="s">
        <v>108</v>
      </c>
      <c r="C74" s="36">
        <v>50161512</v>
      </c>
      <c r="D74" s="42" t="s">
        <v>66</v>
      </c>
      <c r="E74" s="45">
        <v>18024</v>
      </c>
      <c r="F74" s="2">
        <f>IF(Tabla13[[#This Row],[COTIZACIÓN 1]]&gt;0,ABS(1-Tabla13[[#This Row],[COTIZACIÓN 1]]/Tabla13[[#This Row],[PROMEDIO]]),"")</f>
        <v>1.3851182891019276E-3</v>
      </c>
      <c r="G74" s="45">
        <v>18744</v>
      </c>
      <c r="H74" s="2">
        <f>IF(Tabla13[[#This Row],[COTIZACIÓN 2]]&gt;0,ABS(1-Tabla13[[#This Row],[COTIZACIÓN 2]]/Tabla13[[#This Row],[PROMEDIO]]),"")</f>
        <v>3.8506288437032632E-2</v>
      </c>
      <c r="I74" s="46">
        <v>17381</v>
      </c>
      <c r="J74" s="2">
        <f>IF(Tabla13[[#This Row],[COTIZACIÓN 3]]&gt;0,ABS(1-Tabla13[[#This Row],[COTIZACIÓN 3]]/Tabla13[[#This Row],[PROMEDIO]]),"")</f>
        <v>3.7010360684802457E-2</v>
      </c>
      <c r="K74" s="1"/>
      <c r="L74" s="2" t="str">
        <f>IF(Tabla13[[#This Row],[COTIZACIÓN 4]]&gt;0,ABS(1-Tabla13[[#This Row],[COTIZACIÓN 4]]/Tabla13[[#This Row],[PROMEDIO]]),"")</f>
        <v/>
      </c>
      <c r="M74" s="1"/>
      <c r="N74" s="2" t="str">
        <f>IF(Tabla13[[#This Row],[COTIZACIÓN 5]]&gt;0,ABS(1-Tabla13[[#This Row],[COTIZACIÓN 5]]/Tabla13[[#This Row],[PROMEDIO]]),"")</f>
        <v/>
      </c>
      <c r="O74" s="1"/>
      <c r="P74" s="2" t="str">
        <f>IF(Tabla13[[#This Row],[COTIZACIÓN 6]]&gt;0,ABS(1-Tabla13[[#This Row],[COTIZACIÓN 6]]/Tabla13[[#This Row],[PROMEDIO]]),"")</f>
        <v/>
      </c>
      <c r="Q74" s="1"/>
      <c r="R74" s="2" t="str">
        <f>IF(Tabla13[[#This Row],[COTIZACIÓN 7]]&gt;0,ABS(1-Tabla13[[#This Row],[COTIZACIÓN 7]]/Tabla13[[#This Row],[PROMEDIO]]),"")</f>
        <v/>
      </c>
      <c r="S74" s="1"/>
      <c r="T74" s="2" t="str">
        <f>IF(Tabla13[[#This Row],[COTIZACIÓN 8]]&gt;0,ABS(1-Tabla13[[#This Row],[COTIZACIÓN 8]]/Tabla13[[#This Row],[PROMEDIO]]),"")</f>
        <v/>
      </c>
      <c r="U7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18049</v>
      </c>
      <c r="V74" s="16">
        <f>COUNT(Tabla13[[#This Row],[COTIZACIÓN 1]:[DESVIACIÓN COT.8]])/2</f>
        <v>3</v>
      </c>
    </row>
    <row r="75" spans="1:22" ht="15.75" thickBot="1" x14ac:dyDescent="0.3">
      <c r="A75" s="15">
        <v>72</v>
      </c>
      <c r="B75" s="33" t="s">
        <v>109</v>
      </c>
      <c r="C75" s="36">
        <v>50161512</v>
      </c>
      <c r="D75" s="43" t="s">
        <v>66</v>
      </c>
      <c r="E75" s="45">
        <v>21462</v>
      </c>
      <c r="F75" s="2">
        <f>IF(Tabla13[[#This Row],[COTIZACIÓN 1]]&gt;0,ABS(1-Tabla13[[#This Row],[COTIZACIÓN 1]]/Tabla13[[#This Row],[PROMEDIO]]),"")</f>
        <v>1.44233006095007E-3</v>
      </c>
      <c r="G75" s="45">
        <v>22320</v>
      </c>
      <c r="H75" s="2">
        <f>IF(Tabla13[[#This Row],[COTIZACIÓN 2]]&gt;0,ABS(1-Tabla13[[#This Row],[COTIZACIÓN 2]]/Tabla13[[#This Row],[PROMEDIO]]),"")</f>
        <v>3.8477643884055279E-2</v>
      </c>
      <c r="I75" s="46">
        <v>20697</v>
      </c>
      <c r="J75" s="2">
        <f>IF(Tabla13[[#This Row],[COTIZACIÓN 3]]&gt;0,ABS(1-Tabla13[[#This Row],[COTIZACIÓN 3]]/Tabla13[[#This Row],[PROMEDIO]]),"")</f>
        <v>3.7035313823105209E-2</v>
      </c>
      <c r="K75" s="1"/>
      <c r="L75" s="2" t="str">
        <f>IF(Tabla13[[#This Row],[COTIZACIÓN 4]]&gt;0,ABS(1-Tabla13[[#This Row],[COTIZACIÓN 4]]/Tabla13[[#This Row],[PROMEDIO]]),"")</f>
        <v/>
      </c>
      <c r="M75" s="1"/>
      <c r="N75" s="2" t="str">
        <f>IF(Tabla13[[#This Row],[COTIZACIÓN 5]]&gt;0,ABS(1-Tabla13[[#This Row],[COTIZACIÓN 5]]/Tabla13[[#This Row],[PROMEDIO]]),"")</f>
        <v/>
      </c>
      <c r="O75" s="1"/>
      <c r="P75" s="2" t="str">
        <f>IF(Tabla13[[#This Row],[COTIZACIÓN 6]]&gt;0,ABS(1-Tabla13[[#This Row],[COTIZACIÓN 6]]/Tabla13[[#This Row],[PROMEDIO]]),"")</f>
        <v/>
      </c>
      <c r="Q75" s="1"/>
      <c r="R75" s="2" t="str">
        <f>IF(Tabla13[[#This Row],[COTIZACIÓN 7]]&gt;0,ABS(1-Tabla13[[#This Row],[COTIZACIÓN 7]]/Tabla13[[#This Row],[PROMEDIO]]),"")</f>
        <v/>
      </c>
      <c r="S75" s="1"/>
      <c r="T75" s="2" t="str">
        <f>IF(Tabla13[[#This Row],[COTIZACIÓN 8]]&gt;0,ABS(1-Tabla13[[#This Row],[COTIZACIÓN 8]]/Tabla13[[#This Row],[PROMEDIO]]),"")</f>
        <v/>
      </c>
      <c r="U7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21493</v>
      </c>
      <c r="V75" s="16">
        <f>COUNT(Tabla13[[#This Row],[COTIZACIÓN 1]:[DESVIACIÓN COT.8]])/2</f>
        <v>3</v>
      </c>
    </row>
    <row r="76" spans="1:22" ht="26.25" thickBot="1" x14ac:dyDescent="0.3">
      <c r="A76" s="15">
        <v>73</v>
      </c>
      <c r="B76" s="32" t="s">
        <v>110</v>
      </c>
      <c r="C76" s="36">
        <v>50161512</v>
      </c>
      <c r="D76" s="42" t="s">
        <v>66</v>
      </c>
      <c r="E76" s="45">
        <v>18166</v>
      </c>
      <c r="F76" s="2">
        <f>IF(Tabla13[[#This Row],[COTIZACIÓN 1]]&gt;0,ABS(1-Tabla13[[#This Row],[COTIZACIÓN 1]]/Tabla13[[#This Row],[PROMEDIO]]),"")</f>
        <v>1.4291996481969882E-3</v>
      </c>
      <c r="G76" s="45">
        <v>18892</v>
      </c>
      <c r="H76" s="2">
        <f>IF(Tabla13[[#This Row],[COTIZACIÓN 2]]&gt;0,ABS(1-Tabla13[[#This Row],[COTIZACIÓN 2]]/Tabla13[[#This Row],[PROMEDIO]]),"")</f>
        <v>3.8478452066842639E-2</v>
      </c>
      <c r="I76" s="46">
        <v>17518</v>
      </c>
      <c r="J76" s="2">
        <f>IF(Tabla13[[#This Row],[COTIZACIÓN 3]]&gt;0,ABS(1-Tabla13[[#This Row],[COTIZACIÓN 3]]/Tabla13[[#This Row],[PROMEDIO]]),"")</f>
        <v>3.704925241864554E-2</v>
      </c>
      <c r="K76" s="1"/>
      <c r="L76" s="2" t="str">
        <f>IF(Tabla13[[#This Row],[COTIZACIÓN 4]]&gt;0,ABS(1-Tabla13[[#This Row],[COTIZACIÓN 4]]/Tabla13[[#This Row],[PROMEDIO]]),"")</f>
        <v/>
      </c>
      <c r="M76" s="1"/>
      <c r="N76" s="2" t="str">
        <f>IF(Tabla13[[#This Row],[COTIZACIÓN 5]]&gt;0,ABS(1-Tabla13[[#This Row],[COTIZACIÓN 5]]/Tabla13[[#This Row],[PROMEDIO]]),"")</f>
        <v/>
      </c>
      <c r="O76" s="1"/>
      <c r="P76" s="2" t="str">
        <f>IF(Tabla13[[#This Row],[COTIZACIÓN 6]]&gt;0,ABS(1-Tabla13[[#This Row],[COTIZACIÓN 6]]/Tabla13[[#This Row],[PROMEDIO]]),"")</f>
        <v/>
      </c>
      <c r="Q76" s="1"/>
      <c r="R76" s="2" t="str">
        <f>IF(Tabla13[[#This Row],[COTIZACIÓN 7]]&gt;0,ABS(1-Tabla13[[#This Row],[COTIZACIÓN 7]]/Tabla13[[#This Row],[PROMEDIO]]),"")</f>
        <v/>
      </c>
      <c r="S76" s="1"/>
      <c r="T76" s="2" t="str">
        <f>IF(Tabla13[[#This Row],[COTIZACIÓN 8]]&gt;0,ABS(1-Tabla13[[#This Row],[COTIZACIÓN 8]]/Tabla13[[#This Row],[PROMEDIO]]),"")</f>
        <v/>
      </c>
      <c r="U7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18192</v>
      </c>
      <c r="V76" s="16">
        <f>COUNT(Tabla13[[#This Row],[COTIZACIÓN 1]:[DESVIACIÓN COT.8]])/2</f>
        <v>3</v>
      </c>
    </row>
    <row r="77" spans="1:22" ht="26.25" thickBot="1" x14ac:dyDescent="0.3">
      <c r="A77" s="15">
        <v>74</v>
      </c>
      <c r="B77" s="33" t="s">
        <v>111</v>
      </c>
      <c r="C77" s="36">
        <v>50161512</v>
      </c>
      <c r="D77" s="43" t="s">
        <v>66</v>
      </c>
      <c r="E77" s="45">
        <v>14206</v>
      </c>
      <c r="F77" s="2">
        <f>IF(Tabla13[[#This Row],[COTIZACIÓN 1]]&gt;0,ABS(1-Tabla13[[#This Row],[COTIZACIÓN 1]]/Tabla13[[#This Row],[PROMEDIO]]),"")</f>
        <v>1.405876564037678E-3</v>
      </c>
      <c r="G77" s="45">
        <v>14774</v>
      </c>
      <c r="H77" s="2">
        <f>IF(Tabla13[[#This Row],[COTIZACIÓN 2]]&gt;0,ABS(1-Tabla13[[#This Row],[COTIZACIÓN 2]]/Tabla13[[#This Row],[PROMEDIO]]),"")</f>
        <v>3.8521017854632467E-2</v>
      </c>
      <c r="I77" s="46">
        <v>13699</v>
      </c>
      <c r="J77" s="2">
        <f>IF(Tabla13[[#This Row],[COTIZACIÓN 3]]&gt;0,ABS(1-Tabla13[[#This Row],[COTIZACIÓN 3]]/Tabla13[[#This Row],[PROMEDIO]]),"")</f>
        <v>3.7044847462392783E-2</v>
      </c>
      <c r="K77" s="1"/>
      <c r="L77" s="2" t="str">
        <f>IF(Tabla13[[#This Row],[COTIZACIÓN 4]]&gt;0,ABS(1-Tabla13[[#This Row],[COTIZACIÓN 4]]/Tabla13[[#This Row],[PROMEDIO]]),"")</f>
        <v/>
      </c>
      <c r="M77" s="1"/>
      <c r="N77" s="2" t="str">
        <f>IF(Tabla13[[#This Row],[COTIZACIÓN 5]]&gt;0,ABS(1-Tabla13[[#This Row],[COTIZACIÓN 5]]/Tabla13[[#This Row],[PROMEDIO]]),"")</f>
        <v/>
      </c>
      <c r="O77" s="1"/>
      <c r="P77" s="2" t="str">
        <f>IF(Tabla13[[#This Row],[COTIZACIÓN 6]]&gt;0,ABS(1-Tabla13[[#This Row],[COTIZACIÓN 6]]/Tabla13[[#This Row],[PROMEDIO]]),"")</f>
        <v/>
      </c>
      <c r="Q77" s="1"/>
      <c r="R77" s="2" t="str">
        <f>IF(Tabla13[[#This Row],[COTIZACIÓN 7]]&gt;0,ABS(1-Tabla13[[#This Row],[COTIZACIÓN 7]]/Tabla13[[#This Row],[PROMEDIO]]),"")</f>
        <v/>
      </c>
      <c r="S77" s="1"/>
      <c r="T77" s="2" t="str">
        <f>IF(Tabla13[[#This Row],[COTIZACIÓN 8]]&gt;0,ABS(1-Tabla13[[#This Row],[COTIZACIÓN 8]]/Tabla13[[#This Row],[PROMEDIO]]),"")</f>
        <v/>
      </c>
      <c r="U7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14226</v>
      </c>
      <c r="V77" s="16">
        <f>COUNT(Tabla13[[#This Row],[COTIZACIÓN 1]:[DESVIACIÓN COT.8]])/2</f>
        <v>3</v>
      </c>
    </row>
    <row r="78" spans="1:22" ht="15.75" thickBot="1" x14ac:dyDescent="0.3">
      <c r="A78" s="15">
        <v>75</v>
      </c>
      <c r="B78" s="32" t="s">
        <v>112</v>
      </c>
      <c r="C78" s="36">
        <v>50161512</v>
      </c>
      <c r="D78" s="42" t="s">
        <v>66</v>
      </c>
      <c r="E78" s="45">
        <v>33847</v>
      </c>
      <c r="F78" s="2">
        <f>IF(Tabla13[[#This Row],[COTIZACIÓN 1]]&gt;0,ABS(1-Tabla13[[#This Row],[COTIZACIÓN 1]]/Tabla13[[#This Row],[PROMEDIO]]),"")</f>
        <v>1.416138073462192E-3</v>
      </c>
      <c r="G78" s="45">
        <v>35200</v>
      </c>
      <c r="H78" s="2">
        <f>IF(Tabla13[[#This Row],[COTIZACIÓN 2]]&gt;0,ABS(1-Tabla13[[#This Row],[COTIZACIÓN 2]]/Tabla13[[#This Row],[PROMEDIO]]),"")</f>
        <v>3.850125387225245E-2</v>
      </c>
      <c r="I78" s="46">
        <v>32640</v>
      </c>
      <c r="J78" s="2">
        <f>IF(Tabla13[[#This Row],[COTIZACIÓN 3]]&gt;0,ABS(1-Tabla13[[#This Row],[COTIZACIÓN 3]]/Tabla13[[#This Row],[PROMEDIO]]),"")</f>
        <v>3.7026110045729421E-2</v>
      </c>
      <c r="K78" s="1"/>
      <c r="L78" s="2" t="str">
        <f>IF(Tabla13[[#This Row],[COTIZACIÓN 4]]&gt;0,ABS(1-Tabla13[[#This Row],[COTIZACIÓN 4]]/Tabla13[[#This Row],[PROMEDIO]]),"")</f>
        <v/>
      </c>
      <c r="M78" s="1"/>
      <c r="N78" s="2" t="str">
        <f>IF(Tabla13[[#This Row],[COTIZACIÓN 5]]&gt;0,ABS(1-Tabla13[[#This Row],[COTIZACIÓN 5]]/Tabla13[[#This Row],[PROMEDIO]]),"")</f>
        <v/>
      </c>
      <c r="O78" s="1"/>
      <c r="P78" s="2" t="str">
        <f>IF(Tabla13[[#This Row],[COTIZACIÓN 6]]&gt;0,ABS(1-Tabla13[[#This Row],[COTIZACIÓN 6]]/Tabla13[[#This Row],[PROMEDIO]]),"")</f>
        <v/>
      </c>
      <c r="Q78" s="1"/>
      <c r="R78" s="2" t="str">
        <f>IF(Tabla13[[#This Row],[COTIZACIÓN 7]]&gt;0,ABS(1-Tabla13[[#This Row],[COTIZACIÓN 7]]/Tabla13[[#This Row],[PROMEDIO]]),"")</f>
        <v/>
      </c>
      <c r="S78" s="1"/>
      <c r="T78" s="2" t="str">
        <f>IF(Tabla13[[#This Row],[COTIZACIÓN 8]]&gt;0,ABS(1-Tabla13[[#This Row],[COTIZACIÓN 8]]/Tabla13[[#This Row],[PROMEDIO]]),"")</f>
        <v/>
      </c>
      <c r="U7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33895</v>
      </c>
      <c r="V78" s="16">
        <f>COUNT(Tabla13[[#This Row],[COTIZACIÓN 1]:[DESVIACIÓN COT.8]])/2</f>
        <v>3</v>
      </c>
    </row>
    <row r="79" spans="1:22" ht="15.75" thickBot="1" x14ac:dyDescent="0.3">
      <c r="A79" s="15">
        <v>76</v>
      </c>
      <c r="B79" s="33" t="s">
        <v>113</v>
      </c>
      <c r="C79" s="36">
        <v>50161512</v>
      </c>
      <c r="D79" s="43" t="s">
        <v>66</v>
      </c>
      <c r="E79" s="45">
        <v>14898</v>
      </c>
      <c r="F79" s="2">
        <f>IF(Tabla13[[#This Row],[COTIZACIÓN 1]]&gt;0,ABS(1-Tabla13[[#This Row],[COTIZACIÓN 1]]/Tabla13[[#This Row],[PROMEDIO]]),"")</f>
        <v>1.4076010456465227E-3</v>
      </c>
      <c r="G79" s="45">
        <v>15493</v>
      </c>
      <c r="H79" s="2">
        <f>IF(Tabla13[[#This Row],[COTIZACIÓN 2]]&gt;0,ABS(1-Tabla13[[#This Row],[COTIZACIÓN 2]]/Tabla13[[#This Row],[PROMEDIO]]),"")</f>
        <v>3.8474428581004139E-2</v>
      </c>
      <c r="I79" s="46">
        <v>14367</v>
      </c>
      <c r="J79" s="2">
        <f>IF(Tabla13[[#This Row],[COTIZACIÓN 3]]&gt;0,ABS(1-Tabla13[[#This Row],[COTIZACIÓN 3]]/Tabla13[[#This Row],[PROMEDIO]]),"")</f>
        <v>3.6999798914136295E-2</v>
      </c>
      <c r="K79" s="1"/>
      <c r="L79" s="2" t="str">
        <f>IF(Tabla13[[#This Row],[COTIZACIÓN 4]]&gt;0,ABS(1-Tabla13[[#This Row],[COTIZACIÓN 4]]/Tabla13[[#This Row],[PROMEDIO]]),"")</f>
        <v/>
      </c>
      <c r="M79" s="1"/>
      <c r="N79" s="2" t="str">
        <f>IF(Tabla13[[#This Row],[COTIZACIÓN 5]]&gt;0,ABS(1-Tabla13[[#This Row],[COTIZACIÓN 5]]/Tabla13[[#This Row],[PROMEDIO]]),"")</f>
        <v/>
      </c>
      <c r="O79" s="1"/>
      <c r="P79" s="2" t="str">
        <f>IF(Tabla13[[#This Row],[COTIZACIÓN 6]]&gt;0,ABS(1-Tabla13[[#This Row],[COTIZACIÓN 6]]/Tabla13[[#This Row],[PROMEDIO]]),"")</f>
        <v/>
      </c>
      <c r="Q79" s="1"/>
      <c r="R79" s="2" t="str">
        <f>IF(Tabla13[[#This Row],[COTIZACIÓN 7]]&gt;0,ABS(1-Tabla13[[#This Row],[COTIZACIÓN 7]]/Tabla13[[#This Row],[PROMEDIO]]),"")</f>
        <v/>
      </c>
      <c r="S79" s="1"/>
      <c r="T79" s="2" t="str">
        <f>IF(Tabla13[[#This Row],[COTIZACIÓN 8]]&gt;0,ABS(1-Tabla13[[#This Row],[COTIZACIÓN 8]]/Tabla13[[#This Row],[PROMEDIO]]),"")</f>
        <v/>
      </c>
      <c r="U7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14919</v>
      </c>
      <c r="V79" s="16">
        <f>COUNT(Tabla13[[#This Row],[COTIZACIÓN 1]:[DESVIACIÓN COT.8]])/2</f>
        <v>3</v>
      </c>
    </row>
    <row r="80" spans="1:22" ht="26.25" thickBot="1" x14ac:dyDescent="0.3">
      <c r="A80" s="15">
        <v>77</v>
      </c>
      <c r="B80" s="32" t="s">
        <v>114</v>
      </c>
      <c r="C80" s="36">
        <v>50181708</v>
      </c>
      <c r="D80" s="42" t="s">
        <v>115</v>
      </c>
      <c r="E80" s="45">
        <v>41297</v>
      </c>
      <c r="F80" s="2">
        <f>IF(Tabla13[[#This Row],[COTIZACIÓN 1]]&gt;0,ABS(1-Tabla13[[#This Row],[COTIZACIÓN 1]]/Tabla13[[#This Row],[PROMEDIO]]),"")</f>
        <v>2.3850254121730474E-2</v>
      </c>
      <c r="G80" s="45">
        <v>42948</v>
      </c>
      <c r="H80" s="2">
        <f>IF(Tabla13[[#This Row],[COTIZACIÓN 2]]&gt;0,ABS(1-Tabla13[[#This Row],[COTIZACIÓN 2]]/Tabla13[[#This Row],[PROMEDIO]]),"")</f>
        <v>6.4782447006322075E-2</v>
      </c>
      <c r="I80" s="46">
        <v>36761</v>
      </c>
      <c r="J80" s="2">
        <f>IF(Tabla13[[#This Row],[COTIZACIÓN 3]]&gt;0,ABS(1-Tabla13[[#This Row],[COTIZACIÓN 3]]/Tabla13[[#This Row],[PROMEDIO]]),"")</f>
        <v>8.8607908764100629E-2</v>
      </c>
      <c r="K80" s="1"/>
      <c r="L80" s="2" t="str">
        <f>IF(Tabla13[[#This Row],[COTIZACIÓN 4]]&gt;0,ABS(1-Tabla13[[#This Row],[COTIZACIÓN 4]]/Tabla13[[#This Row],[PROMEDIO]]),"")</f>
        <v/>
      </c>
      <c r="M80" s="1"/>
      <c r="N80" s="2" t="str">
        <f>IF(Tabla13[[#This Row],[COTIZACIÓN 5]]&gt;0,ABS(1-Tabla13[[#This Row],[COTIZACIÓN 5]]/Tabla13[[#This Row],[PROMEDIO]]),"")</f>
        <v/>
      </c>
      <c r="O80" s="1"/>
      <c r="P80" s="2" t="str">
        <f>IF(Tabla13[[#This Row],[COTIZACIÓN 6]]&gt;0,ABS(1-Tabla13[[#This Row],[COTIZACIÓN 6]]/Tabla13[[#This Row],[PROMEDIO]]),"")</f>
        <v/>
      </c>
      <c r="Q80" s="1"/>
      <c r="R80" s="2" t="str">
        <f>IF(Tabla13[[#This Row],[COTIZACIÓN 7]]&gt;0,ABS(1-Tabla13[[#This Row],[COTIZACIÓN 7]]/Tabla13[[#This Row],[PROMEDIO]]),"")</f>
        <v/>
      </c>
      <c r="S80" s="1"/>
      <c r="T80" s="2" t="str">
        <f>IF(Tabla13[[#This Row],[COTIZACIÓN 8]]&gt;0,ABS(1-Tabla13[[#This Row],[COTIZACIÓN 8]]/Tabla13[[#This Row],[PROMEDIO]]),"")</f>
        <v/>
      </c>
      <c r="U8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40335</v>
      </c>
      <c r="V80" s="16">
        <f>COUNT(Tabla13[[#This Row],[COTIZACIÓN 1]:[DESVIACIÓN COT.8]])/2</f>
        <v>3</v>
      </c>
    </row>
    <row r="81" spans="1:22" ht="15.75" thickBot="1" x14ac:dyDescent="0.3">
      <c r="A81" s="15">
        <v>78</v>
      </c>
      <c r="B81" s="32" t="s">
        <v>116</v>
      </c>
      <c r="C81" s="36">
        <v>50192302</v>
      </c>
      <c r="D81" s="42" t="s">
        <v>36</v>
      </c>
      <c r="E81" s="45">
        <v>14840</v>
      </c>
      <c r="F81" s="2">
        <f>IF(Tabla13[[#This Row],[COTIZACIÓN 1]]&gt;0,ABS(1-Tabla13[[#This Row],[COTIZACIÓN 1]]/Tabla13[[#This Row],[PROMEDIO]]),"")</f>
        <v>1.4130946773434072E-3</v>
      </c>
      <c r="G81" s="45">
        <v>15433</v>
      </c>
      <c r="H81" s="2">
        <f>IF(Tabla13[[#This Row],[COTIZACIÓN 2]]&gt;0,ABS(1-Tabla13[[#This Row],[COTIZACIÓN 2]]/Tabla13[[#This Row],[PROMEDIO]]),"")</f>
        <v>3.8490007401924542E-2</v>
      </c>
      <c r="I81" s="46">
        <v>14311</v>
      </c>
      <c r="J81" s="2">
        <f>IF(Tabla13[[#This Row],[COTIZACIÓN 3]]&gt;0,ABS(1-Tabla13[[#This Row],[COTIZACIÓN 3]]/Tabla13[[#This Row],[PROMEDIO]]),"")</f>
        <v>3.700962250185047E-2</v>
      </c>
      <c r="K81" s="1"/>
      <c r="L81" s="2" t="str">
        <f>IF(Tabla13[[#This Row],[COTIZACIÓN 4]]&gt;0,ABS(1-Tabla13[[#This Row],[COTIZACIÓN 4]]/Tabla13[[#This Row],[PROMEDIO]]),"")</f>
        <v/>
      </c>
      <c r="M81" s="1"/>
      <c r="N81" s="2" t="str">
        <f>IF(Tabla13[[#This Row],[COTIZACIÓN 5]]&gt;0,ABS(1-Tabla13[[#This Row],[COTIZACIÓN 5]]/Tabla13[[#This Row],[PROMEDIO]]),"")</f>
        <v/>
      </c>
      <c r="O81" s="1"/>
      <c r="P81" s="2" t="str">
        <f>IF(Tabla13[[#This Row],[COTIZACIÓN 6]]&gt;0,ABS(1-Tabla13[[#This Row],[COTIZACIÓN 6]]/Tabla13[[#This Row],[PROMEDIO]]),"")</f>
        <v/>
      </c>
      <c r="Q81" s="1"/>
      <c r="R81" s="2" t="str">
        <f>IF(Tabla13[[#This Row],[COTIZACIÓN 7]]&gt;0,ABS(1-Tabla13[[#This Row],[COTIZACIÓN 7]]/Tabla13[[#This Row],[PROMEDIO]]),"")</f>
        <v/>
      </c>
      <c r="S81" s="1"/>
      <c r="T81" s="2" t="str">
        <f>IF(Tabla13[[#This Row],[COTIZACIÓN 8]]&gt;0,ABS(1-Tabla13[[#This Row],[COTIZACIÓN 8]]/Tabla13[[#This Row],[PROMEDIO]]),"")</f>
        <v/>
      </c>
      <c r="U8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14861</v>
      </c>
      <c r="V81" s="16">
        <f>COUNT(Tabla13[[#This Row],[COTIZACIÓN 1]:[DESVIACIÓN COT.8]])/2</f>
        <v>3</v>
      </c>
    </row>
    <row r="82" spans="1:22" ht="26.25" thickBot="1" x14ac:dyDescent="0.3">
      <c r="A82" s="15">
        <v>79</v>
      </c>
      <c r="B82" s="32" t="s">
        <v>117</v>
      </c>
      <c r="C82" s="36">
        <v>50192405</v>
      </c>
      <c r="D82" s="42" t="s">
        <v>118</v>
      </c>
      <c r="E82" s="45">
        <v>6200</v>
      </c>
      <c r="F82" s="2">
        <f>IF(Tabla13[[#This Row],[COTIZACIÓN 1]]&gt;0,ABS(1-Tabla13[[#This Row],[COTIZACIÓN 1]]/Tabla13[[#This Row],[PROMEDIO]]),"")</f>
        <v>0.10556348074179733</v>
      </c>
      <c r="G82" s="45">
        <v>6448</v>
      </c>
      <c r="H82" s="2">
        <f>IF(Tabla13[[#This Row],[COTIZACIÓN 2]]&gt;0,ABS(1-Tabla13[[#This Row],[COTIZACIÓN 2]]/Tabla13[[#This Row],[PROMEDIO]]),"")</f>
        <v>0.14978601997146934</v>
      </c>
      <c r="I82" s="46">
        <v>4176</v>
      </c>
      <c r="J82" s="2">
        <f>IF(Tabla13[[#This Row],[COTIZACIÓN 3]]&gt;0,ABS(1-Tabla13[[#This Row],[COTIZACIÓN 3]]/Tabla13[[#This Row],[PROMEDIO]]),"")</f>
        <v>0.25534950071326679</v>
      </c>
      <c r="K82" s="1"/>
      <c r="L82" s="2" t="str">
        <f>IF(Tabla13[[#This Row],[COTIZACIÓN 4]]&gt;0,ABS(1-Tabla13[[#This Row],[COTIZACIÓN 4]]/Tabla13[[#This Row],[PROMEDIO]]),"")</f>
        <v/>
      </c>
      <c r="M82" s="1"/>
      <c r="N82" s="2" t="str">
        <f>IF(Tabla13[[#This Row],[COTIZACIÓN 5]]&gt;0,ABS(1-Tabla13[[#This Row],[COTIZACIÓN 5]]/Tabla13[[#This Row],[PROMEDIO]]),"")</f>
        <v/>
      </c>
      <c r="O82" s="1"/>
      <c r="P82" s="2" t="str">
        <f>IF(Tabla13[[#This Row],[COTIZACIÓN 6]]&gt;0,ABS(1-Tabla13[[#This Row],[COTIZACIÓN 6]]/Tabla13[[#This Row],[PROMEDIO]]),"")</f>
        <v/>
      </c>
      <c r="Q82" s="1"/>
      <c r="R82" s="2" t="str">
        <f>IF(Tabla13[[#This Row],[COTIZACIÓN 7]]&gt;0,ABS(1-Tabla13[[#This Row],[COTIZACIÓN 7]]/Tabla13[[#This Row],[PROMEDIO]]),"")</f>
        <v/>
      </c>
      <c r="S82" s="1"/>
      <c r="T82" s="2" t="str">
        <f>IF(Tabla13[[#This Row],[COTIZACIÓN 8]]&gt;0,ABS(1-Tabla13[[#This Row],[COTIZACIÓN 8]]/Tabla13[[#This Row],[PROMEDIO]]),"")</f>
        <v/>
      </c>
      <c r="U8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5608</v>
      </c>
      <c r="V82" s="16">
        <f>COUNT(Tabla13[[#This Row],[COTIZACIÓN 1]:[DESVIACIÓN COT.8]])/2</f>
        <v>3</v>
      </c>
    </row>
    <row r="83" spans="1:22" ht="15.75" thickBot="1" x14ac:dyDescent="0.3">
      <c r="A83" s="15">
        <v>80</v>
      </c>
      <c r="B83" s="32" t="s">
        <v>119</v>
      </c>
      <c r="C83" s="36">
        <v>50192405</v>
      </c>
      <c r="D83" s="42" t="s">
        <v>36</v>
      </c>
      <c r="E83" s="45">
        <v>60814</v>
      </c>
      <c r="F83" s="2">
        <f>IF(Tabla13[[#This Row],[COTIZACIÓN 1]]&gt;0,ABS(1-Tabla13[[#This Row],[COTIZACIÓN 1]]/Tabla13[[#This Row],[PROMEDIO]]),"")</f>
        <v>1.4285479712976556E-3</v>
      </c>
      <c r="G83" s="45">
        <v>63246</v>
      </c>
      <c r="H83" s="2">
        <f>IF(Tabla13[[#This Row],[COTIZACIÓN 2]]&gt;0,ABS(1-Tabla13[[#This Row],[COTIZACIÓN 2]]/Tabla13[[#This Row],[PROMEDIO]]),"")</f>
        <v>3.8505114858540912E-2</v>
      </c>
      <c r="I83" s="46">
        <v>58645</v>
      </c>
      <c r="J83" s="2">
        <f>IF(Tabla13[[#This Row],[COTIZACIÓN 3]]&gt;0,ABS(1-Tabla13[[#This Row],[COTIZACIÓN 3]]/Tabla13[[#This Row],[PROMEDIO]]),"")</f>
        <v>3.7043726703995028E-2</v>
      </c>
      <c r="K83" s="1"/>
      <c r="L83" s="2" t="str">
        <f>IF(Tabla13[[#This Row],[COTIZACIÓN 4]]&gt;0,ABS(1-Tabla13[[#This Row],[COTIZACIÓN 4]]/Tabla13[[#This Row],[PROMEDIO]]),"")</f>
        <v/>
      </c>
      <c r="M83" s="1"/>
      <c r="N83" s="2" t="str">
        <f>IF(Tabla13[[#This Row],[COTIZACIÓN 5]]&gt;0,ABS(1-Tabla13[[#This Row],[COTIZACIÓN 5]]/Tabla13[[#This Row],[PROMEDIO]]),"")</f>
        <v/>
      </c>
      <c r="O83" s="1"/>
      <c r="P83" s="2" t="str">
        <f>IF(Tabla13[[#This Row],[COTIZACIÓN 6]]&gt;0,ABS(1-Tabla13[[#This Row],[COTIZACIÓN 6]]/Tabla13[[#This Row],[PROMEDIO]]),"")</f>
        <v/>
      </c>
      <c r="Q83" s="1"/>
      <c r="R83" s="2" t="str">
        <f>IF(Tabla13[[#This Row],[COTIZACIÓN 7]]&gt;0,ABS(1-Tabla13[[#This Row],[COTIZACIÓN 7]]/Tabla13[[#This Row],[PROMEDIO]]),"")</f>
        <v/>
      </c>
      <c r="S83" s="1"/>
      <c r="T83" s="2" t="str">
        <f>IF(Tabla13[[#This Row],[COTIZACIÓN 8]]&gt;0,ABS(1-Tabla13[[#This Row],[COTIZACIÓN 8]]/Tabla13[[#This Row],[PROMEDIO]]),"")</f>
        <v/>
      </c>
      <c r="U8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60901</v>
      </c>
      <c r="V83" s="16">
        <f>COUNT(Tabla13[[#This Row],[COTIZACIÓN 1]:[DESVIACIÓN COT.8]])/2</f>
        <v>3</v>
      </c>
    </row>
    <row r="84" spans="1:22" ht="15.75" thickBot="1" x14ac:dyDescent="0.3">
      <c r="A84" s="15">
        <v>81</v>
      </c>
      <c r="B84" s="32" t="s">
        <v>120</v>
      </c>
      <c r="C84" s="36">
        <v>50181708</v>
      </c>
      <c r="D84" s="42" t="s">
        <v>28</v>
      </c>
      <c r="E84" s="45">
        <v>17513</v>
      </c>
      <c r="F84" s="2">
        <f>IF(Tabla13[[#This Row],[COTIZACIÓN 1]]&gt;0,ABS(1-Tabla13[[#This Row],[COTIZACIÓN 1]]/Tabla13[[#This Row],[PROMEDIO]]),"")</f>
        <v>1.4254761090204404E-3</v>
      </c>
      <c r="G84" s="45">
        <v>18213</v>
      </c>
      <c r="H84" s="2">
        <f>IF(Tabla13[[#This Row],[COTIZACIÓN 2]]&gt;0,ABS(1-Tabla13[[#This Row],[COTIZACIÓN 2]]/Tabla13[[#This Row],[PROMEDIO]]),"")</f>
        <v>3.8487854943551225E-2</v>
      </c>
      <c r="I84" s="46">
        <v>16888</v>
      </c>
      <c r="J84" s="2">
        <f>IF(Tabla13[[#This Row],[COTIZACIÓN 3]]&gt;0,ABS(1-Tabla13[[#This Row],[COTIZACIÓN 3]]/Tabla13[[#This Row],[PROMEDIO]]),"")</f>
        <v>3.7062378834530785E-2</v>
      </c>
      <c r="K84" s="1"/>
      <c r="L84" s="2" t="str">
        <f>IF(Tabla13[[#This Row],[COTIZACIÓN 4]]&gt;0,ABS(1-Tabla13[[#This Row],[COTIZACIÓN 4]]/Tabla13[[#This Row],[PROMEDIO]]),"")</f>
        <v/>
      </c>
      <c r="M84" s="1"/>
      <c r="N84" s="2" t="str">
        <f>IF(Tabla13[[#This Row],[COTIZACIÓN 5]]&gt;0,ABS(1-Tabla13[[#This Row],[COTIZACIÓN 5]]/Tabla13[[#This Row],[PROMEDIO]]),"")</f>
        <v/>
      </c>
      <c r="O84" s="1"/>
      <c r="P84" s="2" t="str">
        <f>IF(Tabla13[[#This Row],[COTIZACIÓN 6]]&gt;0,ABS(1-Tabla13[[#This Row],[COTIZACIÓN 6]]/Tabla13[[#This Row],[PROMEDIO]]),"")</f>
        <v/>
      </c>
      <c r="Q84" s="1"/>
      <c r="R84" s="2" t="str">
        <f>IF(Tabla13[[#This Row],[COTIZACIÓN 7]]&gt;0,ABS(1-Tabla13[[#This Row],[COTIZACIÓN 7]]/Tabla13[[#This Row],[PROMEDIO]]),"")</f>
        <v/>
      </c>
      <c r="S84" s="1"/>
      <c r="T84" s="2" t="str">
        <f>IF(Tabla13[[#This Row],[COTIZACIÓN 8]]&gt;0,ABS(1-Tabla13[[#This Row],[COTIZACIÓN 8]]/Tabla13[[#This Row],[PROMEDIO]]),"")</f>
        <v/>
      </c>
      <c r="U8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17538</v>
      </c>
      <c r="V84" s="16">
        <f>COUNT(Tabla13[[#This Row],[COTIZACIÓN 1]:[DESVIACIÓN COT.8]])/2</f>
        <v>3</v>
      </c>
    </row>
    <row r="85" spans="1:22" ht="15.75" thickBot="1" x14ac:dyDescent="0.3">
      <c r="A85" s="15">
        <v>82</v>
      </c>
      <c r="B85" s="32" t="s">
        <v>121</v>
      </c>
      <c r="C85" s="36">
        <v>50181708</v>
      </c>
      <c r="D85" s="42" t="s">
        <v>36</v>
      </c>
      <c r="E85" s="45">
        <v>4604</v>
      </c>
      <c r="F85" s="2">
        <f>IF(Tabla13[[#This Row],[COTIZACIÓN 1]]&gt;0,ABS(1-Tabla13[[#This Row],[COTIZACIÓN 1]]/Tabla13[[#This Row],[PROMEDIO]]),"")</f>
        <v>1.3015184381778289E-3</v>
      </c>
      <c r="G85" s="45">
        <v>4788</v>
      </c>
      <c r="H85" s="2">
        <f>IF(Tabla13[[#This Row],[COTIZACIÓN 2]]&gt;0,ABS(1-Tabla13[[#This Row],[COTIZACIÓN 2]]/Tabla13[[#This Row],[PROMEDIO]]),"")</f>
        <v>3.8611713665943626E-2</v>
      </c>
      <c r="I85" s="46">
        <v>4440</v>
      </c>
      <c r="J85" s="2">
        <f>IF(Tabla13[[#This Row],[COTIZACIÓN 3]]&gt;0,ABS(1-Tabla13[[#This Row],[COTIZACIÓN 3]]/Tabla13[[#This Row],[PROMEDIO]]),"")</f>
        <v>3.6876355748373113E-2</v>
      </c>
      <c r="K85" s="1"/>
      <c r="L85" s="2" t="str">
        <f>IF(Tabla13[[#This Row],[COTIZACIÓN 4]]&gt;0,ABS(1-Tabla13[[#This Row],[COTIZACIÓN 4]]/Tabla13[[#This Row],[PROMEDIO]]),"")</f>
        <v/>
      </c>
      <c r="M85" s="1"/>
      <c r="N85" s="2" t="str">
        <f>IF(Tabla13[[#This Row],[COTIZACIÓN 5]]&gt;0,ABS(1-Tabla13[[#This Row],[COTIZACIÓN 5]]/Tabla13[[#This Row],[PROMEDIO]]),"")</f>
        <v/>
      </c>
      <c r="O85" s="1"/>
      <c r="P85" s="2" t="str">
        <f>IF(Tabla13[[#This Row],[COTIZACIÓN 6]]&gt;0,ABS(1-Tabla13[[#This Row],[COTIZACIÓN 6]]/Tabla13[[#This Row],[PROMEDIO]]),"")</f>
        <v/>
      </c>
      <c r="Q85" s="1"/>
      <c r="R85" s="2" t="str">
        <f>IF(Tabla13[[#This Row],[COTIZACIÓN 7]]&gt;0,ABS(1-Tabla13[[#This Row],[COTIZACIÓN 7]]/Tabla13[[#This Row],[PROMEDIO]]),"")</f>
        <v/>
      </c>
      <c r="S85" s="1"/>
      <c r="T85" s="2" t="str">
        <f>IF(Tabla13[[#This Row],[COTIZACIÓN 8]]&gt;0,ABS(1-Tabla13[[#This Row],[COTIZACIÓN 8]]/Tabla13[[#This Row],[PROMEDIO]]),"")</f>
        <v/>
      </c>
      <c r="U8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4610</v>
      </c>
      <c r="V85" s="16">
        <f>COUNT(Tabla13[[#This Row],[COTIZACIÓN 1]:[DESVIACIÓN COT.8]])/2</f>
        <v>3</v>
      </c>
    </row>
    <row r="86" spans="1:22" ht="15.75" thickBot="1" x14ac:dyDescent="0.3">
      <c r="A86" s="15">
        <v>83</v>
      </c>
      <c r="B86" s="32" t="s">
        <v>122</v>
      </c>
      <c r="C86" s="36">
        <v>50181708</v>
      </c>
      <c r="D86" s="42" t="s">
        <v>123</v>
      </c>
      <c r="E86" s="45">
        <v>260000</v>
      </c>
      <c r="F86" s="2">
        <f>IF(Tabla13[[#This Row],[COTIZACIÓN 1]]&gt;0,ABS(1-Tabla13[[#This Row],[COTIZACIÓN 1]]/Tabla13[[#This Row],[PROMEDIO]]),"")</f>
        <v>2.3839713954935338E-2</v>
      </c>
      <c r="G86" s="45">
        <v>270400</v>
      </c>
      <c r="H86" s="2">
        <f>IF(Tabla13[[#This Row],[COTIZACIÓN 2]]&gt;0,ABS(1-Tabla13[[#This Row],[COTIZACIÓN 2]]/Tabla13[[#This Row],[PROMEDIO]]),"")</f>
        <v>6.4793302513132645E-2</v>
      </c>
      <c r="I86" s="46">
        <v>231440</v>
      </c>
      <c r="J86" s="2">
        <f>IF(Tabla13[[#This Row],[COTIZACIÓN 3]]&gt;0,ABS(1-Tabla13[[#This Row],[COTIZACIÓN 3]]/Tabla13[[#This Row],[PROMEDIO]]),"")</f>
        <v>8.8625140777960687E-2</v>
      </c>
      <c r="K86" s="1"/>
      <c r="L86" s="2" t="str">
        <f>IF(Tabla13[[#This Row],[COTIZACIÓN 4]]&gt;0,ABS(1-Tabla13[[#This Row],[COTIZACIÓN 4]]/Tabla13[[#This Row],[PROMEDIO]]),"")</f>
        <v/>
      </c>
      <c r="M86" s="1"/>
      <c r="N86" s="2" t="str">
        <f>IF(Tabla13[[#This Row],[COTIZACIÓN 5]]&gt;0,ABS(1-Tabla13[[#This Row],[COTIZACIÓN 5]]/Tabla13[[#This Row],[PROMEDIO]]),"")</f>
        <v/>
      </c>
      <c r="O86" s="1"/>
      <c r="P86" s="2" t="str">
        <f>IF(Tabla13[[#This Row],[COTIZACIÓN 6]]&gt;0,ABS(1-Tabla13[[#This Row],[COTIZACIÓN 6]]/Tabla13[[#This Row],[PROMEDIO]]),"")</f>
        <v/>
      </c>
      <c r="Q86" s="1"/>
      <c r="R86" s="2" t="str">
        <f>IF(Tabla13[[#This Row],[COTIZACIÓN 7]]&gt;0,ABS(1-Tabla13[[#This Row],[COTIZACIÓN 7]]/Tabla13[[#This Row],[PROMEDIO]]),"")</f>
        <v/>
      </c>
      <c r="S86" s="1"/>
      <c r="T86" s="2" t="str">
        <f>IF(Tabla13[[#This Row],[COTIZACIÓN 8]]&gt;0,ABS(1-Tabla13[[#This Row],[COTIZACIÓN 8]]/Tabla13[[#This Row],[PROMEDIO]]),"")</f>
        <v/>
      </c>
      <c r="U8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253946</v>
      </c>
      <c r="V86" s="16">
        <f>COUNT(Tabla13[[#This Row],[COTIZACIÓN 1]:[DESVIACIÓN COT.8]])/2</f>
        <v>3</v>
      </c>
    </row>
    <row r="87" spans="1:22" ht="15.75" thickBot="1" x14ac:dyDescent="0.3">
      <c r="A87" s="15">
        <v>84</v>
      </c>
      <c r="B87" s="32" t="s">
        <v>124</v>
      </c>
      <c r="C87" s="36">
        <v>50181708</v>
      </c>
      <c r="D87" s="42" t="s">
        <v>28</v>
      </c>
      <c r="E87" s="45">
        <v>25441</v>
      </c>
      <c r="F87" s="2">
        <f>IF(Tabla13[[#This Row],[COTIZACIÓN 1]]&gt;0,ABS(1-Tabla13[[#This Row],[COTIZACIÓN 1]]/Tabla13[[#This Row],[PROMEDIO]]),"")</f>
        <v>1.3738420474171953E-3</v>
      </c>
      <c r="G87" s="45">
        <v>26458</v>
      </c>
      <c r="H87" s="2">
        <f>IF(Tabla13[[#This Row],[COTIZACIÓN 2]]&gt;0,ABS(1-Tabla13[[#This Row],[COTIZACIÓN 2]]/Tabla13[[#This Row],[PROMEDIO]]),"")</f>
        <v>3.8546082587533448E-2</v>
      </c>
      <c r="I87" s="46">
        <v>24531</v>
      </c>
      <c r="J87" s="2">
        <f>IF(Tabla13[[#This Row],[COTIZACIÓN 3]]&gt;0,ABS(1-Tabla13[[#This Row],[COTIZACIÓN 3]]/Tabla13[[#This Row],[PROMEDIO]]),"")</f>
        <v>3.7093735280263829E-2</v>
      </c>
      <c r="K87" s="1"/>
      <c r="L87" s="2" t="str">
        <f>IF(Tabla13[[#This Row],[COTIZACIÓN 4]]&gt;0,ABS(1-Tabla13[[#This Row],[COTIZACIÓN 4]]/Tabla13[[#This Row],[PROMEDIO]]),"")</f>
        <v/>
      </c>
      <c r="M87" s="1"/>
      <c r="N87" s="2" t="str">
        <f>IF(Tabla13[[#This Row],[COTIZACIÓN 5]]&gt;0,ABS(1-Tabla13[[#This Row],[COTIZACIÓN 5]]/Tabla13[[#This Row],[PROMEDIO]]),"")</f>
        <v/>
      </c>
      <c r="O87" s="1"/>
      <c r="P87" s="2" t="str">
        <f>IF(Tabla13[[#This Row],[COTIZACIÓN 6]]&gt;0,ABS(1-Tabla13[[#This Row],[COTIZACIÓN 6]]/Tabla13[[#This Row],[PROMEDIO]]),"")</f>
        <v/>
      </c>
      <c r="Q87" s="1"/>
      <c r="R87" s="2" t="str">
        <f>IF(Tabla13[[#This Row],[COTIZACIÓN 7]]&gt;0,ABS(1-Tabla13[[#This Row],[COTIZACIÓN 7]]/Tabla13[[#This Row],[PROMEDIO]]),"")</f>
        <v/>
      </c>
      <c r="S87" s="1"/>
      <c r="T87" s="2" t="str">
        <f>IF(Tabla13[[#This Row],[COTIZACIÓN 8]]&gt;0,ABS(1-Tabla13[[#This Row],[COTIZACIÓN 8]]/Tabla13[[#This Row],[PROMEDIO]]),"")</f>
        <v/>
      </c>
      <c r="U8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25476</v>
      </c>
      <c r="V87" s="16">
        <f>COUNT(Tabla13[[#This Row],[COTIZACIÓN 1]:[DESVIACIÓN COT.8]])/2</f>
        <v>3</v>
      </c>
    </row>
    <row r="88" spans="1:22" ht="26.25" thickBot="1" x14ac:dyDescent="0.3">
      <c r="A88" s="15">
        <v>85</v>
      </c>
      <c r="B88" s="32" t="s">
        <v>125</v>
      </c>
      <c r="C88" s="36">
        <v>50171904</v>
      </c>
      <c r="D88" s="42" t="s">
        <v>26</v>
      </c>
      <c r="E88" s="45">
        <v>49685</v>
      </c>
      <c r="F88" s="2">
        <f>IF(Tabla13[[#This Row],[COTIZACIÓN 1]]&gt;0,ABS(1-Tabla13[[#This Row],[COTIZACIÓN 1]]/Tabla13[[#This Row],[PROMEDIO]]),"")</f>
        <v>1.4269635822815596E-3</v>
      </c>
      <c r="G88" s="45">
        <v>51672</v>
      </c>
      <c r="H88" s="2">
        <f>IF(Tabla13[[#This Row],[COTIZACIÓN 2]]&gt;0,ABS(1-Tabla13[[#This Row],[COTIZACIÓN 2]]/Tabla13[[#This Row],[PROMEDIO]]),"")</f>
        <v>3.8507918642977756E-2</v>
      </c>
      <c r="I88" s="46">
        <v>47913</v>
      </c>
      <c r="J88" s="2">
        <f>IF(Tabla13[[#This Row],[COTIZACIÓN 3]]&gt;0,ABS(1-Tabla13[[#This Row],[COTIZACIÓN 3]]/Tabla13[[#This Row],[PROMEDIO]]),"")</f>
        <v>3.7040758903448823E-2</v>
      </c>
      <c r="K88" s="1"/>
      <c r="L88" s="2" t="str">
        <f>IF(Tabla13[[#This Row],[COTIZACIÓN 4]]&gt;0,ABS(1-Tabla13[[#This Row],[COTIZACIÓN 4]]/Tabla13[[#This Row],[PROMEDIO]]),"")</f>
        <v/>
      </c>
      <c r="M88" s="1"/>
      <c r="N88" s="2" t="str">
        <f>IF(Tabla13[[#This Row],[COTIZACIÓN 5]]&gt;0,ABS(1-Tabla13[[#This Row],[COTIZACIÓN 5]]/Tabla13[[#This Row],[PROMEDIO]]),"")</f>
        <v/>
      </c>
      <c r="O88" s="1"/>
      <c r="P88" s="2" t="str">
        <f>IF(Tabla13[[#This Row],[COTIZACIÓN 6]]&gt;0,ABS(1-Tabla13[[#This Row],[COTIZACIÓN 6]]/Tabla13[[#This Row],[PROMEDIO]]),"")</f>
        <v/>
      </c>
      <c r="Q88" s="1"/>
      <c r="R88" s="2" t="str">
        <f>IF(Tabla13[[#This Row],[COTIZACIÓN 7]]&gt;0,ABS(1-Tabla13[[#This Row],[COTIZACIÓN 7]]/Tabla13[[#This Row],[PROMEDIO]]),"")</f>
        <v/>
      </c>
      <c r="S88" s="1"/>
      <c r="T88" s="2" t="str">
        <f>IF(Tabla13[[#This Row],[COTIZACIÓN 8]]&gt;0,ABS(1-Tabla13[[#This Row],[COTIZACIÓN 8]]/Tabla13[[#This Row],[PROMEDIO]]),"")</f>
        <v/>
      </c>
      <c r="U8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49756</v>
      </c>
      <c r="V88" s="16">
        <f>COUNT(Tabla13[[#This Row],[COTIZACIÓN 1]:[DESVIACIÓN COT.8]])/2</f>
        <v>3</v>
      </c>
    </row>
    <row r="89" spans="1:22" ht="15.75" thickBot="1" x14ac:dyDescent="0.3">
      <c r="A89" s="15">
        <v>86</v>
      </c>
      <c r="B89" s="32" t="s">
        <v>126</v>
      </c>
      <c r="C89" s="36">
        <v>53131608</v>
      </c>
      <c r="D89" s="42" t="s">
        <v>127</v>
      </c>
      <c r="E89" s="45">
        <v>6359</v>
      </c>
      <c r="F89" s="2">
        <f>IF(Tabla13[[#This Row],[COTIZACIÓN 1]]&gt;0,ABS(1-Tabla13[[#This Row],[COTIZACIÓN 1]]/Tabla13[[#This Row],[PROMEDIO]]),"")</f>
        <v>1.4133165829145478E-3</v>
      </c>
      <c r="G89" s="45">
        <v>6613</v>
      </c>
      <c r="H89" s="2">
        <f>IF(Tabla13[[#This Row],[COTIZACIÓN 2]]&gt;0,ABS(1-Tabla13[[#This Row],[COTIZACIÓN 2]]/Tabla13[[#This Row],[PROMEDIO]]),"")</f>
        <v>3.8473618090452355E-2</v>
      </c>
      <c r="I89" s="46">
        <v>6132</v>
      </c>
      <c r="J89" s="2">
        <f>IF(Tabla13[[#This Row],[COTIZACIÓN 3]]&gt;0,ABS(1-Tabla13[[#This Row],[COTIZACIÓN 3]]/Tabla13[[#This Row],[PROMEDIO]]),"")</f>
        <v>3.7060301507537696E-2</v>
      </c>
      <c r="K89" s="1"/>
      <c r="L89" s="2" t="str">
        <f>IF(Tabla13[[#This Row],[COTIZACIÓN 4]]&gt;0,ABS(1-Tabla13[[#This Row],[COTIZACIÓN 4]]/Tabla13[[#This Row],[PROMEDIO]]),"")</f>
        <v/>
      </c>
      <c r="M89" s="1"/>
      <c r="N89" s="2" t="str">
        <f>IF(Tabla13[[#This Row],[COTIZACIÓN 5]]&gt;0,ABS(1-Tabla13[[#This Row],[COTIZACIÓN 5]]/Tabla13[[#This Row],[PROMEDIO]]),"")</f>
        <v/>
      </c>
      <c r="O89" s="1"/>
      <c r="P89" s="2" t="str">
        <f>IF(Tabla13[[#This Row],[COTIZACIÓN 6]]&gt;0,ABS(1-Tabla13[[#This Row],[COTIZACIÓN 6]]/Tabla13[[#This Row],[PROMEDIO]]),"")</f>
        <v/>
      </c>
      <c r="Q89" s="1"/>
      <c r="R89" s="2" t="str">
        <f>IF(Tabla13[[#This Row],[COTIZACIÓN 7]]&gt;0,ABS(1-Tabla13[[#This Row],[COTIZACIÓN 7]]/Tabla13[[#This Row],[PROMEDIO]]),"")</f>
        <v/>
      </c>
      <c r="S89" s="1"/>
      <c r="T89" s="2" t="str">
        <f>IF(Tabla13[[#This Row],[COTIZACIÓN 8]]&gt;0,ABS(1-Tabla13[[#This Row],[COTIZACIÓN 8]]/Tabla13[[#This Row],[PROMEDIO]]),"")</f>
        <v/>
      </c>
      <c r="U8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6368</v>
      </c>
      <c r="V89" s="16">
        <f>COUNT(Tabla13[[#This Row],[COTIZACIÓN 1]:[DESVIACIÓN COT.8]])/2</f>
        <v>3</v>
      </c>
    </row>
    <row r="90" spans="1:22" ht="15.75" thickBot="1" x14ac:dyDescent="0.3">
      <c r="A90" s="15">
        <v>87</v>
      </c>
      <c r="B90" s="32" t="s">
        <v>128</v>
      </c>
      <c r="C90" s="36">
        <v>53131608</v>
      </c>
      <c r="D90" s="42" t="s">
        <v>28</v>
      </c>
      <c r="E90" s="45">
        <v>18610</v>
      </c>
      <c r="F90" s="2">
        <f>IF(Tabla13[[#This Row],[COTIZACIÓN 1]]&gt;0,ABS(1-Tabla13[[#This Row],[COTIZACIÓN 1]]/Tabla13[[#This Row],[PROMEDIO]]),"")</f>
        <v>1.3951491736423627E-3</v>
      </c>
      <c r="G90" s="45">
        <v>19354</v>
      </c>
      <c r="H90" s="2">
        <f>IF(Tabla13[[#This Row],[COTIZACIÓN 2]]&gt;0,ABS(1-Tabla13[[#This Row],[COTIZACIÓN 2]]/Tabla13[[#This Row],[PROMEDIO]]),"")</f>
        <v>3.8527581025971314E-2</v>
      </c>
      <c r="I90" s="46">
        <v>17946</v>
      </c>
      <c r="J90" s="2">
        <f>IF(Tabla13[[#This Row],[COTIZACIÓN 3]]&gt;0,ABS(1-Tabla13[[#This Row],[COTIZACIÓN 3]]/Tabla13[[#This Row],[PROMEDIO]]),"")</f>
        <v>3.7025112685125539E-2</v>
      </c>
      <c r="K90" s="1"/>
      <c r="L90" s="2" t="str">
        <f>IF(Tabla13[[#This Row],[COTIZACIÓN 4]]&gt;0,ABS(1-Tabla13[[#This Row],[COTIZACIÓN 4]]/Tabla13[[#This Row],[PROMEDIO]]),"")</f>
        <v/>
      </c>
      <c r="M90" s="1"/>
      <c r="N90" s="2" t="str">
        <f>IF(Tabla13[[#This Row],[COTIZACIÓN 5]]&gt;0,ABS(1-Tabla13[[#This Row],[COTIZACIÓN 5]]/Tabla13[[#This Row],[PROMEDIO]]),"")</f>
        <v/>
      </c>
      <c r="O90" s="1"/>
      <c r="P90" s="2" t="str">
        <f>IF(Tabla13[[#This Row],[COTIZACIÓN 6]]&gt;0,ABS(1-Tabla13[[#This Row],[COTIZACIÓN 6]]/Tabla13[[#This Row],[PROMEDIO]]),"")</f>
        <v/>
      </c>
      <c r="Q90" s="1"/>
      <c r="R90" s="2" t="str">
        <f>IF(Tabla13[[#This Row],[COTIZACIÓN 7]]&gt;0,ABS(1-Tabla13[[#This Row],[COTIZACIÓN 7]]/Tabla13[[#This Row],[PROMEDIO]]),"")</f>
        <v/>
      </c>
      <c r="S90" s="1"/>
      <c r="T90" s="2" t="str">
        <f>IF(Tabla13[[#This Row],[COTIZACIÓN 8]]&gt;0,ABS(1-Tabla13[[#This Row],[COTIZACIÓN 8]]/Tabla13[[#This Row],[PROMEDIO]]),"")</f>
        <v/>
      </c>
      <c r="U9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18636</v>
      </c>
      <c r="V90" s="16">
        <f>COUNT(Tabla13[[#This Row],[COTIZACIÓN 1]:[DESVIACIÓN COT.8]])/2</f>
        <v>3</v>
      </c>
    </row>
    <row r="91" spans="1:22" ht="26.25" thickBot="1" x14ac:dyDescent="0.3">
      <c r="A91" s="15">
        <v>88</v>
      </c>
      <c r="B91" s="32" t="s">
        <v>129</v>
      </c>
      <c r="C91" s="36">
        <v>53131608</v>
      </c>
      <c r="D91" s="42" t="s">
        <v>59</v>
      </c>
      <c r="E91" s="45">
        <v>18245</v>
      </c>
      <c r="F91" s="2">
        <f>IF(Tabla13[[#This Row],[COTIZACIÓN 1]]&gt;0,ABS(1-Tabla13[[#This Row],[COTIZACIÓN 1]]/Tabla13[[#This Row],[PROMEDIO]]),"")</f>
        <v>1.4230200864758791E-3</v>
      </c>
      <c r="G91" s="45">
        <v>18974</v>
      </c>
      <c r="H91" s="2">
        <f>IF(Tabla13[[#This Row],[COTIZACIÓN 2]]&gt;0,ABS(1-Tabla13[[#This Row],[COTIZACIÓN 2]]/Tabla13[[#This Row],[PROMEDIO]]),"")</f>
        <v>3.8476273876635103E-2</v>
      </c>
      <c r="I91" s="46">
        <v>17594</v>
      </c>
      <c r="J91" s="2">
        <f>IF(Tabla13[[#This Row],[COTIZACIÓN 3]]&gt;0,ABS(1-Tabla13[[#This Row],[COTIZACIÓN 3]]/Tabla13[[#This Row],[PROMEDIO]]),"")</f>
        <v>3.7053253790159224E-2</v>
      </c>
      <c r="K91" s="1"/>
      <c r="L91" s="2" t="str">
        <f>IF(Tabla13[[#This Row],[COTIZACIÓN 4]]&gt;0,ABS(1-Tabla13[[#This Row],[COTIZACIÓN 4]]/Tabla13[[#This Row],[PROMEDIO]]),"")</f>
        <v/>
      </c>
      <c r="M91" s="1"/>
      <c r="N91" s="2" t="str">
        <f>IF(Tabla13[[#This Row],[COTIZACIÓN 5]]&gt;0,ABS(1-Tabla13[[#This Row],[COTIZACIÓN 5]]/Tabla13[[#This Row],[PROMEDIO]]),"")</f>
        <v/>
      </c>
      <c r="O91" s="1"/>
      <c r="P91" s="2" t="str">
        <f>IF(Tabla13[[#This Row],[COTIZACIÓN 6]]&gt;0,ABS(1-Tabla13[[#This Row],[COTIZACIÓN 6]]/Tabla13[[#This Row],[PROMEDIO]]),"")</f>
        <v/>
      </c>
      <c r="Q91" s="1"/>
      <c r="R91" s="2" t="str">
        <f>IF(Tabla13[[#This Row],[COTIZACIÓN 7]]&gt;0,ABS(1-Tabla13[[#This Row],[COTIZACIÓN 7]]/Tabla13[[#This Row],[PROMEDIO]]),"")</f>
        <v/>
      </c>
      <c r="S91" s="1"/>
      <c r="T91" s="2" t="str">
        <f>IF(Tabla13[[#This Row],[COTIZACIÓN 8]]&gt;0,ABS(1-Tabla13[[#This Row],[COTIZACIÓN 8]]/Tabla13[[#This Row],[PROMEDIO]]),"")</f>
        <v/>
      </c>
      <c r="U9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18271</v>
      </c>
      <c r="V91" s="16">
        <f>COUNT(Tabla13[[#This Row],[COTIZACIÓN 1]:[DESVIACIÓN COT.8]])/2</f>
        <v>3</v>
      </c>
    </row>
    <row r="92" spans="1:22" ht="39" thickBot="1" x14ac:dyDescent="0.3">
      <c r="A92" s="15">
        <v>89</v>
      </c>
      <c r="B92" s="33" t="s">
        <v>130</v>
      </c>
      <c r="C92" s="37">
        <v>50112009</v>
      </c>
      <c r="D92" s="43" t="s">
        <v>51</v>
      </c>
      <c r="E92" s="45">
        <v>27442</v>
      </c>
      <c r="F92" s="2">
        <f>IF(Tabla13[[#This Row],[COTIZACIÓN 1]]&gt;0,ABS(1-Tabla13[[#This Row],[COTIZACIÓN 1]]/Tabla13[[#This Row],[PROMEDIO]]),"")</f>
        <v>1.4191623303373424E-3</v>
      </c>
      <c r="G92" s="45">
        <v>28539</v>
      </c>
      <c r="H92" s="2">
        <f>IF(Tabla13[[#This Row],[COTIZACIÓN 2]]&gt;0,ABS(1-Tabla13[[#This Row],[COTIZACIÓN 2]]/Tabla13[[#This Row],[PROMEDIO]]),"")</f>
        <v>3.8499326807612588E-2</v>
      </c>
      <c r="I92" s="46">
        <v>26463</v>
      </c>
      <c r="J92" s="2">
        <f>IF(Tabla13[[#This Row],[COTIZACIÓN 3]]&gt;0,ABS(1-Tabla13[[#This Row],[COTIZACIÓN 3]]/Tabla13[[#This Row],[PROMEDIO]]),"")</f>
        <v>3.7043775699574288E-2</v>
      </c>
      <c r="K92" s="1"/>
      <c r="L92" s="2" t="str">
        <f>IF(Tabla13[[#This Row],[COTIZACIÓN 4]]&gt;0,ABS(1-Tabla13[[#This Row],[COTIZACIÓN 4]]/Tabla13[[#This Row],[PROMEDIO]]),"")</f>
        <v/>
      </c>
      <c r="M92" s="1"/>
      <c r="N92" s="2" t="str">
        <f>IF(Tabla13[[#This Row],[COTIZACIÓN 5]]&gt;0,ABS(1-Tabla13[[#This Row],[COTIZACIÓN 5]]/Tabla13[[#This Row],[PROMEDIO]]),"")</f>
        <v/>
      </c>
      <c r="O92" s="1"/>
      <c r="P92" s="2" t="str">
        <f>IF(Tabla13[[#This Row],[COTIZACIÓN 6]]&gt;0,ABS(1-Tabla13[[#This Row],[COTIZACIÓN 6]]/Tabla13[[#This Row],[PROMEDIO]]),"")</f>
        <v/>
      </c>
      <c r="Q92" s="1"/>
      <c r="R92" s="2" t="str">
        <f>IF(Tabla13[[#This Row],[COTIZACIÓN 7]]&gt;0,ABS(1-Tabla13[[#This Row],[COTIZACIÓN 7]]/Tabla13[[#This Row],[PROMEDIO]]),"")</f>
        <v/>
      </c>
      <c r="S92" s="1"/>
      <c r="T92" s="2" t="str">
        <f>IF(Tabla13[[#This Row],[COTIZACIÓN 8]]&gt;0,ABS(1-Tabla13[[#This Row],[COTIZACIÓN 8]]/Tabla13[[#This Row],[PROMEDIO]]),"")</f>
        <v/>
      </c>
      <c r="U9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27481</v>
      </c>
      <c r="V92" s="16">
        <f>COUNT(Tabla13[[#This Row],[COTIZACIÓN 1]:[DESVIACIÓN COT.8]])/2</f>
        <v>3</v>
      </c>
    </row>
    <row r="93" spans="1:22" ht="26.25" thickBot="1" x14ac:dyDescent="0.3">
      <c r="A93" s="15">
        <v>90</v>
      </c>
      <c r="B93" s="32" t="s">
        <v>131</v>
      </c>
      <c r="C93" s="39">
        <v>50131701</v>
      </c>
      <c r="D93" s="42" t="s">
        <v>24</v>
      </c>
      <c r="E93" s="45">
        <v>76696</v>
      </c>
      <c r="F93" s="2">
        <f>IF(Tabla13[[#This Row],[COTIZACIÓN 1]]&gt;0,ABS(1-Tabla13[[#This Row],[COTIZACIÓN 1]]/Tabla13[[#This Row],[PROMEDIO]]),"")</f>
        <v>1.4321797776215561E-3</v>
      </c>
      <c r="G93" s="45">
        <v>79763</v>
      </c>
      <c r="H93" s="2">
        <f>IF(Tabla13[[#This Row],[COTIZACIÓN 2]]&gt;0,ABS(1-Tabla13[[#This Row],[COTIZACIÓN 2]]/Tabla13[[#This Row],[PROMEDIO]]),"")</f>
        <v>3.8499596385699109E-2</v>
      </c>
      <c r="I93" s="46">
        <v>73960</v>
      </c>
      <c r="J93" s="2">
        <f>IF(Tabla13[[#This Row],[COTIZACIÓN 3]]&gt;0,ABS(1-Tabla13[[#This Row],[COTIZACIÓN 3]]/Tabla13[[#This Row],[PROMEDIO]]),"")</f>
        <v>3.7054396791917243E-2</v>
      </c>
      <c r="K93" s="1"/>
      <c r="L93" s="2" t="str">
        <f>IF(Tabla13[[#This Row],[COTIZACIÓN 4]]&gt;0,ABS(1-Tabla13[[#This Row],[COTIZACIÓN 4]]/Tabla13[[#This Row],[PROMEDIO]]),"")</f>
        <v/>
      </c>
      <c r="M93" s="1"/>
      <c r="N93" s="2" t="str">
        <f>IF(Tabla13[[#This Row],[COTIZACIÓN 5]]&gt;0,ABS(1-Tabla13[[#This Row],[COTIZACIÓN 5]]/Tabla13[[#This Row],[PROMEDIO]]),"")</f>
        <v/>
      </c>
      <c r="O93" s="1"/>
      <c r="P93" s="2" t="str">
        <f>IF(Tabla13[[#This Row],[COTIZACIÓN 6]]&gt;0,ABS(1-Tabla13[[#This Row],[COTIZACIÓN 6]]/Tabla13[[#This Row],[PROMEDIO]]),"")</f>
        <v/>
      </c>
      <c r="Q93" s="1"/>
      <c r="R93" s="2" t="str">
        <f>IF(Tabla13[[#This Row],[COTIZACIÓN 7]]&gt;0,ABS(1-Tabla13[[#This Row],[COTIZACIÓN 7]]/Tabla13[[#This Row],[PROMEDIO]]),"")</f>
        <v/>
      </c>
      <c r="S93" s="1"/>
      <c r="T93" s="2" t="str">
        <f>IF(Tabla13[[#This Row],[COTIZACIÓN 8]]&gt;0,ABS(1-Tabla13[[#This Row],[COTIZACIÓN 8]]/Tabla13[[#This Row],[PROMEDIO]]),"")</f>
        <v/>
      </c>
      <c r="U9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76806</v>
      </c>
      <c r="V93" s="16">
        <f>COUNT(Tabla13[[#This Row],[COTIZACIÓN 1]:[DESVIACIÓN COT.8]])/2</f>
        <v>3</v>
      </c>
    </row>
    <row r="94" spans="1:22" ht="15.75" thickBot="1" x14ac:dyDescent="0.3">
      <c r="A94" s="15">
        <v>91</v>
      </c>
      <c r="B94" s="32" t="s">
        <v>132</v>
      </c>
      <c r="C94" s="36">
        <v>50192302</v>
      </c>
      <c r="D94" s="42" t="s">
        <v>26</v>
      </c>
      <c r="E94" s="45">
        <v>8773</v>
      </c>
      <c r="F94" s="2">
        <f>IF(Tabla13[[#This Row],[COTIZACIÓN 1]]&gt;0,ABS(1-Tabla13[[#This Row],[COTIZACIÓN 1]]/Tabla13[[#This Row],[PROMEDIO]]),"")</f>
        <v>1.3659647125782159E-3</v>
      </c>
      <c r="G94" s="45">
        <v>9123</v>
      </c>
      <c r="H94" s="2">
        <f>IF(Tabla13[[#This Row],[COTIZACIÓN 2]]&gt;0,ABS(1-Tabla13[[#This Row],[COTIZACIÓN 2]]/Tabla13[[#This Row],[PROMEDIO]]),"")</f>
        <v>3.8474672737620841E-2</v>
      </c>
      <c r="I94" s="46">
        <v>8460</v>
      </c>
      <c r="J94" s="2">
        <f>IF(Tabla13[[#This Row],[COTIZACIÓN 3]]&gt;0,ABS(1-Tabla13[[#This Row],[COTIZACIÓN 3]]/Tabla13[[#This Row],[PROMEDIO]]),"")</f>
        <v>3.6994877632327783E-2</v>
      </c>
      <c r="K94" s="1"/>
      <c r="L94" s="2" t="str">
        <f>IF(Tabla13[[#This Row],[COTIZACIÓN 4]]&gt;0,ABS(1-Tabla13[[#This Row],[COTIZACIÓN 4]]/Tabla13[[#This Row],[PROMEDIO]]),"")</f>
        <v/>
      </c>
      <c r="M94" s="1"/>
      <c r="N94" s="2" t="str">
        <f>IF(Tabla13[[#This Row],[COTIZACIÓN 5]]&gt;0,ABS(1-Tabla13[[#This Row],[COTIZACIÓN 5]]/Tabla13[[#This Row],[PROMEDIO]]),"")</f>
        <v/>
      </c>
      <c r="O94" s="1"/>
      <c r="P94" s="2" t="str">
        <f>IF(Tabla13[[#This Row],[COTIZACIÓN 6]]&gt;0,ABS(1-Tabla13[[#This Row],[COTIZACIÓN 6]]/Tabla13[[#This Row],[PROMEDIO]]),"")</f>
        <v/>
      </c>
      <c r="Q94" s="1"/>
      <c r="R94" s="2" t="str">
        <f>IF(Tabla13[[#This Row],[COTIZACIÓN 7]]&gt;0,ABS(1-Tabla13[[#This Row],[COTIZACIÓN 7]]/Tabla13[[#This Row],[PROMEDIO]]),"")</f>
        <v/>
      </c>
      <c r="S94" s="1"/>
      <c r="T94" s="2" t="str">
        <f>IF(Tabla13[[#This Row],[COTIZACIÓN 8]]&gt;0,ABS(1-Tabla13[[#This Row],[COTIZACIÓN 8]]/Tabla13[[#This Row],[PROMEDIO]]),"")</f>
        <v/>
      </c>
      <c r="U9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8785</v>
      </c>
      <c r="V94" s="16">
        <f>COUNT(Tabla13[[#This Row],[COTIZACIÓN 1]:[DESVIACIÓN COT.8]])/2</f>
        <v>3</v>
      </c>
    </row>
    <row r="95" spans="1:22" ht="39" thickBot="1" x14ac:dyDescent="0.3">
      <c r="A95" s="15">
        <v>92</v>
      </c>
      <c r="B95" s="32" t="s">
        <v>133</v>
      </c>
      <c r="C95" s="36">
        <v>50131704</v>
      </c>
      <c r="D95" s="42" t="s">
        <v>38</v>
      </c>
      <c r="E95" s="45">
        <v>34772</v>
      </c>
      <c r="F95" s="2">
        <f>IF(Tabla13[[#This Row],[COTIZACIÓN 1]]&gt;0,ABS(1-Tabla13[[#This Row],[COTIZACIÓN 1]]/Tabla13[[#This Row],[PROMEDIO]]),"")</f>
        <v>2.2482273591974966E-3</v>
      </c>
      <c r="G95" s="45">
        <v>36162</v>
      </c>
      <c r="H95" s="2">
        <f>IF(Tabla13[[#This Row],[COTIZACIÓN 2]]&gt;0,ABS(1-Tabla13[[#This Row],[COTIZACIÓN 2]]/Tabla13[[#This Row],[PROMEDIO]]),"")</f>
        <v>4.2312791837205266E-2</v>
      </c>
      <c r="I95" s="46">
        <v>33150</v>
      </c>
      <c r="J95" s="2">
        <f>IF(Tabla13[[#This Row],[COTIZACIÓN 3]]&gt;0,ABS(1-Tabla13[[#This Row],[COTIZACIÓN 3]]/Tabla13[[#This Row],[PROMEDIO]]),"")</f>
        <v>4.4503372341038849E-2</v>
      </c>
      <c r="K95" s="1"/>
      <c r="L95" s="2" t="str">
        <f>IF(Tabla13[[#This Row],[COTIZACIÓN 4]]&gt;0,ABS(1-Tabla13[[#This Row],[COTIZACIÓN 4]]/Tabla13[[#This Row],[PROMEDIO]]),"")</f>
        <v/>
      </c>
      <c r="M95" s="1"/>
      <c r="N95" s="2" t="str">
        <f>IF(Tabla13[[#This Row],[COTIZACIÓN 5]]&gt;0,ABS(1-Tabla13[[#This Row],[COTIZACIÓN 5]]/Tabla13[[#This Row],[PROMEDIO]]),"")</f>
        <v/>
      </c>
      <c r="O95" s="1"/>
      <c r="P95" s="2" t="str">
        <f>IF(Tabla13[[#This Row],[COTIZACIÓN 6]]&gt;0,ABS(1-Tabla13[[#This Row],[COTIZACIÓN 6]]/Tabla13[[#This Row],[PROMEDIO]]),"")</f>
        <v/>
      </c>
      <c r="Q95" s="1"/>
      <c r="R95" s="2" t="str">
        <f>IF(Tabla13[[#This Row],[COTIZACIÓN 7]]&gt;0,ABS(1-Tabla13[[#This Row],[COTIZACIÓN 7]]/Tabla13[[#This Row],[PROMEDIO]]),"")</f>
        <v/>
      </c>
      <c r="S95" s="1"/>
      <c r="T95" s="2" t="str">
        <f>IF(Tabla13[[#This Row],[COTIZACIÓN 8]]&gt;0,ABS(1-Tabla13[[#This Row],[COTIZACIÓN 8]]/Tabla13[[#This Row],[PROMEDIO]]),"")</f>
        <v/>
      </c>
      <c r="U9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34694</v>
      </c>
      <c r="V95" s="16">
        <f>COUNT(Tabla13[[#This Row],[COTIZACIÓN 1]:[DESVIACIÓN COT.8]])/2</f>
        <v>3</v>
      </c>
    </row>
    <row r="96" spans="1:22" ht="15.75" thickBot="1" x14ac:dyDescent="0.3">
      <c r="A96" s="15">
        <v>93</v>
      </c>
      <c r="B96" s="32" t="s">
        <v>134</v>
      </c>
      <c r="C96" s="36">
        <v>50131701</v>
      </c>
      <c r="D96" s="42" t="s">
        <v>38</v>
      </c>
      <c r="E96" s="45">
        <v>9438</v>
      </c>
      <c r="F96" s="2">
        <f>IF(Tabla13[[#This Row],[COTIZACIÓN 1]]&gt;0,ABS(1-Tabla13[[#This Row],[COTIZACIÓN 1]]/Tabla13[[#This Row],[PROMEDIO]]),"")</f>
        <v>1.3755158184318717E-3</v>
      </c>
      <c r="G96" s="45">
        <v>9815</v>
      </c>
      <c r="H96" s="2">
        <f>IF(Tabla13[[#This Row],[COTIZACIÓN 2]]&gt;0,ABS(1-Tabla13[[#This Row],[COTIZACIÓN 2]]/Tabla13[[#This Row],[PROMEDIO]]),"")</f>
        <v>3.8514442916093516E-2</v>
      </c>
      <c r="I96" s="46">
        <v>9101</v>
      </c>
      <c r="J96" s="2">
        <f>IF(Tabla13[[#This Row],[COTIZACIÓN 3]]&gt;0,ABS(1-Tabla13[[#This Row],[COTIZACIÓN 3]]/Tabla13[[#This Row],[PROMEDIO]]),"")</f>
        <v>3.7033118188551484E-2</v>
      </c>
      <c r="K96" s="1"/>
      <c r="L96" s="2" t="str">
        <f>IF(Tabla13[[#This Row],[COTIZACIÓN 4]]&gt;0,ABS(1-Tabla13[[#This Row],[COTIZACIÓN 4]]/Tabla13[[#This Row],[PROMEDIO]]),"")</f>
        <v/>
      </c>
      <c r="M96" s="1"/>
      <c r="N96" s="2" t="str">
        <f>IF(Tabla13[[#This Row],[COTIZACIÓN 5]]&gt;0,ABS(1-Tabla13[[#This Row],[COTIZACIÓN 5]]/Tabla13[[#This Row],[PROMEDIO]]),"")</f>
        <v/>
      </c>
      <c r="O96" s="1"/>
      <c r="P96" s="2" t="str">
        <f>IF(Tabla13[[#This Row],[COTIZACIÓN 6]]&gt;0,ABS(1-Tabla13[[#This Row],[COTIZACIÓN 6]]/Tabla13[[#This Row],[PROMEDIO]]),"")</f>
        <v/>
      </c>
      <c r="Q96" s="1"/>
      <c r="R96" s="2" t="str">
        <f>IF(Tabla13[[#This Row],[COTIZACIÓN 7]]&gt;0,ABS(1-Tabla13[[#This Row],[COTIZACIÓN 7]]/Tabla13[[#This Row],[PROMEDIO]]),"")</f>
        <v/>
      </c>
      <c r="S96" s="1"/>
      <c r="T96" s="2" t="str">
        <f>IF(Tabla13[[#This Row],[COTIZACIÓN 8]]&gt;0,ABS(1-Tabla13[[#This Row],[COTIZACIÓN 8]]/Tabla13[[#This Row],[PROMEDIO]]),"")</f>
        <v/>
      </c>
      <c r="U9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9451</v>
      </c>
      <c r="V96" s="16">
        <f>COUNT(Tabla13[[#This Row],[COTIZACIÓN 1]:[DESVIACIÓN COT.8]])/2</f>
        <v>3</v>
      </c>
    </row>
    <row r="97" spans="1:22" ht="15.75" thickBot="1" x14ac:dyDescent="0.3">
      <c r="A97" s="15">
        <v>94</v>
      </c>
      <c r="B97" s="32" t="s">
        <v>135</v>
      </c>
      <c r="C97" s="36">
        <v>50181708</v>
      </c>
      <c r="D97" s="42" t="s">
        <v>36</v>
      </c>
      <c r="E97" s="45">
        <v>22805</v>
      </c>
      <c r="F97" s="2">
        <f>IF(Tabla13[[#This Row],[COTIZACIÓN 1]]&gt;0,ABS(1-Tabla13[[#This Row],[COTIZACIÓN 1]]/Tabla13[[#This Row],[PROMEDIO]]),"")</f>
        <v>1.4012348382012041E-3</v>
      </c>
      <c r="G97" s="45">
        <v>23717</v>
      </c>
      <c r="H97" s="2">
        <f>IF(Tabla13[[#This Row],[COTIZACIÓN 2]]&gt;0,ABS(1-Tabla13[[#This Row],[COTIZACIÓN 2]]/Tabla13[[#This Row],[PROMEDIO]]),"")</f>
        <v>3.8533958050531947E-2</v>
      </c>
      <c r="I97" s="46">
        <v>21991</v>
      </c>
      <c r="J97" s="2">
        <f>IF(Tabla13[[#This Row],[COTIZACIÓN 3]]&gt;0,ABS(1-Tabla13[[#This Row],[COTIZACIÓN 3]]/Tabla13[[#This Row],[PROMEDIO]]),"")</f>
        <v>3.7045146034943244E-2</v>
      </c>
      <c r="K97" s="1"/>
      <c r="L97" s="2" t="str">
        <f>IF(Tabla13[[#This Row],[COTIZACIÓN 4]]&gt;0,ABS(1-Tabla13[[#This Row],[COTIZACIÓN 4]]/Tabla13[[#This Row],[PROMEDIO]]),"")</f>
        <v/>
      </c>
      <c r="M97" s="1"/>
      <c r="N97" s="2" t="str">
        <f>IF(Tabla13[[#This Row],[COTIZACIÓN 5]]&gt;0,ABS(1-Tabla13[[#This Row],[COTIZACIÓN 5]]/Tabla13[[#This Row],[PROMEDIO]]),"")</f>
        <v/>
      </c>
      <c r="O97" s="1"/>
      <c r="P97" s="2" t="str">
        <f>IF(Tabla13[[#This Row],[COTIZACIÓN 6]]&gt;0,ABS(1-Tabla13[[#This Row],[COTIZACIÓN 6]]/Tabla13[[#This Row],[PROMEDIO]]),"")</f>
        <v/>
      </c>
      <c r="Q97" s="1"/>
      <c r="R97" s="2" t="str">
        <f>IF(Tabla13[[#This Row],[COTIZACIÓN 7]]&gt;0,ABS(1-Tabla13[[#This Row],[COTIZACIÓN 7]]/Tabla13[[#This Row],[PROMEDIO]]),"")</f>
        <v/>
      </c>
      <c r="S97" s="1"/>
      <c r="T97" s="2" t="str">
        <f>IF(Tabla13[[#This Row],[COTIZACIÓN 8]]&gt;0,ABS(1-Tabla13[[#This Row],[COTIZACIÓN 8]]/Tabla13[[#This Row],[PROMEDIO]]),"")</f>
        <v/>
      </c>
      <c r="U9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22837</v>
      </c>
      <c r="V97" s="16">
        <f>COUNT(Tabla13[[#This Row],[COTIZACIÓN 1]:[DESVIACIÓN COT.8]])/2</f>
        <v>3</v>
      </c>
    </row>
    <row r="98" spans="1:22" ht="39" thickBot="1" x14ac:dyDescent="0.3">
      <c r="A98" s="15">
        <v>95</v>
      </c>
      <c r="B98" s="33" t="s">
        <v>136</v>
      </c>
      <c r="C98" s="37">
        <v>31261601</v>
      </c>
      <c r="D98" s="43" t="s">
        <v>127</v>
      </c>
      <c r="E98" s="45">
        <v>135000</v>
      </c>
      <c r="F98" s="2">
        <f>IF(Tabla13[[#This Row],[COTIZACIÓN 1]]&gt;0,ABS(1-Tabla13[[#This Row],[COTIZACIÓN 1]]/Tabla13[[#This Row],[PROMEDIO]]),"")</f>
        <v>6.7058711941572646E-2</v>
      </c>
      <c r="G98" s="45">
        <v>140400</v>
      </c>
      <c r="H98" s="2">
        <f>IF(Tabla13[[#This Row],[COTIZACIÓN 2]]&gt;0,ABS(1-Tabla13[[#This Row],[COTIZACIÓN 2]]/Tabla13[[#This Row],[PROMEDIO]]),"")</f>
        <v>0.10974106041923548</v>
      </c>
      <c r="I98" s="46">
        <v>104148</v>
      </c>
      <c r="J98" s="2">
        <f>IF(Tabla13[[#This Row],[COTIZACIÓN 3]]&gt;0,ABS(1-Tabla13[[#This Row],[COTIZACIÓN 3]]/Tabla13[[#This Row],[PROMEDIO]]),"")</f>
        <v>0.17679977236080813</v>
      </c>
      <c r="K98" s="1"/>
      <c r="L98" s="2" t="str">
        <f>IF(Tabla13[[#This Row],[COTIZACIÓN 4]]&gt;0,ABS(1-Tabla13[[#This Row],[COTIZACIÓN 4]]/Tabla13[[#This Row],[PROMEDIO]]),"")</f>
        <v/>
      </c>
      <c r="M98" s="1"/>
      <c r="N98" s="2" t="str">
        <f>IF(Tabla13[[#This Row],[COTIZACIÓN 5]]&gt;0,ABS(1-Tabla13[[#This Row],[COTIZACIÓN 5]]/Tabla13[[#This Row],[PROMEDIO]]),"")</f>
        <v/>
      </c>
      <c r="O98" s="1"/>
      <c r="P98" s="2" t="str">
        <f>IF(Tabla13[[#This Row],[COTIZACIÓN 6]]&gt;0,ABS(1-Tabla13[[#This Row],[COTIZACIÓN 6]]/Tabla13[[#This Row],[PROMEDIO]]),"")</f>
        <v/>
      </c>
      <c r="Q98" s="1"/>
      <c r="R98" s="2" t="str">
        <f>IF(Tabla13[[#This Row],[COTIZACIÓN 7]]&gt;0,ABS(1-Tabla13[[#This Row],[COTIZACIÓN 7]]/Tabla13[[#This Row],[PROMEDIO]]),"")</f>
        <v/>
      </c>
      <c r="S98" s="1"/>
      <c r="T98" s="2" t="str">
        <f>IF(Tabla13[[#This Row],[COTIZACIÓN 8]]&gt;0,ABS(1-Tabla13[[#This Row],[COTIZACIÓN 8]]/Tabla13[[#This Row],[PROMEDIO]]),"")</f>
        <v/>
      </c>
      <c r="U9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126516</v>
      </c>
      <c r="V98" s="16">
        <f>COUNT(Tabla13[[#This Row],[COTIZACIÓN 1]:[DESVIACIÓN COT.8]])/2</f>
        <v>3</v>
      </c>
    </row>
    <row r="99" spans="1:22" ht="15.75" thickBot="1" x14ac:dyDescent="0.3">
      <c r="A99" s="15">
        <v>96</v>
      </c>
      <c r="B99" s="32" t="s">
        <v>137</v>
      </c>
      <c r="C99" s="39">
        <v>50463201</v>
      </c>
      <c r="D99" s="42" t="s">
        <v>99</v>
      </c>
      <c r="E99" s="45">
        <v>13315</v>
      </c>
      <c r="F99" s="2">
        <f>IF(Tabla13[[#This Row],[COTIZACIÓN 1]]&gt;0,ABS(1-Tabla13[[#This Row],[COTIZACIÓN 1]]/Tabla13[[#This Row],[PROMEDIO]]),"")</f>
        <v>1.4249287535623711E-3</v>
      </c>
      <c r="G99" s="45">
        <v>13847</v>
      </c>
      <c r="H99" s="2">
        <f>IF(Tabla13[[#This Row],[COTIZACIÓN 2]]&gt;0,ABS(1-Tabla13[[#This Row],[COTIZACIÓN 2]]/Tabla13[[#This Row],[PROMEDIO]]),"")</f>
        <v>3.8473076346182689E-2</v>
      </c>
      <c r="I99" s="46">
        <v>12840</v>
      </c>
      <c r="J99" s="2">
        <f>IF(Tabla13[[#This Row],[COTIZACIÓN 3]]&gt;0,ABS(1-Tabla13[[#This Row],[COTIZACIÓN 3]]/Tabla13[[#This Row],[PROMEDIO]]),"")</f>
        <v>3.7048147592620317E-2</v>
      </c>
      <c r="K99" s="1"/>
      <c r="L99" s="2" t="str">
        <f>IF(Tabla13[[#This Row],[COTIZACIÓN 4]]&gt;0,ABS(1-Tabla13[[#This Row],[COTIZACIÓN 4]]/Tabla13[[#This Row],[PROMEDIO]]),"")</f>
        <v/>
      </c>
      <c r="M99" s="1"/>
      <c r="N99" s="2" t="str">
        <f>IF(Tabla13[[#This Row],[COTIZACIÓN 5]]&gt;0,ABS(1-Tabla13[[#This Row],[COTIZACIÓN 5]]/Tabla13[[#This Row],[PROMEDIO]]),"")</f>
        <v/>
      </c>
      <c r="O99" s="1"/>
      <c r="P99" s="2" t="str">
        <f>IF(Tabla13[[#This Row],[COTIZACIÓN 6]]&gt;0,ABS(1-Tabla13[[#This Row],[COTIZACIÓN 6]]/Tabla13[[#This Row],[PROMEDIO]]),"")</f>
        <v/>
      </c>
      <c r="Q99" s="1"/>
      <c r="R99" s="2" t="str">
        <f>IF(Tabla13[[#This Row],[COTIZACIÓN 7]]&gt;0,ABS(1-Tabla13[[#This Row],[COTIZACIÓN 7]]/Tabla13[[#This Row],[PROMEDIO]]),"")</f>
        <v/>
      </c>
      <c r="S99" s="1"/>
      <c r="T99" s="2" t="str">
        <f>IF(Tabla13[[#This Row],[COTIZACIÓN 8]]&gt;0,ABS(1-Tabla13[[#This Row],[COTIZACIÓN 8]]/Tabla13[[#This Row],[PROMEDIO]]),"")</f>
        <v/>
      </c>
      <c r="U9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13334</v>
      </c>
      <c r="V99" s="16">
        <f>COUNT(Tabla13[[#This Row],[COTIZACIÓN 1]:[DESVIACIÓN COT.8]])/2</f>
        <v>3</v>
      </c>
    </row>
    <row r="100" spans="1:22" ht="15.75" thickBot="1" x14ac:dyDescent="0.3">
      <c r="A100" s="15">
        <v>97</v>
      </c>
      <c r="B100" s="32" t="s">
        <v>138</v>
      </c>
      <c r="C100" s="36">
        <v>50405501</v>
      </c>
      <c r="D100" s="42" t="s">
        <v>36</v>
      </c>
      <c r="E100" s="45">
        <v>24655</v>
      </c>
      <c r="F100" s="2">
        <f>IF(Tabla13[[#This Row],[COTIZACIÓN 1]]&gt;0,ABS(1-Tabla13[[#This Row],[COTIZACIÓN 1]]/Tabla13[[#This Row],[PROMEDIO]]),"")</f>
        <v>1.4175779667882082E-3</v>
      </c>
      <c r="G100" s="45">
        <v>25641</v>
      </c>
      <c r="H100" s="2">
        <f>IF(Tabla13[[#This Row],[COTIZACIÓN 2]]&gt;0,ABS(1-Tabla13[[#This Row],[COTIZACIÓN 2]]/Tabla13[[#This Row],[PROMEDIO]]),"")</f>
        <v>3.8517618469015691E-2</v>
      </c>
      <c r="I100" s="46">
        <v>23776</v>
      </c>
      <c r="J100" s="2">
        <f>IF(Tabla13[[#This Row],[COTIZACIÓN 3]]&gt;0,ABS(1-Tabla13[[#This Row],[COTIZACIÓN 3]]/Tabla13[[#This Row],[PROMEDIO]]),"")</f>
        <v>3.7019036046982534E-2</v>
      </c>
      <c r="K100" s="1"/>
      <c r="L100" s="2" t="str">
        <f>IF(Tabla13[[#This Row],[COTIZACIÓN 4]]&gt;0,ABS(1-Tabla13[[#This Row],[COTIZACIÓN 4]]/Tabla13[[#This Row],[PROMEDIO]]),"")</f>
        <v/>
      </c>
      <c r="M100" s="1"/>
      <c r="N100" s="2" t="str">
        <f>IF(Tabla13[[#This Row],[COTIZACIÓN 5]]&gt;0,ABS(1-Tabla13[[#This Row],[COTIZACIÓN 5]]/Tabla13[[#This Row],[PROMEDIO]]),"")</f>
        <v/>
      </c>
      <c r="O100" s="1"/>
      <c r="P100" s="2" t="str">
        <f>IF(Tabla13[[#This Row],[COTIZACIÓN 6]]&gt;0,ABS(1-Tabla13[[#This Row],[COTIZACIÓN 6]]/Tabla13[[#This Row],[PROMEDIO]]),"")</f>
        <v/>
      </c>
      <c r="Q100" s="1"/>
      <c r="R100" s="2" t="str">
        <f>IF(Tabla13[[#This Row],[COTIZACIÓN 7]]&gt;0,ABS(1-Tabla13[[#This Row],[COTIZACIÓN 7]]/Tabla13[[#This Row],[PROMEDIO]]),"")</f>
        <v/>
      </c>
      <c r="S100" s="1"/>
      <c r="T100" s="2" t="str">
        <f>IF(Tabla13[[#This Row],[COTIZACIÓN 8]]&gt;0,ABS(1-Tabla13[[#This Row],[COTIZACIÓN 8]]/Tabla13[[#This Row],[PROMEDIO]]),"")</f>
        <v/>
      </c>
      <c r="U10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24690</v>
      </c>
      <c r="V100" s="16">
        <f>COUNT(Tabla13[[#This Row],[COTIZACIÓN 1]:[DESVIACIÓN COT.8]])/2</f>
        <v>3</v>
      </c>
    </row>
    <row r="101" spans="1:22" ht="51.75" thickBot="1" x14ac:dyDescent="0.3">
      <c r="A101" s="15">
        <v>98</v>
      </c>
      <c r="B101" s="32" t="s">
        <v>139</v>
      </c>
      <c r="C101" s="36">
        <v>50151605</v>
      </c>
      <c r="D101" s="42" t="s">
        <v>36</v>
      </c>
      <c r="E101" s="45">
        <v>18676</v>
      </c>
      <c r="F101" s="2">
        <f>IF(Tabla13[[#This Row],[COTIZACIÓN 1]]&gt;0,ABS(1-Tabla13[[#This Row],[COTIZACIÓN 1]]/Tabla13[[#This Row],[PROMEDIO]]),"")</f>
        <v>1.4436186708014498E-3</v>
      </c>
      <c r="G101" s="45">
        <v>19423</v>
      </c>
      <c r="H101" s="2">
        <f>IF(Tabla13[[#This Row],[COTIZACIÓN 2]]&gt;0,ABS(1-Tabla13[[#This Row],[COTIZACIÓN 2]]/Tabla13[[#This Row],[PROMEDIO]]),"")</f>
        <v>3.8496497888039327E-2</v>
      </c>
      <c r="I101" s="46">
        <v>18010</v>
      </c>
      <c r="J101" s="2">
        <f>IF(Tabla13[[#This Row],[COTIZACIÓN 3]]&gt;0,ABS(1-Tabla13[[#This Row],[COTIZACIÓN 3]]/Tabla13[[#This Row],[PROMEDIO]]),"")</f>
        <v>3.7052879217237877E-2</v>
      </c>
      <c r="K101" s="1"/>
      <c r="L101" s="2" t="str">
        <f>IF(Tabla13[[#This Row],[COTIZACIÓN 4]]&gt;0,ABS(1-Tabla13[[#This Row],[COTIZACIÓN 4]]/Tabla13[[#This Row],[PROMEDIO]]),"")</f>
        <v/>
      </c>
      <c r="M101" s="1"/>
      <c r="N101" s="2" t="str">
        <f>IF(Tabla13[[#This Row],[COTIZACIÓN 5]]&gt;0,ABS(1-Tabla13[[#This Row],[COTIZACIÓN 5]]/Tabla13[[#This Row],[PROMEDIO]]),"")</f>
        <v/>
      </c>
      <c r="O101" s="1"/>
      <c r="P101" s="2" t="str">
        <f>IF(Tabla13[[#This Row],[COTIZACIÓN 6]]&gt;0,ABS(1-Tabla13[[#This Row],[COTIZACIÓN 6]]/Tabla13[[#This Row],[PROMEDIO]]),"")</f>
        <v/>
      </c>
      <c r="Q101" s="1"/>
      <c r="R101" s="2" t="str">
        <f>IF(Tabla13[[#This Row],[COTIZACIÓN 7]]&gt;0,ABS(1-Tabla13[[#This Row],[COTIZACIÓN 7]]/Tabla13[[#This Row],[PROMEDIO]]),"")</f>
        <v/>
      </c>
      <c r="S101" s="1"/>
      <c r="T101" s="2" t="str">
        <f>IF(Tabla13[[#This Row],[COTIZACIÓN 8]]&gt;0,ABS(1-Tabla13[[#This Row],[COTIZACIÓN 8]]/Tabla13[[#This Row],[PROMEDIO]]),"")</f>
        <v/>
      </c>
      <c r="U10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18703</v>
      </c>
      <c r="V101" s="16">
        <f>COUNT(Tabla13[[#This Row],[COTIZACIÓN 1]:[DESVIACIÓN COT.8]])/2</f>
        <v>3</v>
      </c>
    </row>
    <row r="102" spans="1:22" ht="51.75" thickBot="1" x14ac:dyDescent="0.3">
      <c r="A102" s="15">
        <v>99</v>
      </c>
      <c r="B102" s="32" t="s">
        <v>140</v>
      </c>
      <c r="C102" s="36">
        <v>50151605</v>
      </c>
      <c r="D102" s="42" t="s">
        <v>115</v>
      </c>
      <c r="E102" s="45">
        <v>195000</v>
      </c>
      <c r="F102" s="2">
        <f>IF(Tabla13[[#This Row],[COTIZACIÓN 1]]&gt;0,ABS(1-Tabla13[[#This Row],[COTIZACIÓN 1]]/Tabla13[[#This Row],[PROMEDIO]]),"")</f>
        <v>2.3837026147222495E-2</v>
      </c>
      <c r="G102" s="45">
        <v>202800</v>
      </c>
      <c r="H102" s="2">
        <f>IF(Tabla13[[#This Row],[COTIZACIÓN 2]]&gt;0,ABS(1-Tabla13[[#This Row],[COTIZACIÓN 2]]/Tabla13[[#This Row],[PROMEDIO]]),"")</f>
        <v>6.4790507193111413E-2</v>
      </c>
      <c r="I102" s="46">
        <v>173580</v>
      </c>
      <c r="J102" s="2">
        <f>IF(Tabla13[[#This Row],[COTIZACIÓN 3]]&gt;0,ABS(1-Tabla13[[#This Row],[COTIZACIÓN 3]]/Tabla13[[#This Row],[PROMEDIO]]),"")</f>
        <v>8.8627533340333908E-2</v>
      </c>
      <c r="K102" s="1"/>
      <c r="L102" s="2" t="str">
        <f>IF(Tabla13[[#This Row],[COTIZACIÓN 4]]&gt;0,ABS(1-Tabla13[[#This Row],[COTIZACIÓN 4]]/Tabla13[[#This Row],[PROMEDIO]]),"")</f>
        <v/>
      </c>
      <c r="M102" s="1"/>
      <c r="N102" s="2" t="str">
        <f>IF(Tabla13[[#This Row],[COTIZACIÓN 5]]&gt;0,ABS(1-Tabla13[[#This Row],[COTIZACIÓN 5]]/Tabla13[[#This Row],[PROMEDIO]]),"")</f>
        <v/>
      </c>
      <c r="O102" s="1"/>
      <c r="P102" s="2" t="str">
        <f>IF(Tabla13[[#This Row],[COTIZACIÓN 6]]&gt;0,ABS(1-Tabla13[[#This Row],[COTIZACIÓN 6]]/Tabla13[[#This Row],[PROMEDIO]]),"")</f>
        <v/>
      </c>
      <c r="Q102" s="1"/>
      <c r="R102" s="2" t="str">
        <f>IF(Tabla13[[#This Row],[COTIZACIÓN 7]]&gt;0,ABS(1-Tabla13[[#This Row],[COTIZACIÓN 7]]/Tabla13[[#This Row],[PROMEDIO]]),"")</f>
        <v/>
      </c>
      <c r="S102" s="1"/>
      <c r="T102" s="2" t="str">
        <f>IF(Tabla13[[#This Row],[COTIZACIÓN 8]]&gt;0,ABS(1-Tabla13[[#This Row],[COTIZACIÓN 8]]/Tabla13[[#This Row],[PROMEDIO]]),"")</f>
        <v/>
      </c>
      <c r="U10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190460</v>
      </c>
      <c r="V102" s="16">
        <f>COUNT(Tabla13[[#This Row],[COTIZACIÓN 1]:[DESVIACIÓN COT.8]])/2</f>
        <v>3</v>
      </c>
    </row>
    <row r="103" spans="1:22" ht="39" thickBot="1" x14ac:dyDescent="0.3">
      <c r="A103" s="15">
        <v>100</v>
      </c>
      <c r="B103" s="32" t="s">
        <v>141</v>
      </c>
      <c r="C103" s="36">
        <v>50171832</v>
      </c>
      <c r="D103" s="42" t="s">
        <v>28</v>
      </c>
      <c r="E103" s="45">
        <v>28007</v>
      </c>
      <c r="F103" s="2">
        <f>IF(Tabla13[[#This Row],[COTIZACIÓN 1]]&gt;0,ABS(1-Tabla13[[#This Row],[COTIZACIÓN 1]]/Tabla13[[#This Row],[PROMEDIO]]),"")</f>
        <v>2.3834765125205548E-2</v>
      </c>
      <c r="G103" s="45">
        <v>29127</v>
      </c>
      <c r="H103" s="2">
        <f>IF(Tabla13[[#This Row],[COTIZACIÓN 2]]&gt;0,ABS(1-Tabla13[[#This Row],[COTIZACIÓN 2]]/Tabla13[[#This Row],[PROMEDIO]]),"")</f>
        <v>6.4777919941509721E-2</v>
      </c>
      <c r="I103" s="46">
        <v>24931</v>
      </c>
      <c r="J103" s="2">
        <f>IF(Tabla13[[#This Row],[COTIZACIÓN 3]]&gt;0,ABS(1-Tabla13[[#This Row],[COTIZACIÓN 3]]/Tabla13[[#This Row],[PROMEDIO]]),"")</f>
        <v>8.861268506671538E-2</v>
      </c>
      <c r="K103" s="1"/>
      <c r="L103" s="2" t="str">
        <f>IF(Tabla13[[#This Row],[COTIZACIÓN 4]]&gt;0,ABS(1-Tabla13[[#This Row],[COTIZACIÓN 4]]/Tabla13[[#This Row],[PROMEDIO]]),"")</f>
        <v/>
      </c>
      <c r="M103" s="1"/>
      <c r="N103" s="2" t="str">
        <f>IF(Tabla13[[#This Row],[COTIZACIÓN 5]]&gt;0,ABS(1-Tabla13[[#This Row],[COTIZACIÓN 5]]/Tabla13[[#This Row],[PROMEDIO]]),"")</f>
        <v/>
      </c>
      <c r="O103" s="1"/>
      <c r="P103" s="2" t="str">
        <f>IF(Tabla13[[#This Row],[COTIZACIÓN 6]]&gt;0,ABS(1-Tabla13[[#This Row],[COTIZACIÓN 6]]/Tabla13[[#This Row],[PROMEDIO]]),"")</f>
        <v/>
      </c>
      <c r="Q103" s="1"/>
      <c r="R103" s="2" t="str">
        <f>IF(Tabla13[[#This Row],[COTIZACIÓN 7]]&gt;0,ABS(1-Tabla13[[#This Row],[COTIZACIÓN 7]]/Tabla13[[#This Row],[PROMEDIO]]),"")</f>
        <v/>
      </c>
      <c r="S103" s="1"/>
      <c r="T103" s="2" t="str">
        <f>IF(Tabla13[[#This Row],[COTIZACIÓN 8]]&gt;0,ABS(1-Tabla13[[#This Row],[COTIZACIÓN 8]]/Tabla13[[#This Row],[PROMEDIO]]),"")</f>
        <v/>
      </c>
      <c r="U10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27355</v>
      </c>
      <c r="V103" s="16">
        <f>COUNT(Tabla13[[#This Row],[COTIZACIÓN 1]:[DESVIACIÓN COT.8]])/2</f>
        <v>3</v>
      </c>
    </row>
    <row r="104" spans="1:22" ht="15.75" thickBot="1" x14ac:dyDescent="0.3">
      <c r="A104" s="15">
        <v>101</v>
      </c>
      <c r="B104" s="32" t="s">
        <v>142</v>
      </c>
      <c r="C104" s="36">
        <v>50181708</v>
      </c>
      <c r="D104" s="42" t="s">
        <v>38</v>
      </c>
      <c r="E104" s="45">
        <v>26060</v>
      </c>
      <c r="F104" s="2">
        <f>IF(Tabla13[[#This Row],[COTIZACIÓN 1]]&gt;0,ABS(1-Tabla13[[#This Row],[COTIZACIÓN 1]]/Tabla13[[#This Row],[PROMEDIO]]),"")</f>
        <v>1.4177874851515337E-3</v>
      </c>
      <c r="G104" s="45">
        <v>27102</v>
      </c>
      <c r="H104" s="2">
        <f>IF(Tabla13[[#This Row],[COTIZACIÓN 2]]&gt;0,ABS(1-Tabla13[[#This Row],[COTIZACIÓN 2]]/Tabla13[[#This Row],[PROMEDIO]]),"")</f>
        <v>3.8510173583170548E-2</v>
      </c>
      <c r="I104" s="46">
        <v>25131</v>
      </c>
      <c r="J104" s="2">
        <f>IF(Tabla13[[#This Row],[COTIZACIÓN 3]]&gt;0,ABS(1-Tabla13[[#This Row],[COTIZACIÓN 3]]/Tabla13[[#This Row],[PROMEDIO]]),"")</f>
        <v>3.7015748936659376E-2</v>
      </c>
      <c r="K104" s="1"/>
      <c r="L104" s="2" t="str">
        <f>IF(Tabla13[[#This Row],[COTIZACIÓN 4]]&gt;0,ABS(1-Tabla13[[#This Row],[COTIZACIÓN 4]]/Tabla13[[#This Row],[PROMEDIO]]),"")</f>
        <v/>
      </c>
      <c r="M104" s="1"/>
      <c r="N104" s="2" t="str">
        <f>IF(Tabla13[[#This Row],[COTIZACIÓN 5]]&gt;0,ABS(1-Tabla13[[#This Row],[COTIZACIÓN 5]]/Tabla13[[#This Row],[PROMEDIO]]),"")</f>
        <v/>
      </c>
      <c r="O104" s="1"/>
      <c r="P104" s="2" t="str">
        <f>IF(Tabla13[[#This Row],[COTIZACIÓN 6]]&gt;0,ABS(1-Tabla13[[#This Row],[COTIZACIÓN 6]]/Tabla13[[#This Row],[PROMEDIO]]),"")</f>
        <v/>
      </c>
      <c r="Q104" s="1"/>
      <c r="R104" s="2" t="str">
        <f>IF(Tabla13[[#This Row],[COTIZACIÓN 7]]&gt;0,ABS(1-Tabla13[[#This Row],[COTIZACIÓN 7]]/Tabla13[[#This Row],[PROMEDIO]]),"")</f>
        <v/>
      </c>
      <c r="S104" s="1"/>
      <c r="T104" s="2" t="str">
        <f>IF(Tabla13[[#This Row],[COTIZACIÓN 8]]&gt;0,ABS(1-Tabla13[[#This Row],[COTIZACIÓN 8]]/Tabla13[[#This Row],[PROMEDIO]]),"")</f>
        <v/>
      </c>
      <c r="U10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26097</v>
      </c>
      <c r="V104" s="16">
        <f>COUNT(Tabla13[[#This Row],[COTIZACIÓN 1]:[DESVIACIÓN COT.8]])/2</f>
        <v>3</v>
      </c>
    </row>
    <row r="105" spans="1:22" ht="26.25" thickBot="1" x14ac:dyDescent="0.3">
      <c r="A105" s="15">
        <v>102</v>
      </c>
      <c r="B105" s="32" t="s">
        <v>143</v>
      </c>
      <c r="C105" s="36">
        <v>50171832</v>
      </c>
      <c r="D105" s="42" t="s">
        <v>28</v>
      </c>
      <c r="E105" s="45">
        <v>18256</v>
      </c>
      <c r="F105" s="2">
        <f>IF(Tabla13[[#This Row],[COTIZACIÓN 1]]&gt;0,ABS(1-Tabla13[[#This Row],[COTIZACIÓN 1]]/Tabla13[[#This Row],[PROMEDIO]]),"")</f>
        <v>0.14565422026984631</v>
      </c>
      <c r="G105" s="45">
        <v>18986</v>
      </c>
      <c r="H105" s="2">
        <f>IF(Tabla13[[#This Row],[COTIZACIÓN 2]]&gt;0,ABS(1-Tabla13[[#This Row],[COTIZACIÓN 2]]/Tabla13[[#This Row],[PROMEDIO]]),"")</f>
        <v>0.19146532789457171</v>
      </c>
      <c r="I105" s="46">
        <v>10563</v>
      </c>
      <c r="J105" s="2">
        <f>IF(Tabla13[[#This Row],[COTIZACIÓN 3]]&gt;0,ABS(1-Tabla13[[#This Row],[COTIZACIÓN 3]]/Tabla13[[#This Row],[PROMEDIO]]),"")</f>
        <v>0.33711954816441791</v>
      </c>
      <c r="K105" s="1"/>
      <c r="L105" s="2" t="str">
        <f>IF(Tabla13[[#This Row],[COTIZACIÓN 4]]&gt;0,ABS(1-Tabla13[[#This Row],[COTIZACIÓN 4]]/Tabla13[[#This Row],[PROMEDIO]]),"")</f>
        <v/>
      </c>
      <c r="M105" s="1"/>
      <c r="N105" s="2" t="str">
        <f>IF(Tabla13[[#This Row],[COTIZACIÓN 5]]&gt;0,ABS(1-Tabla13[[#This Row],[COTIZACIÓN 5]]/Tabla13[[#This Row],[PROMEDIO]]),"")</f>
        <v/>
      </c>
      <c r="O105" s="1"/>
      <c r="P105" s="2" t="str">
        <f>IF(Tabla13[[#This Row],[COTIZACIÓN 6]]&gt;0,ABS(1-Tabla13[[#This Row],[COTIZACIÓN 6]]/Tabla13[[#This Row],[PROMEDIO]]),"")</f>
        <v/>
      </c>
      <c r="Q105" s="1"/>
      <c r="R105" s="2" t="str">
        <f>IF(Tabla13[[#This Row],[COTIZACIÓN 7]]&gt;0,ABS(1-Tabla13[[#This Row],[COTIZACIÓN 7]]/Tabla13[[#This Row],[PROMEDIO]]),"")</f>
        <v/>
      </c>
      <c r="S105" s="1"/>
      <c r="T105" s="2" t="str">
        <f>IF(Tabla13[[#This Row],[COTIZACIÓN 8]]&gt;0,ABS(1-Tabla13[[#This Row],[COTIZACIÓN 8]]/Tabla13[[#This Row],[PROMEDIO]]),"")</f>
        <v/>
      </c>
      <c r="U10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15935</v>
      </c>
      <c r="V105" s="16">
        <f>COUNT(Tabla13[[#This Row],[COTIZACIÓN 1]:[DESVIACIÓN COT.8]])/2</f>
        <v>3</v>
      </c>
    </row>
    <row r="106" spans="1:22" ht="15.75" thickBot="1" x14ac:dyDescent="0.3">
      <c r="A106" s="15">
        <v>103</v>
      </c>
      <c r="B106" s="32" t="s">
        <v>144</v>
      </c>
      <c r="C106" s="36">
        <v>50161509</v>
      </c>
      <c r="D106" s="42" t="s">
        <v>36</v>
      </c>
      <c r="E106" s="45">
        <v>6500</v>
      </c>
      <c r="F106" s="2">
        <f>IF(Tabla13[[#This Row],[COTIZACIÓN 1]]&gt;0,ABS(1-Tabla13[[#This Row],[COTIZACIÓN 1]]/Tabla13[[#This Row],[PROMEDIO]]),"")</f>
        <v>5.2461139896373021E-2</v>
      </c>
      <c r="G106" s="45">
        <v>6760</v>
      </c>
      <c r="H106" s="2">
        <f>IF(Tabla13[[#This Row],[COTIZACIÓN 2]]&gt;0,ABS(1-Tabla13[[#This Row],[COTIZACIÓN 2]]/Tabla13[[#This Row],[PROMEDIO]]),"")</f>
        <v>9.4559585492227871E-2</v>
      </c>
      <c r="I106" s="46">
        <v>5269</v>
      </c>
      <c r="J106" s="2">
        <f>IF(Tabla13[[#This Row],[COTIZACIÓN 3]]&gt;0,ABS(1-Tabla13[[#This Row],[COTIZACIÓN 3]]/Tabla13[[#This Row],[PROMEDIO]]),"")</f>
        <v>0.14685880829015541</v>
      </c>
      <c r="K106" s="1"/>
      <c r="L106" s="2" t="str">
        <f>IF(Tabla13[[#This Row],[COTIZACIÓN 4]]&gt;0,ABS(1-Tabla13[[#This Row],[COTIZACIÓN 4]]/Tabla13[[#This Row],[PROMEDIO]]),"")</f>
        <v/>
      </c>
      <c r="M106" s="1"/>
      <c r="N106" s="2" t="str">
        <f>IF(Tabla13[[#This Row],[COTIZACIÓN 5]]&gt;0,ABS(1-Tabla13[[#This Row],[COTIZACIÓN 5]]/Tabla13[[#This Row],[PROMEDIO]]),"")</f>
        <v/>
      </c>
      <c r="O106" s="1"/>
      <c r="P106" s="2" t="str">
        <f>IF(Tabla13[[#This Row],[COTIZACIÓN 6]]&gt;0,ABS(1-Tabla13[[#This Row],[COTIZACIÓN 6]]/Tabla13[[#This Row],[PROMEDIO]]),"")</f>
        <v/>
      </c>
      <c r="Q106" s="1"/>
      <c r="R106" s="2" t="str">
        <f>IF(Tabla13[[#This Row],[COTIZACIÓN 7]]&gt;0,ABS(1-Tabla13[[#This Row],[COTIZACIÓN 7]]/Tabla13[[#This Row],[PROMEDIO]]),"")</f>
        <v/>
      </c>
      <c r="S106" s="1"/>
      <c r="T106" s="2" t="str">
        <f>IF(Tabla13[[#This Row],[COTIZACIÓN 8]]&gt;0,ABS(1-Tabla13[[#This Row],[COTIZACIÓN 8]]/Tabla13[[#This Row],[PROMEDIO]]),"")</f>
        <v/>
      </c>
      <c r="U10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6176</v>
      </c>
      <c r="V106" s="16">
        <f>COUNT(Tabla13[[#This Row],[COTIZACIÓN 1]:[DESVIACIÓN COT.8]])/2</f>
        <v>3</v>
      </c>
    </row>
    <row r="107" spans="1:22" ht="15.75" thickBot="1" x14ac:dyDescent="0.3">
      <c r="A107" s="15">
        <v>104</v>
      </c>
      <c r="B107" s="32" t="s">
        <v>145</v>
      </c>
      <c r="C107" s="36">
        <v>48102108</v>
      </c>
      <c r="D107" s="42" t="s">
        <v>146</v>
      </c>
      <c r="E107" s="45">
        <v>56826</v>
      </c>
      <c r="F107" s="2">
        <f>IF(Tabla13[[#This Row],[COTIZACIÓN 1]]&gt;0,ABS(1-Tabla13[[#This Row],[COTIZACIÓN 1]]/Tabla13[[#This Row],[PROMEDIO]]),"")</f>
        <v>1.4409221902017544E-3</v>
      </c>
      <c r="G107" s="45">
        <v>59099</v>
      </c>
      <c r="H107" s="2">
        <f>IF(Tabla13[[#This Row],[COTIZACIÓN 2]]&gt;0,ABS(1-Tabla13[[#This Row],[COTIZACIÓN 2]]/Tabla13[[#This Row],[PROMEDIO]]),"")</f>
        <v>3.8500738033316884E-2</v>
      </c>
      <c r="I107" s="46">
        <v>54799</v>
      </c>
      <c r="J107" s="2">
        <f>IF(Tabla13[[#This Row],[COTIZACIÓN 3]]&gt;0,ABS(1-Tabla13[[#This Row],[COTIZACIÓN 3]]/Tabla13[[#This Row],[PROMEDIO]]),"")</f>
        <v>3.705981584311524E-2</v>
      </c>
      <c r="K107" s="1"/>
      <c r="L107" s="2" t="str">
        <f>IF(Tabla13[[#This Row],[COTIZACIÓN 4]]&gt;0,ABS(1-Tabla13[[#This Row],[COTIZACIÓN 4]]/Tabla13[[#This Row],[PROMEDIO]]),"")</f>
        <v/>
      </c>
      <c r="M107" s="1"/>
      <c r="N107" s="2" t="str">
        <f>IF(Tabla13[[#This Row],[COTIZACIÓN 5]]&gt;0,ABS(1-Tabla13[[#This Row],[COTIZACIÓN 5]]/Tabla13[[#This Row],[PROMEDIO]]),"")</f>
        <v/>
      </c>
      <c r="O107" s="1"/>
      <c r="P107" s="2" t="str">
        <f>IF(Tabla13[[#This Row],[COTIZACIÓN 6]]&gt;0,ABS(1-Tabla13[[#This Row],[COTIZACIÓN 6]]/Tabla13[[#This Row],[PROMEDIO]]),"")</f>
        <v/>
      </c>
      <c r="Q107" s="1"/>
      <c r="R107" s="2" t="str">
        <f>IF(Tabla13[[#This Row],[COTIZACIÓN 7]]&gt;0,ABS(1-Tabla13[[#This Row],[COTIZACIÓN 7]]/Tabla13[[#This Row],[PROMEDIO]]),"")</f>
        <v/>
      </c>
      <c r="S107" s="1"/>
      <c r="T107" s="2" t="str">
        <f>IF(Tabla13[[#This Row],[COTIZACIÓN 8]]&gt;0,ABS(1-Tabla13[[#This Row],[COTIZACIÓN 8]]/Tabla13[[#This Row],[PROMEDIO]]),"")</f>
        <v/>
      </c>
      <c r="U10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56908</v>
      </c>
      <c r="V107" s="16">
        <f>COUNT(Tabla13[[#This Row],[COTIZACIÓN 1]:[DESVIACIÓN COT.8]])/2</f>
        <v>3</v>
      </c>
    </row>
    <row r="108" spans="1:22" ht="15" x14ac:dyDescent="0.25">
      <c r="A108" s="15">
        <v>105</v>
      </c>
      <c r="B108" s="32" t="s">
        <v>147</v>
      </c>
      <c r="C108" s="36">
        <v>48102109</v>
      </c>
      <c r="D108" s="42" t="s">
        <v>146</v>
      </c>
      <c r="E108" s="45">
        <v>59682</v>
      </c>
      <c r="F108" s="2">
        <f>IF(Tabla13[[#This Row],[COTIZACIÓN 1]]&gt;0,ABS(1-Tabla13[[#This Row],[COTIZACIÓN 1]]/Tabla13[[#This Row],[PROMEDIO]]),"")</f>
        <v>1.4388970686655123E-3</v>
      </c>
      <c r="G108" s="45">
        <v>62069</v>
      </c>
      <c r="H108" s="2">
        <f>IF(Tabla13[[#This Row],[COTIZACIÓN 2]]&gt;0,ABS(1-Tabla13[[#This Row],[COTIZACIÓN 2]]/Tabla13[[#This Row],[PROMEDIO]]),"")</f>
        <v>3.8498862267434042E-2</v>
      </c>
      <c r="I108" s="46">
        <v>57553</v>
      </c>
      <c r="J108" s="2">
        <f>IF(Tabla13[[#This Row],[COTIZACIÓN 3]]&gt;0,ABS(1-Tabla13[[#This Row],[COTIZACIÓN 3]]/Tabla13[[#This Row],[PROMEDIO]]),"")</f>
        <v>3.705996519876853E-2</v>
      </c>
      <c r="K108" s="1"/>
      <c r="L108" s="2" t="str">
        <f>IF(Tabla13[[#This Row],[COTIZACIÓN 4]]&gt;0,ABS(1-Tabla13[[#This Row],[COTIZACIÓN 4]]/Tabla13[[#This Row],[PROMEDIO]]),"")</f>
        <v/>
      </c>
      <c r="M108" s="1"/>
      <c r="N108" s="2" t="str">
        <f>IF(Tabla13[[#This Row],[COTIZACIÓN 5]]&gt;0,ABS(1-Tabla13[[#This Row],[COTIZACIÓN 5]]/Tabla13[[#This Row],[PROMEDIO]]),"")</f>
        <v/>
      </c>
      <c r="O108" s="1"/>
      <c r="P108" s="2" t="str">
        <f>IF(Tabla13[[#This Row],[COTIZACIÓN 6]]&gt;0,ABS(1-Tabla13[[#This Row],[COTIZACIÓN 6]]/Tabla13[[#This Row],[PROMEDIO]]),"")</f>
        <v/>
      </c>
      <c r="Q108" s="1"/>
      <c r="R108" s="2" t="str">
        <f>IF(Tabla13[[#This Row],[COTIZACIÓN 7]]&gt;0,ABS(1-Tabla13[[#This Row],[COTIZACIÓN 7]]/Tabla13[[#This Row],[PROMEDIO]]),"")</f>
        <v/>
      </c>
      <c r="S108" s="1"/>
      <c r="T108" s="2" t="str">
        <f>IF(Tabla13[[#This Row],[COTIZACIÓN 8]]&gt;0,ABS(1-Tabla13[[#This Row],[COTIZACIÓN 8]]/Tabla13[[#This Row],[PROMEDIO]]),"")</f>
        <v/>
      </c>
      <c r="U10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59768</v>
      </c>
      <c r="V108" s="16">
        <f>COUNT(Tabla13[[#This Row],[COTIZACIÓN 1]:[DESVIACIÓN COT.8]])/2</f>
        <v>3</v>
      </c>
    </row>
    <row r="109" spans="1:22" ht="38.25" x14ac:dyDescent="0.25">
      <c r="A109" s="15">
        <v>106</v>
      </c>
      <c r="B109" s="32" t="s">
        <v>148</v>
      </c>
      <c r="C109" s="36">
        <v>50171550</v>
      </c>
      <c r="D109" s="42" t="s">
        <v>28</v>
      </c>
      <c r="E109" s="45">
        <v>38002</v>
      </c>
      <c r="F109" s="2">
        <f>IF(Tabla13[[#This Row],[COTIZACIÓN 1]]&gt;0,ABS(1-Tabla13[[#This Row],[COTIZACIÓN 1]]/Tabla13[[#This Row],[PROMEDIO]]),"")</f>
        <v>1.4189615303762393E-3</v>
      </c>
      <c r="G109" s="45">
        <v>39522</v>
      </c>
      <c r="H109" s="2">
        <f>IF(Tabla13[[#This Row],[COTIZACIÓN 2]]&gt;0,ABS(1-Tabla13[[#This Row],[COTIZACIÓN 2]]/Tabla13[[#This Row],[PROMEDIO]]),"")</f>
        <v>3.8522177843178573E-2</v>
      </c>
      <c r="I109" s="46">
        <v>36646</v>
      </c>
      <c r="J109" s="2">
        <f>IF(Tabla13[[#This Row],[COTIZACIÓN 3]]&gt;0,ABS(1-Tabla13[[#This Row],[COTIZACIÓN 3]]/Tabla13[[#This Row],[PROMEDIO]]),"")</f>
        <v>3.7050662182047556E-2</v>
      </c>
      <c r="K109" s="1"/>
      <c r="L109" s="2" t="str">
        <f>IF(Tabla13[[#This Row],[COTIZACIÓN 4]]&gt;0,ABS(1-Tabla13[[#This Row],[COTIZACIÓN 4]]/Tabla13[[#This Row],[PROMEDIO]]),"")</f>
        <v/>
      </c>
      <c r="M109" s="1"/>
      <c r="N109" s="2" t="str">
        <f>IF(Tabla13[[#This Row],[COTIZACIÓN 5]]&gt;0,ABS(1-Tabla13[[#This Row],[COTIZACIÓN 5]]/Tabla13[[#This Row],[PROMEDIO]]),"")</f>
        <v/>
      </c>
      <c r="O109" s="1"/>
      <c r="P109" s="2" t="str">
        <f>IF(Tabla13[[#This Row],[COTIZACIÓN 6]]&gt;0,ABS(1-Tabla13[[#This Row],[COTIZACIÓN 6]]/Tabla13[[#This Row],[PROMEDIO]]),"")</f>
        <v/>
      </c>
      <c r="Q109" s="1"/>
      <c r="R109" s="2" t="str">
        <f>IF(Tabla13[[#This Row],[COTIZACIÓN 7]]&gt;0,ABS(1-Tabla13[[#This Row],[COTIZACIÓN 7]]/Tabla13[[#This Row],[PROMEDIO]]),"")</f>
        <v/>
      </c>
      <c r="S109" s="1"/>
      <c r="T109" s="2" t="str">
        <f>IF(Tabla13[[#This Row],[COTIZACIÓN 8]]&gt;0,ABS(1-Tabla13[[#This Row],[COTIZACIÓN 8]]/Tabla13[[#This Row],[PROMEDIO]]),"")</f>
        <v/>
      </c>
      <c r="U10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38056</v>
      </c>
      <c r="V109" s="16">
        <f>COUNT(Tabla13[[#This Row],[COTIZACIÓN 1]:[DESVIACIÓN COT.8]])/2</f>
        <v>3</v>
      </c>
    </row>
    <row r="110" spans="1:22" ht="25.5" x14ac:dyDescent="0.25">
      <c r="A110" s="15">
        <v>107</v>
      </c>
      <c r="B110" s="32" t="s">
        <v>149</v>
      </c>
      <c r="C110" s="36">
        <v>50171832</v>
      </c>
      <c r="D110" s="42" t="s">
        <v>28</v>
      </c>
      <c r="E110" s="45">
        <v>23076</v>
      </c>
      <c r="F110" s="2">
        <f>IF(Tabla13[[#This Row],[COTIZACIÓN 1]]&gt;0,ABS(1-Tabla13[[#This Row],[COTIZACIÓN 1]]/Tabla13[[#This Row],[PROMEDIO]]),"")</f>
        <v>1.4280150590678664E-3</v>
      </c>
      <c r="G110" s="45">
        <v>23999</v>
      </c>
      <c r="H110" s="2">
        <f>IF(Tabla13[[#This Row],[COTIZACIÓN 2]]&gt;0,ABS(1-Tabla13[[#This Row],[COTIZACIÓN 2]]/Tabla13[[#This Row],[PROMEDIO]]),"")</f>
        <v>3.8513133411224976E-2</v>
      </c>
      <c r="I110" s="46">
        <v>22253</v>
      </c>
      <c r="J110" s="2">
        <f>IF(Tabla13[[#This Row],[COTIZACIÓN 3]]&gt;0,ABS(1-Tabla13[[#This Row],[COTIZACIÓN 3]]/Tabla13[[#This Row],[PROMEDIO]]),"")</f>
        <v>3.7041845168549026E-2</v>
      </c>
      <c r="K110" s="1"/>
      <c r="L110" s="2" t="str">
        <f>IF(Tabla13[[#This Row],[COTIZACIÓN 4]]&gt;0,ABS(1-Tabla13[[#This Row],[COTIZACIÓN 4]]/Tabla13[[#This Row],[PROMEDIO]]),"")</f>
        <v/>
      </c>
      <c r="M110" s="1"/>
      <c r="N110" s="2" t="str">
        <f>IF(Tabla13[[#This Row],[COTIZACIÓN 5]]&gt;0,ABS(1-Tabla13[[#This Row],[COTIZACIÓN 5]]/Tabla13[[#This Row],[PROMEDIO]]),"")</f>
        <v/>
      </c>
      <c r="O110" s="1"/>
      <c r="P110" s="2" t="str">
        <f>IF(Tabla13[[#This Row],[COTIZACIÓN 6]]&gt;0,ABS(1-Tabla13[[#This Row],[COTIZACIÓN 6]]/Tabla13[[#This Row],[PROMEDIO]]),"")</f>
        <v/>
      </c>
      <c r="Q110" s="1"/>
      <c r="R110" s="2" t="str">
        <f>IF(Tabla13[[#This Row],[COTIZACIÓN 7]]&gt;0,ABS(1-Tabla13[[#This Row],[COTIZACIÓN 7]]/Tabla13[[#This Row],[PROMEDIO]]),"")</f>
        <v/>
      </c>
      <c r="S110" s="1"/>
      <c r="T110" s="2" t="str">
        <f>IF(Tabla13[[#This Row],[COTIZACIÓN 8]]&gt;0,ABS(1-Tabla13[[#This Row],[COTIZACIÓN 8]]/Tabla13[[#This Row],[PROMEDIO]]),"")</f>
        <v/>
      </c>
      <c r="U11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23109</v>
      </c>
      <c r="V110" s="16">
        <f>COUNT(Tabla13[[#This Row],[COTIZACIÓN 1]:[DESVIACIÓN COT.8]])/2</f>
        <v>3</v>
      </c>
    </row>
    <row r="111" spans="1:22" ht="25.5" x14ac:dyDescent="0.25">
      <c r="A111" s="15">
        <v>108</v>
      </c>
      <c r="B111" s="32" t="s">
        <v>150</v>
      </c>
      <c r="C111" s="36">
        <v>50192901</v>
      </c>
      <c r="D111" s="42" t="s">
        <v>66</v>
      </c>
      <c r="E111" s="45">
        <v>18546</v>
      </c>
      <c r="F111" s="2">
        <f>IF(Tabla13[[#This Row],[COTIZACIÓN 1]]&gt;0,ABS(1-Tabla13[[#This Row],[COTIZACIÓN 1]]/Tabla13[[#This Row],[PROMEDIO]]),"")</f>
        <v>2.3848956608148342E-2</v>
      </c>
      <c r="G111" s="45">
        <v>19287</v>
      </c>
      <c r="H111" s="2">
        <f>IF(Tabla13[[#This Row],[COTIZACIÓN 2]]&gt;0,ABS(1-Tabla13[[#This Row],[COTIZACIÓN 2]]/Tabla13[[#This Row],[PROMEDIO]]),"")</f>
        <v>6.4756541901291875E-2</v>
      </c>
      <c r="I111" s="46">
        <v>16509</v>
      </c>
      <c r="J111" s="2">
        <f>IF(Tabla13[[#This Row],[COTIZACIÓN 3]]&gt;0,ABS(1-Tabla13[[#This Row],[COTIZACIÓN 3]]/Tabla13[[#This Row],[PROMEDIO]]),"")</f>
        <v>8.8605498509440217E-2</v>
      </c>
      <c r="K111" s="1"/>
      <c r="L111" s="2" t="str">
        <f>IF(Tabla13[[#This Row],[COTIZACIÓN 4]]&gt;0,ABS(1-Tabla13[[#This Row],[COTIZACIÓN 4]]/Tabla13[[#This Row],[PROMEDIO]]),"")</f>
        <v/>
      </c>
      <c r="M111" s="1"/>
      <c r="N111" s="2" t="str">
        <f>IF(Tabla13[[#This Row],[COTIZACIÓN 5]]&gt;0,ABS(1-Tabla13[[#This Row],[COTIZACIÓN 5]]/Tabla13[[#This Row],[PROMEDIO]]),"")</f>
        <v/>
      </c>
      <c r="O111" s="1"/>
      <c r="P111" s="2" t="str">
        <f>IF(Tabla13[[#This Row],[COTIZACIÓN 6]]&gt;0,ABS(1-Tabla13[[#This Row],[COTIZACIÓN 6]]/Tabla13[[#This Row],[PROMEDIO]]),"")</f>
        <v/>
      </c>
      <c r="Q111" s="1"/>
      <c r="R111" s="2" t="str">
        <f>IF(Tabla13[[#This Row],[COTIZACIÓN 7]]&gt;0,ABS(1-Tabla13[[#This Row],[COTIZACIÓN 7]]/Tabla13[[#This Row],[PROMEDIO]]),"")</f>
        <v/>
      </c>
      <c r="S111" s="1"/>
      <c r="T111" s="2" t="str">
        <f>IF(Tabla13[[#This Row],[COTIZACIÓN 8]]&gt;0,ABS(1-Tabla13[[#This Row],[COTIZACIÓN 8]]/Tabla13[[#This Row],[PROMEDIO]]),"")</f>
        <v/>
      </c>
      <c r="U11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18114</v>
      </c>
      <c r="V111" s="16">
        <f>COUNT(Tabla13[[#This Row],[COTIZACIÓN 1]:[DESVIACIÓN COT.8]])/2</f>
        <v>3</v>
      </c>
    </row>
    <row r="112" spans="1:22" ht="51" x14ac:dyDescent="0.25">
      <c r="A112" s="15">
        <v>109</v>
      </c>
      <c r="B112" s="32" t="s">
        <v>151</v>
      </c>
      <c r="C112" s="36">
        <v>50171902</v>
      </c>
      <c r="D112" s="42" t="s">
        <v>28</v>
      </c>
      <c r="E112" s="45">
        <v>54210</v>
      </c>
      <c r="F112" s="2">
        <f>IF(Tabla13[[#This Row],[COTIZACIÓN 1]]&gt;0,ABS(1-Tabla13[[#This Row],[COTIZACIÓN 1]]/Tabla13[[#This Row],[PROMEDIO]]),"")</f>
        <v>1.4367816091953589E-3</v>
      </c>
      <c r="G112" s="45">
        <v>56378</v>
      </c>
      <c r="H112" s="2">
        <f>IF(Tabla13[[#This Row],[COTIZACIÓN 2]]&gt;0,ABS(1-Tabla13[[#This Row],[COTIZACIÓN 2]]/Tabla13[[#This Row],[PROMEDIO]]),"")</f>
        <v>3.8498379015620365E-2</v>
      </c>
      <c r="I112" s="46">
        <v>52277</v>
      </c>
      <c r="J112" s="2">
        <f>IF(Tabla13[[#This Row],[COTIZACIÓN 3]]&gt;0,ABS(1-Tabla13[[#This Row],[COTIZACIÓN 3]]/Tabla13[[#This Row],[PROMEDIO]]),"")</f>
        <v>3.7043177129383986E-2</v>
      </c>
      <c r="K112" s="1"/>
      <c r="L112" s="2" t="str">
        <f>IF(Tabla13[[#This Row],[COTIZACIÓN 4]]&gt;0,ABS(1-Tabla13[[#This Row],[COTIZACIÓN 4]]/Tabla13[[#This Row],[PROMEDIO]]),"")</f>
        <v/>
      </c>
      <c r="M112" s="1"/>
      <c r="N112" s="2" t="str">
        <f>IF(Tabla13[[#This Row],[COTIZACIÓN 5]]&gt;0,ABS(1-Tabla13[[#This Row],[COTIZACIÓN 5]]/Tabla13[[#This Row],[PROMEDIO]]),"")</f>
        <v/>
      </c>
      <c r="O112" s="1"/>
      <c r="P112" s="2" t="str">
        <f>IF(Tabla13[[#This Row],[COTIZACIÓN 6]]&gt;0,ABS(1-Tabla13[[#This Row],[COTIZACIÓN 6]]/Tabla13[[#This Row],[PROMEDIO]]),"")</f>
        <v/>
      </c>
      <c r="Q112" s="1"/>
      <c r="R112" s="2" t="str">
        <f>IF(Tabla13[[#This Row],[COTIZACIÓN 7]]&gt;0,ABS(1-Tabla13[[#This Row],[COTIZACIÓN 7]]/Tabla13[[#This Row],[PROMEDIO]]),"")</f>
        <v/>
      </c>
      <c r="S112" s="1"/>
      <c r="T112" s="2" t="str">
        <f>IF(Tabla13[[#This Row],[COTIZACIÓN 8]]&gt;0,ABS(1-Tabla13[[#This Row],[COTIZACIÓN 8]]/Tabla13[[#This Row],[PROMEDIO]]),"")</f>
        <v/>
      </c>
      <c r="U11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54288</v>
      </c>
      <c r="V112" s="16">
        <f>COUNT(Tabla13[[#This Row],[COTIZACIÓN 1]:[DESVIACIÓN COT.8]])/2</f>
        <v>3</v>
      </c>
    </row>
    <row r="113" spans="1:22" ht="25.5" x14ac:dyDescent="0.25">
      <c r="A113" s="15">
        <v>110</v>
      </c>
      <c r="B113" s="32" t="s">
        <v>152</v>
      </c>
      <c r="C113" s="36">
        <v>50365602</v>
      </c>
      <c r="D113" s="42" t="s">
        <v>66</v>
      </c>
      <c r="E113" s="45">
        <v>27979</v>
      </c>
      <c r="F113" s="2">
        <f>IF(Tabla13[[#This Row],[COTIZACIÓN 1]]&gt;0,ABS(1-Tabla13[[#This Row],[COTIZACIÓN 1]]/Tabla13[[#This Row],[PROMEDIO]]),"")</f>
        <v>1.4276026981691059E-3</v>
      </c>
      <c r="G113" s="45">
        <v>29098</v>
      </c>
      <c r="H113" s="2">
        <f>IF(Tabla13[[#This Row],[COTIZACIÓN 2]]&gt;0,ABS(1-Tabla13[[#This Row],[COTIZACIÓN 2]]/Tabla13[[#This Row],[PROMEDIO]]),"")</f>
        <v>3.8509582783111451E-2</v>
      </c>
      <c r="I113" s="46">
        <v>26981</v>
      </c>
      <c r="J113" s="2">
        <f>IF(Tabla13[[#This Row],[COTIZACIÓN 3]]&gt;0,ABS(1-Tabla13[[#This Row],[COTIZACIÓN 3]]/Tabla13[[#This Row],[PROMEDIO]]),"")</f>
        <v>3.7046290017488159E-2</v>
      </c>
      <c r="K113" s="1"/>
      <c r="L113" s="2" t="str">
        <f>IF(Tabla13[[#This Row],[COTIZACIÓN 4]]&gt;0,ABS(1-Tabla13[[#This Row],[COTIZACIÓN 4]]/Tabla13[[#This Row],[PROMEDIO]]),"")</f>
        <v/>
      </c>
      <c r="M113" s="1"/>
      <c r="N113" s="2" t="str">
        <f>IF(Tabla13[[#This Row],[COTIZACIÓN 5]]&gt;0,ABS(1-Tabla13[[#This Row],[COTIZACIÓN 5]]/Tabla13[[#This Row],[PROMEDIO]]),"")</f>
        <v/>
      </c>
      <c r="O113" s="1"/>
      <c r="P113" s="2" t="str">
        <f>IF(Tabla13[[#This Row],[COTIZACIÓN 6]]&gt;0,ABS(1-Tabla13[[#This Row],[COTIZACIÓN 6]]/Tabla13[[#This Row],[PROMEDIO]]),"")</f>
        <v/>
      </c>
      <c r="Q113" s="1"/>
      <c r="R113" s="2" t="str">
        <f>IF(Tabla13[[#This Row],[COTIZACIÓN 7]]&gt;0,ABS(1-Tabla13[[#This Row],[COTIZACIÓN 7]]/Tabla13[[#This Row],[PROMEDIO]]),"")</f>
        <v/>
      </c>
      <c r="S113" s="1"/>
      <c r="T113" s="2" t="str">
        <f>IF(Tabla13[[#This Row],[COTIZACIÓN 8]]&gt;0,ABS(1-Tabla13[[#This Row],[COTIZACIÓN 8]]/Tabla13[[#This Row],[PROMEDIO]]),"")</f>
        <v/>
      </c>
      <c r="U11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28019</v>
      </c>
      <c r="V113" s="16">
        <f>COUNT(Tabla13[[#This Row],[COTIZACIÓN 1]:[DESVIACIÓN COT.8]])/2</f>
        <v>3</v>
      </c>
    </row>
    <row r="114" spans="1:22" ht="15" x14ac:dyDescent="0.25">
      <c r="A114" s="15">
        <v>111</v>
      </c>
      <c r="B114" s="32" t="s">
        <v>153</v>
      </c>
      <c r="C114" s="36">
        <v>50181708</v>
      </c>
      <c r="D114" s="42" t="s">
        <v>36</v>
      </c>
      <c r="E114" s="45">
        <v>15242</v>
      </c>
      <c r="F114" s="2">
        <f>IF(Tabla13[[#This Row],[COTIZACIÓN 1]]&gt;0,ABS(1-Tabla13[[#This Row],[COTIZACIÓN 1]]/Tabla13[[#This Row],[PROMEDIO]]),"")</f>
        <v>1.4412997903563429E-3</v>
      </c>
      <c r="G114" s="45">
        <v>15851</v>
      </c>
      <c r="H114" s="2">
        <f>IF(Tabla13[[#This Row],[COTIZACIÓN 2]]&gt;0,ABS(1-Tabla13[[#This Row],[COTIZACIÓN 2]]/Tabla13[[#This Row],[PROMEDIO]]),"")</f>
        <v>3.8456498951781937E-2</v>
      </c>
      <c r="I114" s="46">
        <v>14699</v>
      </c>
      <c r="J114" s="2">
        <f>IF(Tabla13[[#This Row],[COTIZACIÓN 3]]&gt;0,ABS(1-Tabla13[[#This Row],[COTIZACIÓN 3]]/Tabla13[[#This Row],[PROMEDIO]]),"")</f>
        <v>3.7015199161425594E-2</v>
      </c>
      <c r="K114" s="1"/>
      <c r="L114" s="2" t="str">
        <f>IF(Tabla13[[#This Row],[COTIZACIÓN 4]]&gt;0,ABS(1-Tabla13[[#This Row],[COTIZACIÓN 4]]/Tabla13[[#This Row],[PROMEDIO]]),"")</f>
        <v/>
      </c>
      <c r="M114" s="1"/>
      <c r="N114" s="2" t="str">
        <f>IF(Tabla13[[#This Row],[COTIZACIÓN 5]]&gt;0,ABS(1-Tabla13[[#This Row],[COTIZACIÓN 5]]/Tabla13[[#This Row],[PROMEDIO]]),"")</f>
        <v/>
      </c>
      <c r="O114" s="1"/>
      <c r="P114" s="2" t="str">
        <f>IF(Tabla13[[#This Row],[COTIZACIÓN 6]]&gt;0,ABS(1-Tabla13[[#This Row],[COTIZACIÓN 6]]/Tabla13[[#This Row],[PROMEDIO]]),"")</f>
        <v/>
      </c>
      <c r="Q114" s="1"/>
      <c r="R114" s="2" t="str">
        <f>IF(Tabla13[[#This Row],[COTIZACIÓN 7]]&gt;0,ABS(1-Tabla13[[#This Row],[COTIZACIÓN 7]]/Tabla13[[#This Row],[PROMEDIO]]),"")</f>
        <v/>
      </c>
      <c r="S114" s="1"/>
      <c r="T114" s="2" t="str">
        <f>IF(Tabla13[[#This Row],[COTIZACIÓN 8]]&gt;0,ABS(1-Tabla13[[#This Row],[COTIZACIÓN 8]]/Tabla13[[#This Row],[PROMEDIO]]),"")</f>
        <v/>
      </c>
      <c r="U11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15264</v>
      </c>
      <c r="V114" s="16">
        <f>COUNT(Tabla13[[#This Row],[COTIZACIÓN 1]:[DESVIACIÓN COT.8]])/2</f>
        <v>3</v>
      </c>
    </row>
    <row r="115" spans="1:22" ht="15" x14ac:dyDescent="0.25">
      <c r="A115" s="15">
        <v>112</v>
      </c>
      <c r="B115" s="32" t="s">
        <v>154</v>
      </c>
      <c r="C115" s="36">
        <v>50193102</v>
      </c>
      <c r="D115" s="42" t="s">
        <v>115</v>
      </c>
      <c r="E115" s="45">
        <v>6370</v>
      </c>
      <c r="F115" s="2">
        <f>IF(Tabla13[[#This Row],[COTIZACIÓN 1]]&gt;0,ABS(1-Tabla13[[#This Row],[COTIZACIÓN 1]]/Tabla13[[#This Row],[PROMEDIO]]),"")</f>
        <v>1.2543116964566225E-3</v>
      </c>
      <c r="G115" s="45">
        <v>6624</v>
      </c>
      <c r="H115" s="2">
        <f>IF(Tabla13[[#This Row],[COTIZACIÓN 2]]&gt;0,ABS(1-Tabla13[[#This Row],[COTIZACIÓN 2]]/Tabla13[[#This Row],[PROMEDIO]]),"")</f>
        <v>3.8570084666039506E-2</v>
      </c>
      <c r="I115" s="46">
        <v>6142</v>
      </c>
      <c r="J115" s="2">
        <f>IF(Tabla13[[#This Row],[COTIZACIÓN 3]]&gt;0,ABS(1-Tabla13[[#This Row],[COTIZACIÓN 3]]/Tabla13[[#This Row],[PROMEDIO]]),"")</f>
        <v>3.7002195045468755E-2</v>
      </c>
      <c r="K115" s="1"/>
      <c r="L115" s="2" t="str">
        <f>IF(Tabla13[[#This Row],[COTIZACIÓN 4]]&gt;0,ABS(1-Tabla13[[#This Row],[COTIZACIÓN 4]]/Tabla13[[#This Row],[PROMEDIO]]),"")</f>
        <v/>
      </c>
      <c r="M115" s="1"/>
      <c r="N115" s="2" t="str">
        <f>IF(Tabla13[[#This Row],[COTIZACIÓN 5]]&gt;0,ABS(1-Tabla13[[#This Row],[COTIZACIÓN 5]]/Tabla13[[#This Row],[PROMEDIO]]),"")</f>
        <v/>
      </c>
      <c r="O115" s="1"/>
      <c r="P115" s="2" t="str">
        <f>IF(Tabla13[[#This Row],[COTIZACIÓN 6]]&gt;0,ABS(1-Tabla13[[#This Row],[COTIZACIÓN 6]]/Tabla13[[#This Row],[PROMEDIO]]),"")</f>
        <v/>
      </c>
      <c r="Q115" s="1"/>
      <c r="R115" s="2" t="str">
        <f>IF(Tabla13[[#This Row],[COTIZACIÓN 7]]&gt;0,ABS(1-Tabla13[[#This Row],[COTIZACIÓN 7]]/Tabla13[[#This Row],[PROMEDIO]]),"")</f>
        <v/>
      </c>
      <c r="S115" s="1"/>
      <c r="T115" s="2" t="str">
        <f>IF(Tabla13[[#This Row],[COTIZACIÓN 8]]&gt;0,ABS(1-Tabla13[[#This Row],[COTIZACIÓN 8]]/Tabla13[[#This Row],[PROMEDIO]]),"")</f>
        <v/>
      </c>
      <c r="U11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6378</v>
      </c>
      <c r="V115" s="16">
        <f>COUNT(Tabla13[[#This Row],[COTIZACIÓN 1]:[DESVIACIÓN COT.8]])/2</f>
        <v>3</v>
      </c>
    </row>
    <row r="116" spans="1:22" ht="15" x14ac:dyDescent="0.25">
      <c r="A116" s="15">
        <v>113</v>
      </c>
      <c r="B116" s="32" t="s">
        <v>155</v>
      </c>
      <c r="C116" s="36">
        <v>50193102</v>
      </c>
      <c r="D116" s="42" t="s">
        <v>115</v>
      </c>
      <c r="E116" s="45">
        <v>6370</v>
      </c>
      <c r="F116" s="2">
        <f>IF(Tabla13[[#This Row],[COTIZACIÓN 1]]&gt;0,ABS(1-Tabla13[[#This Row],[COTIZACIÓN 1]]/Tabla13[[#This Row],[PROMEDIO]]),"")</f>
        <v>1.2543116964566225E-3</v>
      </c>
      <c r="G116" s="45">
        <v>6624</v>
      </c>
      <c r="H116" s="2">
        <f>IF(Tabla13[[#This Row],[COTIZACIÓN 2]]&gt;0,ABS(1-Tabla13[[#This Row],[COTIZACIÓN 2]]/Tabla13[[#This Row],[PROMEDIO]]),"")</f>
        <v>3.8570084666039506E-2</v>
      </c>
      <c r="I116" s="46">
        <v>6142</v>
      </c>
      <c r="J116" s="2">
        <f>IF(Tabla13[[#This Row],[COTIZACIÓN 3]]&gt;0,ABS(1-Tabla13[[#This Row],[COTIZACIÓN 3]]/Tabla13[[#This Row],[PROMEDIO]]),"")</f>
        <v>3.7002195045468755E-2</v>
      </c>
      <c r="K116" s="1"/>
      <c r="L116" s="2" t="str">
        <f>IF(Tabla13[[#This Row],[COTIZACIÓN 4]]&gt;0,ABS(1-Tabla13[[#This Row],[COTIZACIÓN 4]]/Tabla13[[#This Row],[PROMEDIO]]),"")</f>
        <v/>
      </c>
      <c r="M116" s="1"/>
      <c r="N116" s="2" t="str">
        <f>IF(Tabla13[[#This Row],[COTIZACIÓN 5]]&gt;0,ABS(1-Tabla13[[#This Row],[COTIZACIÓN 5]]/Tabla13[[#This Row],[PROMEDIO]]),"")</f>
        <v/>
      </c>
      <c r="O116" s="1"/>
      <c r="P116" s="2" t="str">
        <f>IF(Tabla13[[#This Row],[COTIZACIÓN 6]]&gt;0,ABS(1-Tabla13[[#This Row],[COTIZACIÓN 6]]/Tabla13[[#This Row],[PROMEDIO]]),"")</f>
        <v/>
      </c>
      <c r="Q116" s="1"/>
      <c r="R116" s="2" t="str">
        <f>IF(Tabla13[[#This Row],[COTIZACIÓN 7]]&gt;0,ABS(1-Tabla13[[#This Row],[COTIZACIÓN 7]]/Tabla13[[#This Row],[PROMEDIO]]),"")</f>
        <v/>
      </c>
      <c r="S116" s="1"/>
      <c r="T116" s="2" t="str">
        <f>IF(Tabla13[[#This Row],[COTIZACIÓN 8]]&gt;0,ABS(1-Tabla13[[#This Row],[COTIZACIÓN 8]]/Tabla13[[#This Row],[PROMEDIO]]),"")</f>
        <v/>
      </c>
      <c r="U11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6378</v>
      </c>
      <c r="V116" s="16">
        <f>COUNT(Tabla13[[#This Row],[COTIZACIÓN 1]:[DESVIACIÓN COT.8]])/2</f>
        <v>3</v>
      </c>
    </row>
    <row r="117" spans="1:22" ht="25.5" x14ac:dyDescent="0.25">
      <c r="A117" s="15">
        <v>114</v>
      </c>
      <c r="B117" s="32" t="s">
        <v>156</v>
      </c>
      <c r="C117" s="36">
        <v>50131802</v>
      </c>
      <c r="D117" s="42" t="s">
        <v>157</v>
      </c>
      <c r="E117" s="45">
        <v>80057</v>
      </c>
      <c r="F117" s="2">
        <f>IF(Tabla13[[#This Row],[COTIZACIÓN 1]]&gt;0,ABS(1-Tabla13[[#This Row],[COTIZACIÓN 1]]/Tabla13[[#This Row],[PROMEDIO]]),"")</f>
        <v>1.434416005588024E-3</v>
      </c>
      <c r="G117" s="45">
        <v>83259</v>
      </c>
      <c r="H117" s="2">
        <f>IF(Tabla13[[#This Row],[COTIZACIÓN 2]]&gt;0,ABS(1-Tabla13[[#This Row],[COTIZACIÓN 2]]/Tabla13[[#This Row],[PROMEDIO]]),"")</f>
        <v>3.8504714863044409E-2</v>
      </c>
      <c r="I117" s="46">
        <v>77201</v>
      </c>
      <c r="J117" s="2">
        <f>IF(Tabla13[[#This Row],[COTIZACIÓN 3]]&gt;0,ABS(1-Tabla13[[#This Row],[COTIZACIÓN 3]]/Tabla13[[#This Row],[PROMEDIO]]),"")</f>
        <v>3.7057825674799205E-2</v>
      </c>
      <c r="K117" s="1"/>
      <c r="L117" s="2" t="str">
        <f>IF(Tabla13[[#This Row],[COTIZACIÓN 4]]&gt;0,ABS(1-Tabla13[[#This Row],[COTIZACIÓN 4]]/Tabla13[[#This Row],[PROMEDIO]]),"")</f>
        <v/>
      </c>
      <c r="M117" s="1"/>
      <c r="N117" s="2" t="str">
        <f>IF(Tabla13[[#This Row],[COTIZACIÓN 5]]&gt;0,ABS(1-Tabla13[[#This Row],[COTIZACIÓN 5]]/Tabla13[[#This Row],[PROMEDIO]]),"")</f>
        <v/>
      </c>
      <c r="O117" s="1"/>
      <c r="P117" s="2" t="str">
        <f>IF(Tabla13[[#This Row],[COTIZACIÓN 6]]&gt;0,ABS(1-Tabla13[[#This Row],[COTIZACIÓN 6]]/Tabla13[[#This Row],[PROMEDIO]]),"")</f>
        <v/>
      </c>
      <c r="Q117" s="1"/>
      <c r="R117" s="2" t="str">
        <f>IF(Tabla13[[#This Row],[COTIZACIÓN 7]]&gt;0,ABS(1-Tabla13[[#This Row],[COTIZACIÓN 7]]/Tabla13[[#This Row],[PROMEDIO]]),"")</f>
        <v/>
      </c>
      <c r="S117" s="1"/>
      <c r="T117" s="2" t="str">
        <f>IF(Tabla13[[#This Row],[COTIZACIÓN 8]]&gt;0,ABS(1-Tabla13[[#This Row],[COTIZACIÓN 8]]/Tabla13[[#This Row],[PROMEDIO]]),"")</f>
        <v/>
      </c>
      <c r="U11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80172</v>
      </c>
      <c r="V117" s="16">
        <f>COUNT(Tabla13[[#This Row],[COTIZACIÓN 1]:[DESVIACIÓN COT.8]])/2</f>
        <v>3</v>
      </c>
    </row>
    <row r="118" spans="1:22" ht="25.5" x14ac:dyDescent="0.25">
      <c r="A118" s="15">
        <v>115</v>
      </c>
      <c r="B118" s="32" t="s">
        <v>158</v>
      </c>
      <c r="C118" s="36">
        <v>50131802</v>
      </c>
      <c r="D118" s="42" t="s">
        <v>159</v>
      </c>
      <c r="E118" s="45">
        <v>19993</v>
      </c>
      <c r="F118" s="2">
        <f>IF(Tabla13[[#This Row],[COTIZACIÓN 1]]&gt;0,ABS(1-Tabla13[[#This Row],[COTIZACIÓN 1]]/Tabla13[[#This Row],[PROMEDIO]]),"")</f>
        <v>1.3985315418810762E-3</v>
      </c>
      <c r="G118" s="45">
        <v>20792</v>
      </c>
      <c r="H118" s="2">
        <f>IF(Tabla13[[#This Row],[COTIZACIÓN 2]]&gt;0,ABS(1-Tabla13[[#This Row],[COTIZACIÓN 2]]/Tabla13[[#This Row],[PROMEDIO]]),"")</f>
        <v>3.8509564956795472E-2</v>
      </c>
      <c r="I118" s="46">
        <v>19280</v>
      </c>
      <c r="J118" s="2">
        <f>IF(Tabla13[[#This Row],[COTIZACIÓN 3]]&gt;0,ABS(1-Tabla13[[#This Row],[COTIZACIÓN 3]]/Tabla13[[#This Row],[PROMEDIO]]),"")</f>
        <v>3.7011138304779978E-2</v>
      </c>
      <c r="K118" s="1"/>
      <c r="L118" s="2" t="str">
        <f>IF(Tabla13[[#This Row],[COTIZACIÓN 4]]&gt;0,ABS(1-Tabla13[[#This Row],[COTIZACIÓN 4]]/Tabla13[[#This Row],[PROMEDIO]]),"")</f>
        <v/>
      </c>
      <c r="M118" s="1"/>
      <c r="N118" s="2" t="str">
        <f>IF(Tabla13[[#This Row],[COTIZACIÓN 5]]&gt;0,ABS(1-Tabla13[[#This Row],[COTIZACIÓN 5]]/Tabla13[[#This Row],[PROMEDIO]]),"")</f>
        <v/>
      </c>
      <c r="O118" s="1"/>
      <c r="P118" s="2" t="str">
        <f>IF(Tabla13[[#This Row],[COTIZACIÓN 6]]&gt;0,ABS(1-Tabla13[[#This Row],[COTIZACIÓN 6]]/Tabla13[[#This Row],[PROMEDIO]]),"")</f>
        <v/>
      </c>
      <c r="Q118" s="1"/>
      <c r="R118" s="2" t="str">
        <f>IF(Tabla13[[#This Row],[COTIZACIÓN 7]]&gt;0,ABS(1-Tabla13[[#This Row],[COTIZACIÓN 7]]/Tabla13[[#This Row],[PROMEDIO]]),"")</f>
        <v/>
      </c>
      <c r="S118" s="1"/>
      <c r="T118" s="2" t="str">
        <f>IF(Tabla13[[#This Row],[COTIZACIÓN 8]]&gt;0,ABS(1-Tabla13[[#This Row],[COTIZACIÓN 8]]/Tabla13[[#This Row],[PROMEDIO]]),"")</f>
        <v/>
      </c>
      <c r="U11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20021</v>
      </c>
      <c r="V118" s="16">
        <f>COUNT(Tabla13[[#This Row],[COTIZACIÓN 1]:[DESVIACIÓN COT.8]])/2</f>
        <v>3</v>
      </c>
    </row>
    <row r="119" spans="1:22" ht="38.25" x14ac:dyDescent="0.25">
      <c r="A119" s="15">
        <v>116</v>
      </c>
      <c r="B119" s="32" t="s">
        <v>160</v>
      </c>
      <c r="C119" s="36">
        <v>50131802</v>
      </c>
      <c r="D119" s="42" t="s">
        <v>38</v>
      </c>
      <c r="E119" s="45">
        <v>79423</v>
      </c>
      <c r="F119" s="2">
        <f>IF(Tabla13[[#This Row],[COTIZACIÓN 1]]&gt;0,ABS(1-Tabla13[[#This Row],[COTIZACIÓN 1]]/Tabla13[[#This Row],[PROMEDIO]]),"")</f>
        <v>1.4332951959465934E-3</v>
      </c>
      <c r="G119" s="45">
        <v>82599</v>
      </c>
      <c r="H119" s="2">
        <f>IF(Tabla13[[#This Row],[COTIZACIÓN 2]]&gt;0,ABS(1-Tabla13[[#This Row],[COTIZACIÓN 2]]/Tabla13[[#This Row],[PROMEDIO]]),"")</f>
        <v>3.8497806052528949E-2</v>
      </c>
      <c r="I119" s="46">
        <v>76590</v>
      </c>
      <c r="J119" s="2">
        <f>IF(Tabla13[[#This Row],[COTIZACIÓN 3]]&gt;0,ABS(1-Tabla13[[#This Row],[COTIZACIÓN 3]]/Tabla13[[#This Row],[PROMEDIO]]),"")</f>
        <v>3.7051938091705705E-2</v>
      </c>
      <c r="K119" s="1"/>
      <c r="L119" s="2" t="str">
        <f>IF(Tabla13[[#This Row],[COTIZACIÓN 4]]&gt;0,ABS(1-Tabla13[[#This Row],[COTIZACIÓN 4]]/Tabla13[[#This Row],[PROMEDIO]]),"")</f>
        <v/>
      </c>
      <c r="M119" s="1"/>
      <c r="N119" s="2" t="str">
        <f>IF(Tabla13[[#This Row],[COTIZACIÓN 5]]&gt;0,ABS(1-Tabla13[[#This Row],[COTIZACIÓN 5]]/Tabla13[[#This Row],[PROMEDIO]]),"")</f>
        <v/>
      </c>
      <c r="O119" s="1"/>
      <c r="P119" s="2" t="str">
        <f>IF(Tabla13[[#This Row],[COTIZACIÓN 6]]&gt;0,ABS(1-Tabla13[[#This Row],[COTIZACIÓN 6]]/Tabla13[[#This Row],[PROMEDIO]]),"")</f>
        <v/>
      </c>
      <c r="Q119" s="1"/>
      <c r="R119" s="2" t="str">
        <f>IF(Tabla13[[#This Row],[COTIZACIÓN 7]]&gt;0,ABS(1-Tabla13[[#This Row],[COTIZACIÓN 7]]/Tabla13[[#This Row],[PROMEDIO]]),"")</f>
        <v/>
      </c>
      <c r="S119" s="1"/>
      <c r="T119" s="2" t="str">
        <f>IF(Tabla13[[#This Row],[COTIZACIÓN 8]]&gt;0,ABS(1-Tabla13[[#This Row],[COTIZACIÓN 8]]/Tabla13[[#This Row],[PROMEDIO]]),"")</f>
        <v/>
      </c>
      <c r="U11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79537</v>
      </c>
      <c r="V119" s="16">
        <f>COUNT(Tabla13[[#This Row],[COTIZACIÓN 1]:[DESVIACIÓN COT.8]])/2</f>
        <v>3</v>
      </c>
    </row>
    <row r="120" spans="1:22" ht="15" x14ac:dyDescent="0.25">
      <c r="A120" s="15">
        <v>117</v>
      </c>
      <c r="B120" s="32" t="s">
        <v>161</v>
      </c>
      <c r="C120" s="36">
        <v>47131611</v>
      </c>
      <c r="D120" s="42" t="s">
        <v>30</v>
      </c>
      <c r="E120" s="45">
        <v>10663</v>
      </c>
      <c r="F120" s="2">
        <f>IF(Tabla13[[#This Row],[COTIZACIÓN 1]]&gt;0,ABS(1-Tabla13[[#This Row],[COTIZACIÓN 1]]/Tabla13[[#This Row],[PROMEDIO]]),"")</f>
        <v>1.4047574452145106E-3</v>
      </c>
      <c r="G120" s="45">
        <v>11089</v>
      </c>
      <c r="H120" s="2">
        <f>IF(Tabla13[[#This Row],[COTIZACIÓN 2]]&gt;0,ABS(1-Tabla13[[#This Row],[COTIZACIÓN 2]]/Tabla13[[#This Row],[PROMEDIO]]),"")</f>
        <v>3.8490353998876126E-2</v>
      </c>
      <c r="I120" s="46">
        <v>10283</v>
      </c>
      <c r="J120" s="2">
        <f>IF(Tabla13[[#This Row],[COTIZACIÓN 3]]&gt;0,ABS(1-Tabla13[[#This Row],[COTIZACIÓN 3]]/Tabla13[[#This Row],[PROMEDIO]]),"")</f>
        <v>3.6991946057314151E-2</v>
      </c>
      <c r="K120" s="1"/>
      <c r="L120" s="2" t="str">
        <f>IF(Tabla13[[#This Row],[COTIZACIÓN 4]]&gt;0,ABS(1-Tabla13[[#This Row],[COTIZACIÓN 4]]/Tabla13[[#This Row],[PROMEDIO]]),"")</f>
        <v/>
      </c>
      <c r="M120" s="1"/>
      <c r="N120" s="2" t="str">
        <f>IF(Tabla13[[#This Row],[COTIZACIÓN 5]]&gt;0,ABS(1-Tabla13[[#This Row],[COTIZACIÓN 5]]/Tabla13[[#This Row],[PROMEDIO]]),"")</f>
        <v/>
      </c>
      <c r="O120" s="1"/>
      <c r="P120" s="2" t="str">
        <f>IF(Tabla13[[#This Row],[COTIZACIÓN 6]]&gt;0,ABS(1-Tabla13[[#This Row],[COTIZACIÓN 6]]/Tabla13[[#This Row],[PROMEDIO]]),"")</f>
        <v/>
      </c>
      <c r="Q120" s="1"/>
      <c r="R120" s="2" t="str">
        <f>IF(Tabla13[[#This Row],[COTIZACIÓN 7]]&gt;0,ABS(1-Tabla13[[#This Row],[COTIZACIÓN 7]]/Tabla13[[#This Row],[PROMEDIO]]),"")</f>
        <v/>
      </c>
      <c r="S120" s="1"/>
      <c r="T120" s="2" t="str">
        <f>IF(Tabla13[[#This Row],[COTIZACIÓN 8]]&gt;0,ABS(1-Tabla13[[#This Row],[COTIZACIÓN 8]]/Tabla13[[#This Row],[PROMEDIO]]),"")</f>
        <v/>
      </c>
      <c r="U12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10678</v>
      </c>
      <c r="V120" s="16">
        <f>COUNT(Tabla13[[#This Row],[COTIZACIÓN 1]:[DESVIACIÓN COT.8]])/2</f>
        <v>3</v>
      </c>
    </row>
    <row r="121" spans="1:22" ht="15" x14ac:dyDescent="0.25">
      <c r="A121" s="15">
        <v>118</v>
      </c>
      <c r="B121" s="32" t="s">
        <v>162</v>
      </c>
      <c r="C121" s="36">
        <v>47131603</v>
      </c>
      <c r="D121" s="42" t="s">
        <v>71</v>
      </c>
      <c r="E121" s="45">
        <v>17584</v>
      </c>
      <c r="F121" s="2">
        <f>IF(Tabla13[[#This Row],[COTIZACIÓN 1]]&gt;0,ABS(1-Tabla13[[#This Row],[COTIZACIÓN 1]]/Tabla13[[#This Row],[PROMEDIO]]),"")</f>
        <v>1.419728547901622E-3</v>
      </c>
      <c r="G121" s="45">
        <v>18287</v>
      </c>
      <c r="H121" s="2">
        <f>IF(Tabla13[[#This Row],[COTIZACIÓN 2]]&gt;0,ABS(1-Tabla13[[#This Row],[COTIZACIÓN 2]]/Tabla13[[#This Row],[PROMEDIO]]),"")</f>
        <v>3.8503038219092511E-2</v>
      </c>
      <c r="I121" s="46">
        <v>16956</v>
      </c>
      <c r="J121" s="2">
        <f>IF(Tabla13[[#This Row],[COTIZACIÓN 3]]&gt;0,ABS(1-Tabla13[[#This Row],[COTIZACIÓN 3]]/Tabla13[[#This Row],[PROMEDIO]]),"")</f>
        <v>3.7083309671190889E-2</v>
      </c>
      <c r="K121" s="1"/>
      <c r="L121" s="2" t="str">
        <f>IF(Tabla13[[#This Row],[COTIZACIÓN 4]]&gt;0,ABS(1-Tabla13[[#This Row],[COTIZACIÓN 4]]/Tabla13[[#This Row],[PROMEDIO]]),"")</f>
        <v/>
      </c>
      <c r="M121" s="1"/>
      <c r="N121" s="2" t="str">
        <f>IF(Tabla13[[#This Row],[COTIZACIÓN 5]]&gt;0,ABS(1-Tabla13[[#This Row],[COTIZACIÓN 5]]/Tabla13[[#This Row],[PROMEDIO]]),"")</f>
        <v/>
      </c>
      <c r="O121" s="1"/>
      <c r="P121" s="2" t="str">
        <f>IF(Tabla13[[#This Row],[COTIZACIÓN 6]]&gt;0,ABS(1-Tabla13[[#This Row],[COTIZACIÓN 6]]/Tabla13[[#This Row],[PROMEDIO]]),"")</f>
        <v/>
      </c>
      <c r="Q121" s="1"/>
      <c r="R121" s="2" t="str">
        <f>IF(Tabla13[[#This Row],[COTIZACIÓN 7]]&gt;0,ABS(1-Tabla13[[#This Row],[COTIZACIÓN 7]]/Tabla13[[#This Row],[PROMEDIO]]),"")</f>
        <v/>
      </c>
      <c r="S121" s="1"/>
      <c r="T121" s="2" t="str">
        <f>IF(Tabla13[[#This Row],[COTIZACIÓN 8]]&gt;0,ABS(1-Tabla13[[#This Row],[COTIZACIÓN 8]]/Tabla13[[#This Row],[PROMEDIO]]),"")</f>
        <v/>
      </c>
      <c r="U12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17609</v>
      </c>
      <c r="V121" s="16">
        <f>COUNT(Tabla13[[#This Row],[COTIZACIÓN 1]:[DESVIACIÓN COT.8]])/2</f>
        <v>3</v>
      </c>
    </row>
    <row r="122" spans="1:22" ht="15" x14ac:dyDescent="0.25">
      <c r="A122" s="15">
        <v>119</v>
      </c>
      <c r="B122" s="33" t="s">
        <v>163</v>
      </c>
      <c r="C122" s="37">
        <v>50171551</v>
      </c>
      <c r="D122" s="43" t="s">
        <v>28</v>
      </c>
      <c r="E122" s="45">
        <v>4210</v>
      </c>
      <c r="F122" s="2">
        <f>IF(Tabla13[[#This Row],[COTIZACIÓN 1]]&gt;0,ABS(1-Tabla13[[#This Row],[COTIZACIÓN 1]]/Tabla13[[#This Row],[PROMEDIO]]),"")</f>
        <v>1.1862396204033177E-3</v>
      </c>
      <c r="G122" s="45">
        <v>4378</v>
      </c>
      <c r="H122" s="2">
        <f>IF(Tabla13[[#This Row],[COTIZACIÓN 2]]&gt;0,ABS(1-Tabla13[[#This Row],[COTIZACIÓN 2]]/Tabla13[[#This Row],[PROMEDIO]]),"")</f>
        <v>3.8671411625148311E-2</v>
      </c>
      <c r="I122" s="46">
        <v>4059</v>
      </c>
      <c r="J122" s="2">
        <f>IF(Tabla13[[#This Row],[COTIZACIÓN 3]]&gt;0,ABS(1-Tabla13[[#This Row],[COTIZACIÓN 3]]/Tabla13[[#This Row],[PROMEDIO]]),"")</f>
        <v>3.70106761565836E-2</v>
      </c>
      <c r="K122" s="1"/>
      <c r="L122" s="2" t="str">
        <f>IF(Tabla13[[#This Row],[COTIZACIÓN 4]]&gt;0,ABS(1-Tabla13[[#This Row],[COTIZACIÓN 4]]/Tabla13[[#This Row],[PROMEDIO]]),"")</f>
        <v/>
      </c>
      <c r="M122" s="1"/>
      <c r="N122" s="2" t="str">
        <f>IF(Tabla13[[#This Row],[COTIZACIÓN 5]]&gt;0,ABS(1-Tabla13[[#This Row],[COTIZACIÓN 5]]/Tabla13[[#This Row],[PROMEDIO]]),"")</f>
        <v/>
      </c>
      <c r="O122" s="1"/>
      <c r="P122" s="2" t="str">
        <f>IF(Tabla13[[#This Row],[COTIZACIÓN 6]]&gt;0,ABS(1-Tabla13[[#This Row],[COTIZACIÓN 6]]/Tabla13[[#This Row],[PROMEDIO]]),"")</f>
        <v/>
      </c>
      <c r="Q122" s="1"/>
      <c r="R122" s="2" t="str">
        <f>IF(Tabla13[[#This Row],[COTIZACIÓN 7]]&gt;0,ABS(1-Tabla13[[#This Row],[COTIZACIÓN 7]]/Tabla13[[#This Row],[PROMEDIO]]),"")</f>
        <v/>
      </c>
      <c r="S122" s="1"/>
      <c r="T122" s="2" t="str">
        <f>IF(Tabla13[[#This Row],[COTIZACIÓN 8]]&gt;0,ABS(1-Tabla13[[#This Row],[COTIZACIÓN 8]]/Tabla13[[#This Row],[PROMEDIO]]),"")</f>
        <v/>
      </c>
      <c r="U12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4215</v>
      </c>
      <c r="V122" s="16">
        <f>COUNT(Tabla13[[#This Row],[COTIZACIÓN 1]:[DESVIACIÓN COT.8]])/2</f>
        <v>3</v>
      </c>
    </row>
    <row r="123" spans="1:22" ht="38.25" x14ac:dyDescent="0.25">
      <c r="A123" s="15">
        <v>120</v>
      </c>
      <c r="B123" s="32" t="s">
        <v>164</v>
      </c>
      <c r="C123" s="39">
        <v>50171552</v>
      </c>
      <c r="D123" s="42" t="s">
        <v>28</v>
      </c>
      <c r="E123" s="45">
        <v>26842</v>
      </c>
      <c r="F123" s="2">
        <f>IF(Tabla13[[#This Row],[COTIZACIÓN 1]]&gt;0,ABS(1-Tabla13[[#This Row],[COTIZACIÓN 1]]/Tabla13[[#This Row],[PROMEDIO]]),"")</f>
        <v>1.4136904761904434E-3</v>
      </c>
      <c r="G123" s="45">
        <v>27915</v>
      </c>
      <c r="H123" s="2">
        <f>IF(Tabla13[[#This Row],[COTIZACIÓN 2]]&gt;0,ABS(1-Tabla13[[#This Row],[COTIZACIÓN 2]]/Tabla13[[#This Row],[PROMEDIO]]),"")</f>
        <v>3.8504464285714191E-2</v>
      </c>
      <c r="I123" s="46">
        <v>25884</v>
      </c>
      <c r="J123" s="2">
        <f>IF(Tabla13[[#This Row],[COTIZACIÓN 3]]&gt;0,ABS(1-Tabla13[[#This Row],[COTIZACIÓN 3]]/Tabla13[[#This Row],[PROMEDIO]]),"")</f>
        <v>3.7053571428571463E-2</v>
      </c>
      <c r="K123" s="1"/>
      <c r="L123" s="2" t="str">
        <f>IF(Tabla13[[#This Row],[COTIZACIÓN 4]]&gt;0,ABS(1-Tabla13[[#This Row],[COTIZACIÓN 4]]/Tabla13[[#This Row],[PROMEDIO]]),"")</f>
        <v/>
      </c>
      <c r="M123" s="1"/>
      <c r="N123" s="2" t="str">
        <f>IF(Tabla13[[#This Row],[COTIZACIÓN 5]]&gt;0,ABS(1-Tabla13[[#This Row],[COTIZACIÓN 5]]/Tabla13[[#This Row],[PROMEDIO]]),"")</f>
        <v/>
      </c>
      <c r="O123" s="1"/>
      <c r="P123" s="2" t="str">
        <f>IF(Tabla13[[#This Row],[COTIZACIÓN 6]]&gt;0,ABS(1-Tabla13[[#This Row],[COTIZACIÓN 6]]/Tabla13[[#This Row],[PROMEDIO]]),"")</f>
        <v/>
      </c>
      <c r="Q123" s="1"/>
      <c r="R123" s="2" t="str">
        <f>IF(Tabla13[[#This Row],[COTIZACIÓN 7]]&gt;0,ABS(1-Tabla13[[#This Row],[COTIZACIÓN 7]]/Tabla13[[#This Row],[PROMEDIO]]),"")</f>
        <v/>
      </c>
      <c r="S123" s="1"/>
      <c r="T123" s="2" t="str">
        <f>IF(Tabla13[[#This Row],[COTIZACIÓN 8]]&gt;0,ABS(1-Tabla13[[#This Row],[COTIZACIÓN 8]]/Tabla13[[#This Row],[PROMEDIO]]),"")</f>
        <v/>
      </c>
      <c r="U12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26880</v>
      </c>
      <c r="V123" s="16">
        <f>COUNT(Tabla13[[#This Row],[COTIZACIÓN 1]:[DESVIACIÓN COT.8]])/2</f>
        <v>3</v>
      </c>
    </row>
    <row r="124" spans="1:22" ht="15" x14ac:dyDescent="0.25">
      <c r="A124" s="15">
        <v>121</v>
      </c>
      <c r="B124" s="32" t="s">
        <v>165</v>
      </c>
      <c r="C124" s="36">
        <v>50171552</v>
      </c>
      <c r="D124" s="42" t="s">
        <v>45</v>
      </c>
      <c r="E124" s="45">
        <v>19289</v>
      </c>
      <c r="F124" s="2">
        <f>IF(Tabla13[[#This Row],[COTIZACIÓN 1]]&gt;0,ABS(1-Tabla13[[#This Row],[COTIZACIÓN 1]]/Tabla13[[#This Row],[PROMEDIO]]),"")</f>
        <v>1.3978049285566785E-3</v>
      </c>
      <c r="G124" s="45">
        <v>20060</v>
      </c>
      <c r="H124" s="2">
        <f>IF(Tabla13[[#This Row],[COTIZACIÓN 2]]&gt;0,ABS(1-Tabla13[[#This Row],[COTIZACIÓN 2]]/Tabla13[[#This Row],[PROMEDIO]]),"")</f>
        <v>3.8517291364671857E-2</v>
      </c>
      <c r="I124" s="46">
        <v>18601</v>
      </c>
      <c r="J124" s="2">
        <f>IF(Tabla13[[#This Row],[COTIZACIÓN 3]]&gt;0,ABS(1-Tabla13[[#This Row],[COTIZACIÓN 3]]/Tabla13[[#This Row],[PROMEDIO]]),"")</f>
        <v>3.7015945330296174E-2</v>
      </c>
      <c r="K124" s="1"/>
      <c r="L124" s="2" t="str">
        <f>IF(Tabla13[[#This Row],[COTIZACIÓN 4]]&gt;0,ABS(1-Tabla13[[#This Row],[COTIZACIÓN 4]]/Tabla13[[#This Row],[PROMEDIO]]),"")</f>
        <v/>
      </c>
      <c r="M124" s="1"/>
      <c r="N124" s="2" t="str">
        <f>IF(Tabla13[[#This Row],[COTIZACIÓN 5]]&gt;0,ABS(1-Tabla13[[#This Row],[COTIZACIÓN 5]]/Tabla13[[#This Row],[PROMEDIO]]),"")</f>
        <v/>
      </c>
      <c r="O124" s="1"/>
      <c r="P124" s="2" t="str">
        <f>IF(Tabla13[[#This Row],[COTIZACIÓN 6]]&gt;0,ABS(1-Tabla13[[#This Row],[COTIZACIÓN 6]]/Tabla13[[#This Row],[PROMEDIO]]),"")</f>
        <v/>
      </c>
      <c r="Q124" s="1"/>
      <c r="R124" s="2" t="str">
        <f>IF(Tabla13[[#This Row],[COTIZACIÓN 7]]&gt;0,ABS(1-Tabla13[[#This Row],[COTIZACIÓN 7]]/Tabla13[[#This Row],[PROMEDIO]]),"")</f>
        <v/>
      </c>
      <c r="S124" s="1"/>
      <c r="T124" s="2" t="str">
        <f>IF(Tabla13[[#This Row],[COTIZACIÓN 8]]&gt;0,ABS(1-Tabla13[[#This Row],[COTIZACIÓN 8]]/Tabla13[[#This Row],[PROMEDIO]]),"")</f>
        <v/>
      </c>
      <c r="U12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19316</v>
      </c>
      <c r="V124" s="16">
        <f>COUNT(Tabla13[[#This Row],[COTIZACIÓN 1]:[DESVIACIÓN COT.8]])/2</f>
        <v>3</v>
      </c>
    </row>
    <row r="125" spans="1:22" ht="25.5" x14ac:dyDescent="0.25">
      <c r="A125" s="15">
        <v>122</v>
      </c>
      <c r="B125" s="32" t="s">
        <v>166</v>
      </c>
      <c r="C125" s="36">
        <v>50112007</v>
      </c>
      <c r="D125" s="42" t="s">
        <v>51</v>
      </c>
      <c r="E125" s="45">
        <v>35110</v>
      </c>
      <c r="F125" s="2">
        <f>IF(Tabla13[[#This Row],[COTIZACIÓN 1]]&gt;0,ABS(1-Tabla13[[#This Row],[COTIZACIÓN 1]]/Tabla13[[#This Row],[PROMEDIO]]),"")</f>
        <v>1.4220705346985607E-3</v>
      </c>
      <c r="G125" s="45">
        <v>36514</v>
      </c>
      <c r="H125" s="2">
        <f>IF(Tabla13[[#This Row],[COTIZACIÓN 2]]&gt;0,ABS(1-Tabla13[[#This Row],[COTIZACIÓN 2]]/Tabla13[[#This Row],[PROMEDIO]]),"")</f>
        <v>3.8509670079635905E-2</v>
      </c>
      <c r="I125" s="46">
        <v>33857</v>
      </c>
      <c r="J125" s="2">
        <f>IF(Tabla13[[#This Row],[COTIZACIÓN 3]]&gt;0,ABS(1-Tabla13[[#This Row],[COTIZACIÓN 3]]/Tabla13[[#This Row],[PROMEDIO]]),"")</f>
        <v>3.7059158134243431E-2</v>
      </c>
      <c r="K125" s="1"/>
      <c r="L125" s="2" t="str">
        <f>IF(Tabla13[[#This Row],[COTIZACIÓN 4]]&gt;0,ABS(1-Tabla13[[#This Row],[COTIZACIÓN 4]]/Tabla13[[#This Row],[PROMEDIO]]),"")</f>
        <v/>
      </c>
      <c r="M125" s="1"/>
      <c r="N125" s="2" t="str">
        <f>IF(Tabla13[[#This Row],[COTIZACIÓN 5]]&gt;0,ABS(1-Tabla13[[#This Row],[COTIZACIÓN 5]]/Tabla13[[#This Row],[PROMEDIO]]),"")</f>
        <v/>
      </c>
      <c r="O125" s="1"/>
      <c r="P125" s="2" t="str">
        <f>IF(Tabla13[[#This Row],[COTIZACIÓN 6]]&gt;0,ABS(1-Tabla13[[#This Row],[COTIZACIÓN 6]]/Tabla13[[#This Row],[PROMEDIO]]),"")</f>
        <v/>
      </c>
      <c r="Q125" s="1"/>
      <c r="R125" s="2" t="str">
        <f>IF(Tabla13[[#This Row],[COTIZACIÓN 7]]&gt;0,ABS(1-Tabla13[[#This Row],[COTIZACIÓN 7]]/Tabla13[[#This Row],[PROMEDIO]]),"")</f>
        <v/>
      </c>
      <c r="S125" s="1"/>
      <c r="T125" s="2" t="str">
        <f>IF(Tabla13[[#This Row],[COTIZACIÓN 8]]&gt;0,ABS(1-Tabla13[[#This Row],[COTIZACIÓN 8]]/Tabla13[[#This Row],[PROMEDIO]]),"")</f>
        <v/>
      </c>
      <c r="U12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35160</v>
      </c>
      <c r="V125" s="16">
        <f>COUNT(Tabla13[[#This Row],[COTIZACIÓN 1]:[DESVIACIÓN COT.8]])/2</f>
        <v>3</v>
      </c>
    </row>
    <row r="126" spans="1:22" ht="25.5" x14ac:dyDescent="0.25">
      <c r="A126" s="15">
        <v>123</v>
      </c>
      <c r="B126" s="32" t="s">
        <v>167</v>
      </c>
      <c r="C126" s="36">
        <v>50171831</v>
      </c>
      <c r="D126" s="42" t="s">
        <v>38</v>
      </c>
      <c r="E126" s="45">
        <v>7051</v>
      </c>
      <c r="F126" s="2">
        <f>IF(Tabla13[[#This Row],[COTIZACIÓN 1]]&gt;0,ABS(1-Tabla13[[#This Row],[COTIZACIÓN 1]]/Tabla13[[#This Row],[PROMEDIO]]),"")</f>
        <v>1.4162299957513058E-3</v>
      </c>
      <c r="G126" s="45">
        <v>7333</v>
      </c>
      <c r="H126" s="2">
        <f>IF(Tabla13[[#This Row],[COTIZACIÓN 2]]&gt;0,ABS(1-Tabla13[[#This Row],[COTIZACIÓN 2]]/Tabla13[[#This Row],[PROMEDIO]]),"")</f>
        <v>3.8521455884435563E-2</v>
      </c>
      <c r="I126" s="46">
        <v>6800</v>
      </c>
      <c r="J126" s="2">
        <f>IF(Tabla13[[#This Row],[COTIZACIÓN 3]]&gt;0,ABS(1-Tabla13[[#This Row],[COTIZACIÓN 3]]/Tabla13[[#This Row],[PROMEDIO]]),"")</f>
        <v>3.6963602889109159E-2</v>
      </c>
      <c r="K126" s="1"/>
      <c r="L126" s="2" t="str">
        <f>IF(Tabla13[[#This Row],[COTIZACIÓN 4]]&gt;0,ABS(1-Tabla13[[#This Row],[COTIZACIÓN 4]]/Tabla13[[#This Row],[PROMEDIO]]),"")</f>
        <v/>
      </c>
      <c r="M126" s="1"/>
      <c r="N126" s="2" t="str">
        <f>IF(Tabla13[[#This Row],[COTIZACIÓN 5]]&gt;0,ABS(1-Tabla13[[#This Row],[COTIZACIÓN 5]]/Tabla13[[#This Row],[PROMEDIO]]),"")</f>
        <v/>
      </c>
      <c r="O126" s="1"/>
      <c r="P126" s="2" t="str">
        <f>IF(Tabla13[[#This Row],[COTIZACIÓN 6]]&gt;0,ABS(1-Tabla13[[#This Row],[COTIZACIÓN 6]]/Tabla13[[#This Row],[PROMEDIO]]),"")</f>
        <v/>
      </c>
      <c r="Q126" s="1"/>
      <c r="R126" s="2" t="str">
        <f>IF(Tabla13[[#This Row],[COTIZACIÓN 7]]&gt;0,ABS(1-Tabla13[[#This Row],[COTIZACIÓN 7]]/Tabla13[[#This Row],[PROMEDIO]]),"")</f>
        <v/>
      </c>
      <c r="S126" s="1"/>
      <c r="T126" s="2" t="str">
        <f>IF(Tabla13[[#This Row],[COTIZACIÓN 8]]&gt;0,ABS(1-Tabla13[[#This Row],[COTIZACIÓN 8]]/Tabla13[[#This Row],[PROMEDIO]]),"")</f>
        <v/>
      </c>
      <c r="U12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7061</v>
      </c>
      <c r="V126" s="16">
        <f>COUNT(Tabla13[[#This Row],[COTIZACIÓN 1]:[DESVIACIÓN COT.8]])/2</f>
        <v>3</v>
      </c>
    </row>
    <row r="127" spans="1:22" ht="15" x14ac:dyDescent="0.25">
      <c r="A127" s="15">
        <v>124</v>
      </c>
      <c r="B127" s="32" t="s">
        <v>168</v>
      </c>
      <c r="C127" s="36">
        <v>50171831</v>
      </c>
      <c r="D127" s="42" t="s">
        <v>66</v>
      </c>
      <c r="E127" s="45">
        <v>13090</v>
      </c>
      <c r="F127" s="2">
        <f>IF(Tabla13[[#This Row],[COTIZACIÓN 1]]&gt;0,ABS(1-Tabla13[[#This Row],[COTIZACIÓN 1]]/Tabla13[[#This Row],[PROMEDIO]]),"")</f>
        <v>1.3732072017088592E-3</v>
      </c>
      <c r="G127" s="45">
        <v>13613</v>
      </c>
      <c r="H127" s="2">
        <f>IF(Tabla13[[#This Row],[COTIZACIÓN 2]]&gt;0,ABS(1-Tabla13[[#This Row],[COTIZACIÓN 2]]/Tabla13[[#This Row],[PROMEDIO]]),"")</f>
        <v>3.8526090936832569E-2</v>
      </c>
      <c r="I127" s="46">
        <v>12623</v>
      </c>
      <c r="J127" s="2">
        <f>IF(Tabla13[[#This Row],[COTIZACIÓN 3]]&gt;0,ABS(1-Tabla13[[#This Row],[COTIZACIÓN 3]]/Tabla13[[#This Row],[PROMEDIO]]),"")</f>
        <v>3.7000305157155911E-2</v>
      </c>
      <c r="K127" s="1"/>
      <c r="L127" s="2" t="str">
        <f>IF(Tabla13[[#This Row],[COTIZACIÓN 4]]&gt;0,ABS(1-Tabla13[[#This Row],[COTIZACIÓN 4]]/Tabla13[[#This Row],[PROMEDIO]]),"")</f>
        <v/>
      </c>
      <c r="M127" s="1"/>
      <c r="N127" s="2" t="str">
        <f>IF(Tabla13[[#This Row],[COTIZACIÓN 5]]&gt;0,ABS(1-Tabla13[[#This Row],[COTIZACIÓN 5]]/Tabla13[[#This Row],[PROMEDIO]]),"")</f>
        <v/>
      </c>
      <c r="O127" s="1"/>
      <c r="P127" s="2" t="str">
        <f>IF(Tabla13[[#This Row],[COTIZACIÓN 6]]&gt;0,ABS(1-Tabla13[[#This Row],[COTIZACIÓN 6]]/Tabla13[[#This Row],[PROMEDIO]]),"")</f>
        <v/>
      </c>
      <c r="Q127" s="1"/>
      <c r="R127" s="2" t="str">
        <f>IF(Tabla13[[#This Row],[COTIZACIÓN 7]]&gt;0,ABS(1-Tabla13[[#This Row],[COTIZACIÓN 7]]/Tabla13[[#This Row],[PROMEDIO]]),"")</f>
        <v/>
      </c>
      <c r="S127" s="1"/>
      <c r="T127" s="2" t="str">
        <f>IF(Tabla13[[#This Row],[COTIZACIÓN 8]]&gt;0,ABS(1-Tabla13[[#This Row],[COTIZACIÓN 8]]/Tabla13[[#This Row],[PROMEDIO]]),"")</f>
        <v/>
      </c>
      <c r="U12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13108</v>
      </c>
      <c r="V127" s="16">
        <f>COUNT(Tabla13[[#This Row],[COTIZACIÓN 1]:[DESVIACIÓN COT.8]])/2</f>
        <v>3</v>
      </c>
    </row>
    <row r="128" spans="1:22" ht="25.5" x14ac:dyDescent="0.25">
      <c r="A128" s="15">
        <v>125</v>
      </c>
      <c r="B128" s="32" t="s">
        <v>169</v>
      </c>
      <c r="C128" s="36">
        <v>50171832</v>
      </c>
      <c r="D128" s="42" t="s">
        <v>28</v>
      </c>
      <c r="E128" s="45">
        <v>23501</v>
      </c>
      <c r="F128" s="2">
        <f>IF(Tabla13[[#This Row],[COTIZACIÓN 1]]&gt;0,ABS(1-Tabla13[[#This Row],[COTIZACIÓN 1]]/Tabla13[[#This Row],[PROMEDIO]]),"")</f>
        <v>6.7063203777697034E-2</v>
      </c>
      <c r="G128" s="45">
        <v>24441</v>
      </c>
      <c r="H128" s="2">
        <f>IF(Tabla13[[#This Row],[COTIZACIÓN 2]]&gt;0,ABS(1-Tabla13[[#This Row],[COTIZACIÓN 2]]/Tabla13[[#This Row],[PROMEDIO]]),"")</f>
        <v>0.10974391572829645</v>
      </c>
      <c r="I128" s="46">
        <v>18130</v>
      </c>
      <c r="J128" s="2">
        <f>IF(Tabla13[[#This Row],[COTIZACIÓN 3]]&gt;0,ABS(1-Tabla13[[#This Row],[COTIZACIÓN 3]]/Tabla13[[#This Row],[PROMEDIO]]),"")</f>
        <v>0.17680711950599348</v>
      </c>
      <c r="K128" s="1"/>
      <c r="L128" s="2" t="str">
        <f>IF(Tabla13[[#This Row],[COTIZACIÓN 4]]&gt;0,ABS(1-Tabla13[[#This Row],[COTIZACIÓN 4]]/Tabla13[[#This Row],[PROMEDIO]]),"")</f>
        <v/>
      </c>
      <c r="M128" s="1"/>
      <c r="N128" s="2" t="str">
        <f>IF(Tabla13[[#This Row],[COTIZACIÓN 5]]&gt;0,ABS(1-Tabla13[[#This Row],[COTIZACIÓN 5]]/Tabla13[[#This Row],[PROMEDIO]]),"")</f>
        <v/>
      </c>
      <c r="O128" s="1"/>
      <c r="P128" s="2" t="str">
        <f>IF(Tabla13[[#This Row],[COTIZACIÓN 6]]&gt;0,ABS(1-Tabla13[[#This Row],[COTIZACIÓN 6]]/Tabla13[[#This Row],[PROMEDIO]]),"")</f>
        <v/>
      </c>
      <c r="Q128" s="1"/>
      <c r="R128" s="2" t="str">
        <f>IF(Tabla13[[#This Row],[COTIZACIÓN 7]]&gt;0,ABS(1-Tabla13[[#This Row],[COTIZACIÓN 7]]/Tabla13[[#This Row],[PROMEDIO]]),"")</f>
        <v/>
      </c>
      <c r="S128" s="1"/>
      <c r="T128" s="2" t="str">
        <f>IF(Tabla13[[#This Row],[COTIZACIÓN 8]]&gt;0,ABS(1-Tabla13[[#This Row],[COTIZACIÓN 8]]/Tabla13[[#This Row],[PROMEDIO]]),"")</f>
        <v/>
      </c>
      <c r="U12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22024</v>
      </c>
      <c r="V128" s="16">
        <f>COUNT(Tabla13[[#This Row],[COTIZACIÓN 1]:[DESVIACIÓN COT.8]])/2</f>
        <v>3</v>
      </c>
    </row>
    <row r="129" spans="1:22" ht="15" x14ac:dyDescent="0.25">
      <c r="A129" s="15">
        <v>126</v>
      </c>
      <c r="B129" s="32" t="s">
        <v>170</v>
      </c>
      <c r="C129" s="36">
        <v>50171831</v>
      </c>
      <c r="D129" s="42" t="s">
        <v>66</v>
      </c>
      <c r="E129" s="45">
        <v>10309</v>
      </c>
      <c r="F129" s="2">
        <f>IF(Tabla13[[#This Row],[COTIZACIÓN 1]]&gt;0,ABS(1-Tabla13[[#This Row],[COTIZACIÓN 1]]/Tabla13[[#This Row],[PROMEDIO]]),"")</f>
        <v>1.4529252227818423E-3</v>
      </c>
      <c r="G129" s="45">
        <v>10721</v>
      </c>
      <c r="H129" s="2">
        <f>IF(Tabla13[[#This Row],[COTIZACIÓN 2]]&gt;0,ABS(1-Tabla13[[#This Row],[COTIZACIÓN 2]]/Tabla13[[#This Row],[PROMEDIO]]),"")</f>
        <v>3.8454087562959982E-2</v>
      </c>
      <c r="I129" s="46">
        <v>9942</v>
      </c>
      <c r="J129" s="2">
        <f>IF(Tabla13[[#This Row],[COTIZACIÓN 3]]&gt;0,ABS(1-Tabla13[[#This Row],[COTIZACIÓN 3]]/Tabla13[[#This Row],[PROMEDIO]]),"")</f>
        <v>3.7001162340178251E-2</v>
      </c>
      <c r="K129" s="1"/>
      <c r="L129" s="2" t="str">
        <f>IF(Tabla13[[#This Row],[COTIZACIÓN 4]]&gt;0,ABS(1-Tabla13[[#This Row],[COTIZACIÓN 4]]/Tabla13[[#This Row],[PROMEDIO]]),"")</f>
        <v/>
      </c>
      <c r="M129" s="1"/>
      <c r="N129" s="2" t="str">
        <f>IF(Tabla13[[#This Row],[COTIZACIÓN 5]]&gt;0,ABS(1-Tabla13[[#This Row],[COTIZACIÓN 5]]/Tabla13[[#This Row],[PROMEDIO]]),"")</f>
        <v/>
      </c>
      <c r="O129" s="1"/>
      <c r="P129" s="2" t="str">
        <f>IF(Tabla13[[#This Row],[COTIZACIÓN 6]]&gt;0,ABS(1-Tabla13[[#This Row],[COTIZACIÓN 6]]/Tabla13[[#This Row],[PROMEDIO]]),"")</f>
        <v/>
      </c>
      <c r="Q129" s="1"/>
      <c r="R129" s="2" t="str">
        <f>IF(Tabla13[[#This Row],[COTIZACIÓN 7]]&gt;0,ABS(1-Tabla13[[#This Row],[COTIZACIÓN 7]]/Tabla13[[#This Row],[PROMEDIO]]),"")</f>
        <v/>
      </c>
      <c r="S129" s="1"/>
      <c r="T129" s="2" t="str">
        <f>IF(Tabla13[[#This Row],[COTIZACIÓN 8]]&gt;0,ABS(1-Tabla13[[#This Row],[COTIZACIÓN 8]]/Tabla13[[#This Row],[PROMEDIO]]),"")</f>
        <v/>
      </c>
      <c r="U12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10324</v>
      </c>
      <c r="V129" s="16">
        <f>COUNT(Tabla13[[#This Row],[COTIZACIÓN 1]:[DESVIACIÓN COT.8]])/2</f>
        <v>3</v>
      </c>
    </row>
    <row r="130" spans="1:22" ht="25.5" x14ac:dyDescent="0.25">
      <c r="A130" s="15">
        <v>127</v>
      </c>
      <c r="B130" s="32" t="s">
        <v>171</v>
      </c>
      <c r="C130" s="36">
        <v>47131502</v>
      </c>
      <c r="D130" s="42" t="s">
        <v>51</v>
      </c>
      <c r="E130" s="45">
        <v>9662</v>
      </c>
      <c r="F130" s="2">
        <f>IF(Tabla13[[#This Row],[COTIZACIÓN 1]]&gt;0,ABS(1-Tabla13[[#This Row],[COTIZACIÓN 1]]/Tabla13[[#This Row],[PROMEDIO]]),"")</f>
        <v>1.4468788755683804E-3</v>
      </c>
      <c r="G130" s="45">
        <v>10048</v>
      </c>
      <c r="H130" s="2">
        <f>IF(Tabla13[[#This Row],[COTIZACIÓN 2]]&gt;0,ABS(1-Tabla13[[#This Row],[COTIZACIÓN 2]]/Tabla13[[#This Row],[PROMEDIO]]),"")</f>
        <v>3.8445638693675122E-2</v>
      </c>
      <c r="I130" s="46">
        <v>9318</v>
      </c>
      <c r="J130" s="2">
        <f>IF(Tabla13[[#This Row],[COTIZACIÓN 3]]&gt;0,ABS(1-Tabla13[[#This Row],[COTIZACIÓN 3]]/Tabla13[[#This Row],[PROMEDIO]]),"")</f>
        <v>3.699875981810663E-2</v>
      </c>
      <c r="K130" s="1"/>
      <c r="L130" s="2" t="str">
        <f>IF(Tabla13[[#This Row],[COTIZACIÓN 4]]&gt;0,ABS(1-Tabla13[[#This Row],[COTIZACIÓN 4]]/Tabla13[[#This Row],[PROMEDIO]]),"")</f>
        <v/>
      </c>
      <c r="M130" s="1"/>
      <c r="N130" s="2" t="str">
        <f>IF(Tabla13[[#This Row],[COTIZACIÓN 5]]&gt;0,ABS(1-Tabla13[[#This Row],[COTIZACIÓN 5]]/Tabla13[[#This Row],[PROMEDIO]]),"")</f>
        <v/>
      </c>
      <c r="O130" s="1"/>
      <c r="P130" s="2" t="str">
        <f>IF(Tabla13[[#This Row],[COTIZACIÓN 6]]&gt;0,ABS(1-Tabla13[[#This Row],[COTIZACIÓN 6]]/Tabla13[[#This Row],[PROMEDIO]]),"")</f>
        <v/>
      </c>
      <c r="Q130" s="1"/>
      <c r="R130" s="2" t="str">
        <f>IF(Tabla13[[#This Row],[COTIZACIÓN 7]]&gt;0,ABS(1-Tabla13[[#This Row],[COTIZACIÓN 7]]/Tabla13[[#This Row],[PROMEDIO]]),"")</f>
        <v/>
      </c>
      <c r="S130" s="1"/>
      <c r="T130" s="2" t="str">
        <f>IF(Tabla13[[#This Row],[COTIZACIÓN 8]]&gt;0,ABS(1-Tabla13[[#This Row],[COTIZACIÓN 8]]/Tabla13[[#This Row],[PROMEDIO]]),"")</f>
        <v/>
      </c>
      <c r="U13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9676</v>
      </c>
      <c r="V130" s="16">
        <f>COUNT(Tabla13[[#This Row],[COTIZACIÓN 1]:[DESVIACIÓN COT.8]])/2</f>
        <v>3</v>
      </c>
    </row>
    <row r="131" spans="1:22" ht="15" x14ac:dyDescent="0.25">
      <c r="A131" s="15">
        <v>128</v>
      </c>
      <c r="B131" s="32" t="s">
        <v>172</v>
      </c>
      <c r="C131" s="36">
        <v>50192901</v>
      </c>
      <c r="D131" s="42" t="s">
        <v>51</v>
      </c>
      <c r="E131" s="45">
        <v>18834</v>
      </c>
      <c r="F131" s="2">
        <f>IF(Tabla13[[#This Row],[COTIZACIÓN 1]]&gt;0,ABS(1-Tabla13[[#This Row],[COTIZACIÓN 1]]/Tabla13[[#This Row],[PROMEDIO]]),"")</f>
        <v>1.4315253698107266E-3</v>
      </c>
      <c r="G131" s="45">
        <v>19587</v>
      </c>
      <c r="H131" s="2">
        <f>IF(Tabla13[[#This Row],[COTIZACIÓN 2]]&gt;0,ABS(1-Tabla13[[#This Row],[COTIZACIÓN 2]]/Tabla13[[#This Row],[PROMEDIO]]),"")</f>
        <v>3.8492126610466082E-2</v>
      </c>
      <c r="I131" s="46">
        <v>18162</v>
      </c>
      <c r="J131" s="2">
        <f>IF(Tabla13[[#This Row],[COTIZACIÓN 3]]&gt;0,ABS(1-Tabla13[[#This Row],[COTIZACIÓN 3]]/Tabla13[[#This Row],[PROMEDIO]]),"")</f>
        <v>3.7060601240655355E-2</v>
      </c>
      <c r="K131" s="1"/>
      <c r="L131" s="2" t="str">
        <f>IF(Tabla13[[#This Row],[COTIZACIÓN 4]]&gt;0,ABS(1-Tabla13[[#This Row],[COTIZACIÓN 4]]/Tabla13[[#This Row],[PROMEDIO]]),"")</f>
        <v/>
      </c>
      <c r="M131" s="1"/>
      <c r="N131" s="2" t="str">
        <f>IF(Tabla13[[#This Row],[COTIZACIÓN 5]]&gt;0,ABS(1-Tabla13[[#This Row],[COTIZACIÓN 5]]/Tabla13[[#This Row],[PROMEDIO]]),"")</f>
        <v/>
      </c>
      <c r="O131" s="1"/>
      <c r="P131" s="2" t="str">
        <f>IF(Tabla13[[#This Row],[COTIZACIÓN 6]]&gt;0,ABS(1-Tabla13[[#This Row],[COTIZACIÓN 6]]/Tabla13[[#This Row],[PROMEDIO]]),"")</f>
        <v/>
      </c>
      <c r="Q131" s="1"/>
      <c r="R131" s="2" t="str">
        <f>IF(Tabla13[[#This Row],[COTIZACIÓN 7]]&gt;0,ABS(1-Tabla13[[#This Row],[COTIZACIÓN 7]]/Tabla13[[#This Row],[PROMEDIO]]),"")</f>
        <v/>
      </c>
      <c r="S131" s="1"/>
      <c r="T131" s="2" t="str">
        <f>IF(Tabla13[[#This Row],[COTIZACIÓN 8]]&gt;0,ABS(1-Tabla13[[#This Row],[COTIZACIÓN 8]]/Tabla13[[#This Row],[PROMEDIO]]),"")</f>
        <v/>
      </c>
      <c r="U13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18861</v>
      </c>
      <c r="V131" s="16">
        <f>COUNT(Tabla13[[#This Row],[COTIZACIÓN 1]:[DESVIACIÓN COT.8]])/2</f>
        <v>3</v>
      </c>
    </row>
    <row r="132" spans="1:22" ht="15" x14ac:dyDescent="0.25">
      <c r="A132" s="15">
        <v>129</v>
      </c>
      <c r="B132" s="32" t="s">
        <v>173</v>
      </c>
      <c r="C132" s="36">
        <v>50161512</v>
      </c>
      <c r="D132" s="42" t="s">
        <v>66</v>
      </c>
      <c r="E132" s="45">
        <v>13224</v>
      </c>
      <c r="F132" s="2">
        <f>IF(Tabla13[[#This Row],[COTIZACIÓN 1]]&gt;0,ABS(1-Tabla13[[#This Row],[COTIZACIÓN 1]]/Tabla13[[#This Row],[PROMEDIO]]),"")</f>
        <v>1.3593112822836151E-3</v>
      </c>
      <c r="G132" s="45">
        <v>13752</v>
      </c>
      <c r="H132" s="2">
        <f>IF(Tabla13[[#This Row],[COTIZACIÓN 2]]&gt;0,ABS(1-Tabla13[[#This Row],[COTIZACIÓN 2]]/Tabla13[[#This Row],[PROMEDIO]]),"")</f>
        <v>3.8513819664703242E-2</v>
      </c>
      <c r="I132" s="46">
        <v>12752</v>
      </c>
      <c r="J132" s="2">
        <f>IF(Tabla13[[#This Row],[COTIZACIÓN 3]]&gt;0,ABS(1-Tabla13[[#This Row],[COTIZACIÓN 3]]/Tabla13[[#This Row],[PROMEDIO]]),"")</f>
        <v>3.7003473795499175E-2</v>
      </c>
      <c r="K132" s="1"/>
      <c r="L132" s="2" t="str">
        <f>IF(Tabla13[[#This Row],[COTIZACIÓN 4]]&gt;0,ABS(1-Tabla13[[#This Row],[COTIZACIÓN 4]]/Tabla13[[#This Row],[PROMEDIO]]),"")</f>
        <v/>
      </c>
      <c r="M132" s="1"/>
      <c r="N132" s="2" t="str">
        <f>IF(Tabla13[[#This Row],[COTIZACIÓN 5]]&gt;0,ABS(1-Tabla13[[#This Row],[COTIZACIÓN 5]]/Tabla13[[#This Row],[PROMEDIO]]),"")</f>
        <v/>
      </c>
      <c r="O132" s="1"/>
      <c r="P132" s="2" t="str">
        <f>IF(Tabla13[[#This Row],[COTIZACIÓN 6]]&gt;0,ABS(1-Tabla13[[#This Row],[COTIZACIÓN 6]]/Tabla13[[#This Row],[PROMEDIO]]),"")</f>
        <v/>
      </c>
      <c r="Q132" s="1"/>
      <c r="R132" s="2" t="str">
        <f>IF(Tabla13[[#This Row],[COTIZACIÓN 7]]&gt;0,ABS(1-Tabla13[[#This Row],[COTIZACIÓN 7]]/Tabla13[[#This Row],[PROMEDIO]]),"")</f>
        <v/>
      </c>
      <c r="S132" s="1"/>
      <c r="T132" s="2" t="str">
        <f>IF(Tabla13[[#This Row],[COTIZACIÓN 8]]&gt;0,ABS(1-Tabla13[[#This Row],[COTIZACIÓN 8]]/Tabla13[[#This Row],[PROMEDIO]]),"")</f>
        <v/>
      </c>
      <c r="U13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13242</v>
      </c>
      <c r="V132" s="16">
        <f>COUNT(Tabla13[[#This Row],[COTIZACIÓN 1]:[DESVIACIÓN COT.8]])/2</f>
        <v>3</v>
      </c>
    </row>
    <row r="133" spans="1:22" ht="15" x14ac:dyDescent="0.25">
      <c r="A133" s="15">
        <v>130</v>
      </c>
      <c r="B133" s="32" t="s">
        <v>174</v>
      </c>
      <c r="C133" s="36">
        <v>47131502</v>
      </c>
      <c r="D133" s="42" t="s">
        <v>51</v>
      </c>
      <c r="E133" s="45">
        <v>12980</v>
      </c>
      <c r="F133" s="2">
        <f>IF(Tabla13[[#This Row],[COTIZACIÓN 1]]&gt;0,ABS(1-Tabla13[[#This Row],[COTIZACIÓN 1]]/Tabla13[[#This Row],[PROMEDIO]]),"")</f>
        <v>1.38482843514387E-3</v>
      </c>
      <c r="G133" s="45">
        <v>13499</v>
      </c>
      <c r="H133" s="2">
        <f>IF(Tabla13[[#This Row],[COTIZACIÓN 2]]&gt;0,ABS(1-Tabla13[[#This Row],[COTIZACIÓN 2]]/Tabla13[[#This Row],[PROMEDIO]]),"")</f>
        <v>3.8544391444837567E-2</v>
      </c>
      <c r="I133" s="46">
        <v>12517</v>
      </c>
      <c r="J133" s="2">
        <f>IF(Tabla13[[#This Row],[COTIZACIÓN 3]]&gt;0,ABS(1-Tabla13[[#This Row],[COTIZACIÓN 3]]/Tabla13[[#This Row],[PROMEDIO]]),"")</f>
        <v>3.7005693183566724E-2</v>
      </c>
      <c r="K133" s="1"/>
      <c r="L133" s="2" t="str">
        <f>IF(Tabla13[[#This Row],[COTIZACIÓN 4]]&gt;0,ABS(1-Tabla13[[#This Row],[COTIZACIÓN 4]]/Tabla13[[#This Row],[PROMEDIO]]),"")</f>
        <v/>
      </c>
      <c r="M133" s="1"/>
      <c r="N133" s="2" t="str">
        <f>IF(Tabla13[[#This Row],[COTIZACIÓN 5]]&gt;0,ABS(1-Tabla13[[#This Row],[COTIZACIÓN 5]]/Tabla13[[#This Row],[PROMEDIO]]),"")</f>
        <v/>
      </c>
      <c r="O133" s="1"/>
      <c r="P133" s="2" t="str">
        <f>IF(Tabla13[[#This Row],[COTIZACIÓN 6]]&gt;0,ABS(1-Tabla13[[#This Row],[COTIZACIÓN 6]]/Tabla13[[#This Row],[PROMEDIO]]),"")</f>
        <v/>
      </c>
      <c r="Q133" s="1"/>
      <c r="R133" s="2" t="str">
        <f>IF(Tabla13[[#This Row],[COTIZACIÓN 7]]&gt;0,ABS(1-Tabla13[[#This Row],[COTIZACIÓN 7]]/Tabla13[[#This Row],[PROMEDIO]]),"")</f>
        <v/>
      </c>
      <c r="S133" s="1"/>
      <c r="T133" s="2" t="str">
        <f>IF(Tabla13[[#This Row],[COTIZACIÓN 8]]&gt;0,ABS(1-Tabla13[[#This Row],[COTIZACIÓN 8]]/Tabla13[[#This Row],[PROMEDIO]]),"")</f>
        <v/>
      </c>
      <c r="U13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12998</v>
      </c>
      <c r="V133" s="16">
        <f>COUNT(Tabla13[[#This Row],[COTIZACIÓN 1]:[DESVIACIÓN COT.8]])/2</f>
        <v>3</v>
      </c>
    </row>
    <row r="134" spans="1:22" ht="38.25" x14ac:dyDescent="0.25">
      <c r="A134" s="15">
        <v>131</v>
      </c>
      <c r="B134" s="32" t="s">
        <v>175</v>
      </c>
      <c r="C134" s="36">
        <v>50112009</v>
      </c>
      <c r="D134" s="42" t="s">
        <v>51</v>
      </c>
      <c r="E134" s="45">
        <v>47971</v>
      </c>
      <c r="F134" s="2">
        <f>IF(Tabla13[[#This Row],[COTIZACIÓN 1]]&gt;0,ABS(1-Tabla13[[#This Row],[COTIZACIÓN 1]]/Tabla13[[#This Row],[PROMEDIO]]),"")</f>
        <v>1.4363030807660326E-3</v>
      </c>
      <c r="G134" s="45">
        <v>49889</v>
      </c>
      <c r="H134" s="2">
        <f>IF(Tabla13[[#This Row],[COTIZACIÓN 2]]&gt;0,ABS(1-Tabla13[[#This Row],[COTIZACIÓN 2]]/Tabla13[[#This Row],[PROMEDIO]]),"")</f>
        <v>3.8488759367194092E-2</v>
      </c>
      <c r="I134" s="46">
        <v>46260</v>
      </c>
      <c r="J134" s="2">
        <f>IF(Tabla13[[#This Row],[COTIZACIÓN 3]]&gt;0,ABS(1-Tabla13[[#This Row],[COTIZACIÓN 3]]/Tabla13[[#This Row],[PROMEDIO]]),"")</f>
        <v>3.7052456286427948E-2</v>
      </c>
      <c r="K134" s="1"/>
      <c r="L134" s="2" t="str">
        <f>IF(Tabla13[[#This Row],[COTIZACIÓN 4]]&gt;0,ABS(1-Tabla13[[#This Row],[COTIZACIÓN 4]]/Tabla13[[#This Row],[PROMEDIO]]),"")</f>
        <v/>
      </c>
      <c r="M134" s="1"/>
      <c r="N134" s="2" t="str">
        <f>IF(Tabla13[[#This Row],[COTIZACIÓN 5]]&gt;0,ABS(1-Tabla13[[#This Row],[COTIZACIÓN 5]]/Tabla13[[#This Row],[PROMEDIO]]),"")</f>
        <v/>
      </c>
      <c r="O134" s="1"/>
      <c r="P134" s="2" t="str">
        <f>IF(Tabla13[[#This Row],[COTIZACIÓN 6]]&gt;0,ABS(1-Tabla13[[#This Row],[COTIZACIÓN 6]]/Tabla13[[#This Row],[PROMEDIO]]),"")</f>
        <v/>
      </c>
      <c r="Q134" s="1"/>
      <c r="R134" s="2" t="str">
        <f>IF(Tabla13[[#This Row],[COTIZACIÓN 7]]&gt;0,ABS(1-Tabla13[[#This Row],[COTIZACIÓN 7]]/Tabla13[[#This Row],[PROMEDIO]]),"")</f>
        <v/>
      </c>
      <c r="S134" s="1"/>
      <c r="T134" s="2" t="str">
        <f>IF(Tabla13[[#This Row],[COTIZACIÓN 8]]&gt;0,ABS(1-Tabla13[[#This Row],[COTIZACIÓN 8]]/Tabla13[[#This Row],[PROMEDIO]]),"")</f>
        <v/>
      </c>
      <c r="U13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48040</v>
      </c>
      <c r="V134" s="16">
        <f>COUNT(Tabla13[[#This Row],[COTIZACIÓN 1]:[DESVIACIÓN COT.8]])/2</f>
        <v>3</v>
      </c>
    </row>
    <row r="135" spans="1:22" ht="15" x14ac:dyDescent="0.25">
      <c r="A135" s="15">
        <v>132</v>
      </c>
      <c r="B135" s="32" t="s">
        <v>176</v>
      </c>
      <c r="C135" s="36">
        <v>47131617</v>
      </c>
      <c r="D135" s="42" t="s">
        <v>30</v>
      </c>
      <c r="E135" s="45">
        <v>16621</v>
      </c>
      <c r="F135" s="2">
        <f>IF(Tabla13[[#This Row],[COTIZACIÓN 1]]&gt;0,ABS(1-Tabla13[[#This Row],[COTIZACIÓN 1]]/Tabla13[[#This Row],[PROMEDIO]]),"")</f>
        <v>2.3901928171009779E-2</v>
      </c>
      <c r="G135" s="45">
        <v>17285</v>
      </c>
      <c r="H135" s="2">
        <f>IF(Tabla13[[#This Row],[COTIZACIÓN 2]]&gt;0,ABS(1-Tabla13[[#This Row],[COTIZACIÓN 2]]/Tabla13[[#This Row],[PROMEDIO]]),"")</f>
        <v>6.4806258855417909E-2</v>
      </c>
      <c r="I135" s="46">
        <v>14795</v>
      </c>
      <c r="J135" s="2">
        <f>IF(Tabla13[[#This Row],[COTIZACIÓN 3]]&gt;0,ABS(1-Tabla13[[#This Row],[COTIZACIÓN 3]]/Tabla13[[#This Row],[PROMEDIO]]),"")</f>
        <v>8.8584981211113134E-2</v>
      </c>
      <c r="K135" s="1"/>
      <c r="L135" s="2" t="str">
        <f>IF(Tabla13[[#This Row],[COTIZACIÓN 4]]&gt;0,ABS(1-Tabla13[[#This Row],[COTIZACIÓN 4]]/Tabla13[[#This Row],[PROMEDIO]]),"")</f>
        <v/>
      </c>
      <c r="M135" s="1"/>
      <c r="N135" s="2" t="str">
        <f>IF(Tabla13[[#This Row],[COTIZACIÓN 5]]&gt;0,ABS(1-Tabla13[[#This Row],[COTIZACIÓN 5]]/Tabla13[[#This Row],[PROMEDIO]]),"")</f>
        <v/>
      </c>
      <c r="O135" s="1"/>
      <c r="P135" s="2" t="str">
        <f>IF(Tabla13[[#This Row],[COTIZACIÓN 6]]&gt;0,ABS(1-Tabla13[[#This Row],[COTIZACIÓN 6]]/Tabla13[[#This Row],[PROMEDIO]]),"")</f>
        <v/>
      </c>
      <c r="Q135" s="1"/>
      <c r="R135" s="2" t="str">
        <f>IF(Tabla13[[#This Row],[COTIZACIÓN 7]]&gt;0,ABS(1-Tabla13[[#This Row],[COTIZACIÓN 7]]/Tabla13[[#This Row],[PROMEDIO]]),"")</f>
        <v/>
      </c>
      <c r="S135" s="1"/>
      <c r="T135" s="2" t="str">
        <f>IF(Tabla13[[#This Row],[COTIZACIÓN 8]]&gt;0,ABS(1-Tabla13[[#This Row],[COTIZACIÓN 8]]/Tabla13[[#This Row],[PROMEDIO]]),"")</f>
        <v/>
      </c>
      <c r="U13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16233</v>
      </c>
      <c r="V135" s="16">
        <f>COUNT(Tabla13[[#This Row],[COTIZACIÓN 1]:[DESVIACIÓN COT.8]])/2</f>
        <v>3</v>
      </c>
    </row>
    <row r="136" spans="1:22" ht="25.5" x14ac:dyDescent="0.25">
      <c r="A136" s="15">
        <v>133</v>
      </c>
      <c r="B136" s="32" t="s">
        <v>177</v>
      </c>
      <c r="C136" s="36">
        <v>50323501</v>
      </c>
      <c r="D136" s="42" t="s">
        <v>28</v>
      </c>
      <c r="E136" s="45">
        <v>37932</v>
      </c>
      <c r="F136" s="2">
        <f>IF(Tabla13[[#This Row],[COTIZACIÓN 1]]&gt;0,ABS(1-Tabla13[[#This Row],[COTIZACIÓN 1]]/Tabla13[[#This Row],[PROMEDIO]]),"")</f>
        <v>1.4215763702416506E-3</v>
      </c>
      <c r="G136" s="45">
        <v>39449</v>
      </c>
      <c r="H136" s="2">
        <f>IF(Tabla13[[#This Row],[COTIZACIÓN 2]]&gt;0,ABS(1-Tabla13[[#This Row],[COTIZACIÓN 2]]/Tabla13[[#This Row],[PROMEDIO]]),"")</f>
        <v>3.8514189438214164E-2</v>
      </c>
      <c r="I136" s="46">
        <v>36579</v>
      </c>
      <c r="J136" s="2">
        <f>IF(Tabla13[[#This Row],[COTIZACIÓN 3]]&gt;0,ABS(1-Tabla13[[#This Row],[COTIZACIÓN 3]]/Tabla13[[#This Row],[PROMEDIO]]),"")</f>
        <v>3.7039962091296785E-2</v>
      </c>
      <c r="K136" s="1"/>
      <c r="L136" s="2" t="str">
        <f>IF(Tabla13[[#This Row],[COTIZACIÓN 4]]&gt;0,ABS(1-Tabla13[[#This Row],[COTIZACIÓN 4]]/Tabla13[[#This Row],[PROMEDIO]]),"")</f>
        <v/>
      </c>
      <c r="M136" s="1"/>
      <c r="N136" s="2" t="str">
        <f>IF(Tabla13[[#This Row],[COTIZACIÓN 5]]&gt;0,ABS(1-Tabla13[[#This Row],[COTIZACIÓN 5]]/Tabla13[[#This Row],[PROMEDIO]]),"")</f>
        <v/>
      </c>
      <c r="O136" s="1"/>
      <c r="P136" s="2" t="str">
        <f>IF(Tabla13[[#This Row],[COTIZACIÓN 6]]&gt;0,ABS(1-Tabla13[[#This Row],[COTIZACIÓN 6]]/Tabla13[[#This Row],[PROMEDIO]]),"")</f>
        <v/>
      </c>
      <c r="Q136" s="1"/>
      <c r="R136" s="2" t="str">
        <f>IF(Tabla13[[#This Row],[COTIZACIÓN 7]]&gt;0,ABS(1-Tabla13[[#This Row],[COTIZACIÓN 7]]/Tabla13[[#This Row],[PROMEDIO]]),"")</f>
        <v/>
      </c>
      <c r="S136" s="1"/>
      <c r="T136" s="2" t="str">
        <f>IF(Tabla13[[#This Row],[COTIZACIÓN 8]]&gt;0,ABS(1-Tabla13[[#This Row],[COTIZACIÓN 8]]/Tabla13[[#This Row],[PROMEDIO]]),"")</f>
        <v/>
      </c>
      <c r="U13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37986</v>
      </c>
      <c r="V136" s="16">
        <f>COUNT(Tabla13[[#This Row],[COTIZACIÓN 1]:[DESVIACIÓN COT.8]])/2</f>
        <v>3</v>
      </c>
    </row>
    <row r="137" spans="1:22" ht="25.5" x14ac:dyDescent="0.25">
      <c r="A137" s="15">
        <v>134</v>
      </c>
      <c r="B137" s="32" t="s">
        <v>178</v>
      </c>
      <c r="C137" s="36">
        <v>50202203</v>
      </c>
      <c r="D137" s="42" t="s">
        <v>179</v>
      </c>
      <c r="E137" s="45">
        <v>37324</v>
      </c>
      <c r="F137" s="2">
        <f>IF(Tabla13[[#This Row],[COTIZACIÓN 1]]&gt;0,ABS(1-Tabla13[[#This Row],[COTIZACIÓN 1]]/Tabla13[[#This Row],[PROMEDIO]]),"")</f>
        <v>2.3865693751028649E-2</v>
      </c>
      <c r="G137" s="45">
        <v>38816</v>
      </c>
      <c r="H137" s="2">
        <f>IF(Tabla13[[#This Row],[COTIZACIÓN 2]]&gt;0,ABS(1-Tabla13[[#This Row],[COTIZACIÓN 2]]/Tabla13[[#This Row],[PROMEDIO]]),"")</f>
        <v>6.479398694244809E-2</v>
      </c>
      <c r="I137" s="46">
        <v>33224</v>
      </c>
      <c r="J137" s="2">
        <f>IF(Tabla13[[#This Row],[COTIZACIÓN 3]]&gt;0,ABS(1-Tabla13[[#This Row],[COTIZACIÓN 3]]/Tabla13[[#This Row],[PROMEDIO]]),"")</f>
        <v>8.860481702968126E-2</v>
      </c>
      <c r="K137" s="1"/>
      <c r="L137" s="2" t="str">
        <f>IF(Tabla13[[#This Row],[COTIZACIÓN 4]]&gt;0,ABS(1-Tabla13[[#This Row],[COTIZACIÓN 4]]/Tabla13[[#This Row],[PROMEDIO]]),"")</f>
        <v/>
      </c>
      <c r="M137" s="1"/>
      <c r="N137" s="2" t="str">
        <f>IF(Tabla13[[#This Row],[COTIZACIÓN 5]]&gt;0,ABS(1-Tabla13[[#This Row],[COTIZACIÓN 5]]/Tabla13[[#This Row],[PROMEDIO]]),"")</f>
        <v/>
      </c>
      <c r="O137" s="1"/>
      <c r="P137" s="2" t="str">
        <f>IF(Tabla13[[#This Row],[COTIZACIÓN 6]]&gt;0,ABS(1-Tabla13[[#This Row],[COTIZACIÓN 6]]/Tabla13[[#This Row],[PROMEDIO]]),"")</f>
        <v/>
      </c>
      <c r="Q137" s="1"/>
      <c r="R137" s="2" t="str">
        <f>IF(Tabla13[[#This Row],[COTIZACIÓN 7]]&gt;0,ABS(1-Tabla13[[#This Row],[COTIZACIÓN 7]]/Tabla13[[#This Row],[PROMEDIO]]),"")</f>
        <v/>
      </c>
      <c r="S137" s="1"/>
      <c r="T137" s="2" t="str">
        <f>IF(Tabla13[[#This Row],[COTIZACIÓN 8]]&gt;0,ABS(1-Tabla13[[#This Row],[COTIZACIÓN 8]]/Tabla13[[#This Row],[PROMEDIO]]),"")</f>
        <v/>
      </c>
      <c r="U13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36454</v>
      </c>
      <c r="V137" s="16">
        <f>COUNT(Tabla13[[#This Row],[COTIZACIÓN 1]:[DESVIACIÓN COT.8]])/2</f>
        <v>3</v>
      </c>
    </row>
    <row r="138" spans="1:22" ht="25.5" x14ac:dyDescent="0.25">
      <c r="A138" s="15">
        <v>135</v>
      </c>
      <c r="B138" s="32" t="s">
        <v>180</v>
      </c>
      <c r="C138" s="36">
        <v>50202203</v>
      </c>
      <c r="D138" s="42" t="s">
        <v>181</v>
      </c>
      <c r="E138" s="45">
        <v>45322</v>
      </c>
      <c r="F138" s="2">
        <f>IF(Tabla13[[#This Row],[COTIZACIÓN 1]]&gt;0,ABS(1-Tabla13[[#This Row],[COTIZACIÓN 1]]/Tabla13[[#This Row],[PROMEDIO]]),"")</f>
        <v>2.3855780960556627E-2</v>
      </c>
      <c r="G138" s="45">
        <v>47134</v>
      </c>
      <c r="H138" s="2">
        <f>IF(Tabla13[[#This Row],[COTIZACIÓN 2]]&gt;0,ABS(1-Tabla13[[#This Row],[COTIZACIÓN 2]]/Tabla13[[#This Row],[PROMEDIO]]),"")</f>
        <v>6.4790132381511878E-2</v>
      </c>
      <c r="I138" s="46">
        <v>40343</v>
      </c>
      <c r="J138" s="2">
        <f>IF(Tabla13[[#This Row],[COTIZACIÓN 3]]&gt;0,ABS(1-Tabla13[[#This Row],[COTIZACIÓN 3]]/Tabla13[[#This Row],[PROMEDIO]]),"")</f>
        <v>8.8623322640401181E-2</v>
      </c>
      <c r="K138" s="1"/>
      <c r="L138" s="2" t="str">
        <f>IF(Tabla13[[#This Row],[COTIZACIÓN 4]]&gt;0,ABS(1-Tabla13[[#This Row],[COTIZACIÓN 4]]/Tabla13[[#This Row],[PROMEDIO]]),"")</f>
        <v/>
      </c>
      <c r="M138" s="1"/>
      <c r="N138" s="2" t="str">
        <f>IF(Tabla13[[#This Row],[COTIZACIÓN 5]]&gt;0,ABS(1-Tabla13[[#This Row],[COTIZACIÓN 5]]/Tabla13[[#This Row],[PROMEDIO]]),"")</f>
        <v/>
      </c>
      <c r="O138" s="1"/>
      <c r="P138" s="2" t="str">
        <f>IF(Tabla13[[#This Row],[COTIZACIÓN 6]]&gt;0,ABS(1-Tabla13[[#This Row],[COTIZACIÓN 6]]/Tabla13[[#This Row],[PROMEDIO]]),"")</f>
        <v/>
      </c>
      <c r="Q138" s="1"/>
      <c r="R138" s="2" t="str">
        <f>IF(Tabla13[[#This Row],[COTIZACIÓN 7]]&gt;0,ABS(1-Tabla13[[#This Row],[COTIZACIÓN 7]]/Tabla13[[#This Row],[PROMEDIO]]),"")</f>
        <v/>
      </c>
      <c r="S138" s="1"/>
      <c r="T138" s="2" t="str">
        <f>IF(Tabla13[[#This Row],[COTIZACIÓN 8]]&gt;0,ABS(1-Tabla13[[#This Row],[COTIZACIÓN 8]]/Tabla13[[#This Row],[PROMEDIO]]),"")</f>
        <v/>
      </c>
      <c r="U13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44266</v>
      </c>
      <c r="V138" s="16">
        <f>COUNT(Tabla13[[#This Row],[COTIZACIÓN 1]:[DESVIACIÓN COT.8]])/2</f>
        <v>3</v>
      </c>
    </row>
    <row r="139" spans="1:22" ht="25.5" x14ac:dyDescent="0.25">
      <c r="A139" s="15">
        <v>136</v>
      </c>
      <c r="B139" s="32" t="s">
        <v>182</v>
      </c>
      <c r="C139" s="36">
        <v>50181708</v>
      </c>
      <c r="D139" s="42" t="s">
        <v>183</v>
      </c>
      <c r="E139" s="45">
        <v>48568</v>
      </c>
      <c r="F139" s="2">
        <f>IF(Tabla13[[#This Row],[COTIZACIÓN 1]]&gt;0,ABS(1-Tabla13[[#This Row],[COTIZACIÓN 1]]/Tabla13[[#This Row],[PROMEDIO]]),"")</f>
        <v>1.4186730267080616E-3</v>
      </c>
      <c r="G139" s="45">
        <v>50510</v>
      </c>
      <c r="H139" s="2">
        <f>IF(Tabla13[[#This Row],[COTIZACIÓN 2]]&gt;0,ABS(1-Tabla13[[#This Row],[COTIZACIÓN 2]]/Tabla13[[#This Row],[PROMEDIO]]),"")</f>
        <v>3.8509776507597016E-2</v>
      </c>
      <c r="I139" s="46">
        <v>46835</v>
      </c>
      <c r="J139" s="2">
        <f>IF(Tabla13[[#This Row],[COTIZACIÓN 3]]&gt;0,ABS(1-Tabla13[[#This Row],[COTIZACIÓN 3]]/Tabla13[[#This Row],[PROMEDIO]]),"")</f>
        <v>3.704998252359315E-2</v>
      </c>
      <c r="K139" s="1"/>
      <c r="L139" s="2" t="str">
        <f>IF(Tabla13[[#This Row],[COTIZACIÓN 4]]&gt;0,ABS(1-Tabla13[[#This Row],[COTIZACIÓN 4]]/Tabla13[[#This Row],[PROMEDIO]]),"")</f>
        <v/>
      </c>
      <c r="M139" s="1"/>
      <c r="N139" s="2" t="str">
        <f>IF(Tabla13[[#This Row],[COTIZACIÓN 5]]&gt;0,ABS(1-Tabla13[[#This Row],[COTIZACIÓN 5]]/Tabla13[[#This Row],[PROMEDIO]]),"")</f>
        <v/>
      </c>
      <c r="O139" s="1"/>
      <c r="P139" s="2" t="str">
        <f>IF(Tabla13[[#This Row],[COTIZACIÓN 6]]&gt;0,ABS(1-Tabla13[[#This Row],[COTIZACIÓN 6]]/Tabla13[[#This Row],[PROMEDIO]]),"")</f>
        <v/>
      </c>
      <c r="Q139" s="1"/>
      <c r="R139" s="2" t="str">
        <f>IF(Tabla13[[#This Row],[COTIZACIÓN 7]]&gt;0,ABS(1-Tabla13[[#This Row],[COTIZACIÓN 7]]/Tabla13[[#This Row],[PROMEDIO]]),"")</f>
        <v/>
      </c>
      <c r="S139" s="1"/>
      <c r="T139" s="2" t="str">
        <f>IF(Tabla13[[#This Row],[COTIZACIÓN 8]]&gt;0,ABS(1-Tabla13[[#This Row],[COTIZACIÓN 8]]/Tabla13[[#This Row],[PROMEDIO]]),"")</f>
        <v/>
      </c>
      <c r="U13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48637</v>
      </c>
      <c r="V139" s="16">
        <f>COUNT(Tabla13[[#This Row],[COTIZACIÓN 1]:[DESVIACIÓN COT.8]])/2</f>
        <v>3</v>
      </c>
    </row>
    <row r="140" spans="1:22" ht="15" x14ac:dyDescent="0.25">
      <c r="A140" s="15">
        <v>137</v>
      </c>
      <c r="B140" s="32" t="s">
        <v>184</v>
      </c>
      <c r="C140" s="36">
        <v>50121537</v>
      </c>
      <c r="D140" s="42" t="s">
        <v>36</v>
      </c>
      <c r="E140" s="45">
        <v>17879</v>
      </c>
      <c r="F140" s="2">
        <f>IF(Tabla13[[#This Row],[COTIZACIÓN 1]]&gt;0,ABS(1-Tabla13[[#This Row],[COTIZACIÓN 1]]/Tabla13[[#This Row],[PROMEDIO]]),"")</f>
        <v>1.3963360142984493E-3</v>
      </c>
      <c r="G140" s="45">
        <v>18594</v>
      </c>
      <c r="H140" s="2">
        <f>IF(Tabla13[[#This Row],[COTIZACIÓN 2]]&gt;0,ABS(1-Tabla13[[#This Row],[COTIZACIÓN 2]]/Tabla13[[#This Row],[PROMEDIO]]),"")</f>
        <v>3.8538873994638179E-2</v>
      </c>
      <c r="I140" s="46">
        <v>17241</v>
      </c>
      <c r="J140" s="2">
        <f>IF(Tabla13[[#This Row],[COTIZACIÓN 3]]&gt;0,ABS(1-Tabla13[[#This Row],[COTIZACIÓN 3]]/Tabla13[[#This Row],[PROMEDIO]]),"")</f>
        <v>3.7030831099195693E-2</v>
      </c>
      <c r="K140" s="1"/>
      <c r="L140" s="2" t="str">
        <f>IF(Tabla13[[#This Row],[COTIZACIÓN 4]]&gt;0,ABS(1-Tabla13[[#This Row],[COTIZACIÓN 4]]/Tabla13[[#This Row],[PROMEDIO]]),"")</f>
        <v/>
      </c>
      <c r="M140" s="1"/>
      <c r="N140" s="2" t="str">
        <f>IF(Tabla13[[#This Row],[COTIZACIÓN 5]]&gt;0,ABS(1-Tabla13[[#This Row],[COTIZACIÓN 5]]/Tabla13[[#This Row],[PROMEDIO]]),"")</f>
        <v/>
      </c>
      <c r="O140" s="1"/>
      <c r="P140" s="2" t="str">
        <f>IF(Tabla13[[#This Row],[COTIZACIÓN 6]]&gt;0,ABS(1-Tabla13[[#This Row],[COTIZACIÓN 6]]/Tabla13[[#This Row],[PROMEDIO]]),"")</f>
        <v/>
      </c>
      <c r="Q140" s="1"/>
      <c r="R140" s="2" t="str">
        <f>IF(Tabla13[[#This Row],[COTIZACIÓN 7]]&gt;0,ABS(1-Tabla13[[#This Row],[COTIZACIÓN 7]]/Tabla13[[#This Row],[PROMEDIO]]),"")</f>
        <v/>
      </c>
      <c r="S140" s="1"/>
      <c r="T140" s="2" t="str">
        <f>IF(Tabla13[[#This Row],[COTIZACIÓN 8]]&gt;0,ABS(1-Tabla13[[#This Row],[COTIZACIÓN 8]]/Tabla13[[#This Row],[PROMEDIO]]),"")</f>
        <v/>
      </c>
      <c r="U14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17904</v>
      </c>
      <c r="V140" s="16">
        <f>COUNT(Tabla13[[#This Row],[COTIZACIÓN 1]:[DESVIACIÓN COT.8]])/2</f>
        <v>3</v>
      </c>
    </row>
    <row r="141" spans="1:22" ht="15" x14ac:dyDescent="0.25">
      <c r="A141" s="15">
        <v>138</v>
      </c>
      <c r="B141" s="32" t="s">
        <v>185</v>
      </c>
      <c r="C141" s="36">
        <v>50111513</v>
      </c>
      <c r="D141" s="42" t="s">
        <v>28</v>
      </c>
      <c r="E141" s="45">
        <v>26361</v>
      </c>
      <c r="F141" s="2">
        <f>IF(Tabla13[[#This Row],[COTIZACIÓN 1]]&gt;0,ABS(1-Tabla13[[#This Row],[COTIZACIÓN 1]]/Tabla13[[#This Row],[PROMEDIO]]),"")</f>
        <v>2.3847438536528598E-2</v>
      </c>
      <c r="G141" s="45">
        <v>27415</v>
      </c>
      <c r="H141" s="2">
        <f>IF(Tabla13[[#This Row],[COTIZACIÓN 2]]&gt;0,ABS(1-Tabla13[[#This Row],[COTIZACIÓN 2]]/Tabla13[[#This Row],[PROMEDIO]]),"")</f>
        <v>6.4784246708354365E-2</v>
      </c>
      <c r="I141" s="46">
        <v>23466</v>
      </c>
      <c r="J141" s="2">
        <f>IF(Tabla13[[#This Row],[COTIZACIÓN 3]]&gt;0,ABS(1-Tabla13[[#This Row],[COTIZACIÓN 3]]/Tabla13[[#This Row],[PROMEDIO]]),"")</f>
        <v>8.8592845768439066E-2</v>
      </c>
      <c r="K141" s="1"/>
      <c r="L141" s="2" t="str">
        <f>IF(Tabla13[[#This Row],[COTIZACIÓN 4]]&gt;0,ABS(1-Tabla13[[#This Row],[COTIZACIÓN 4]]/Tabla13[[#This Row],[PROMEDIO]]),"")</f>
        <v/>
      </c>
      <c r="M141" s="1"/>
      <c r="N141" s="2" t="str">
        <f>IF(Tabla13[[#This Row],[COTIZACIÓN 5]]&gt;0,ABS(1-Tabla13[[#This Row],[COTIZACIÓN 5]]/Tabla13[[#This Row],[PROMEDIO]]),"")</f>
        <v/>
      </c>
      <c r="O141" s="1"/>
      <c r="P141" s="2" t="str">
        <f>IF(Tabla13[[#This Row],[COTIZACIÓN 6]]&gt;0,ABS(1-Tabla13[[#This Row],[COTIZACIÓN 6]]/Tabla13[[#This Row],[PROMEDIO]]),"")</f>
        <v/>
      </c>
      <c r="Q141" s="1"/>
      <c r="R141" s="2" t="str">
        <f>IF(Tabla13[[#This Row],[COTIZACIÓN 7]]&gt;0,ABS(1-Tabla13[[#This Row],[COTIZACIÓN 7]]/Tabla13[[#This Row],[PROMEDIO]]),"")</f>
        <v/>
      </c>
      <c r="S141" s="1"/>
      <c r="T141" s="2" t="str">
        <f>IF(Tabla13[[#This Row],[COTIZACIÓN 8]]&gt;0,ABS(1-Tabla13[[#This Row],[COTIZACIÓN 8]]/Tabla13[[#This Row],[PROMEDIO]]),"")</f>
        <v/>
      </c>
      <c r="U14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25747</v>
      </c>
      <c r="V141" s="16">
        <f>COUNT(Tabla13[[#This Row],[COTIZACIÓN 1]:[DESVIACIÓN COT.8]])/2</f>
        <v>3</v>
      </c>
    </row>
    <row r="142" spans="1:22" ht="25.5" x14ac:dyDescent="0.25">
      <c r="A142" s="15">
        <v>139</v>
      </c>
      <c r="B142" s="32" t="s">
        <v>186</v>
      </c>
      <c r="C142" s="36">
        <v>50111513</v>
      </c>
      <c r="D142" s="42" t="s">
        <v>28</v>
      </c>
      <c r="E142" s="45">
        <v>56943</v>
      </c>
      <c r="F142" s="2">
        <f>IF(Tabla13[[#This Row],[COTIZACIÓN 1]]&gt;0,ABS(1-Tabla13[[#This Row],[COTIZACIÓN 1]]/Tabla13[[#This Row],[PROMEDIO]]),"")</f>
        <v>2.3841631155941512E-2</v>
      </c>
      <c r="G142" s="45">
        <v>59220</v>
      </c>
      <c r="H142" s="2">
        <f>IF(Tabla13[[#This Row],[COTIZACIÓN 2]]&gt;0,ABS(1-Tabla13[[#This Row],[COTIZACIÓN 2]]/Tabla13[[#This Row],[PROMEDIO]]),"")</f>
        <v>6.4782350720103521E-2</v>
      </c>
      <c r="I142" s="46">
        <v>50688</v>
      </c>
      <c r="J142" s="2">
        <f>IF(Tabla13[[#This Row],[COTIZACIÓN 3]]&gt;0,ABS(1-Tabla13[[#This Row],[COTIZACIÓN 3]]/Tabla13[[#This Row],[PROMEDIO]]),"")</f>
        <v>8.8623981876045144E-2</v>
      </c>
      <c r="K142" s="1"/>
      <c r="L142" s="2" t="str">
        <f>IF(Tabla13[[#This Row],[COTIZACIÓN 4]]&gt;0,ABS(1-Tabla13[[#This Row],[COTIZACIÓN 4]]/Tabla13[[#This Row],[PROMEDIO]]),"")</f>
        <v/>
      </c>
      <c r="M142" s="1"/>
      <c r="N142" s="2" t="str">
        <f>IF(Tabla13[[#This Row],[COTIZACIÓN 5]]&gt;0,ABS(1-Tabla13[[#This Row],[COTIZACIÓN 5]]/Tabla13[[#This Row],[PROMEDIO]]),"")</f>
        <v/>
      </c>
      <c r="O142" s="1"/>
      <c r="P142" s="2" t="str">
        <f>IF(Tabla13[[#This Row],[COTIZACIÓN 6]]&gt;0,ABS(1-Tabla13[[#This Row],[COTIZACIÓN 6]]/Tabla13[[#This Row],[PROMEDIO]]),"")</f>
        <v/>
      </c>
      <c r="Q142" s="1"/>
      <c r="R142" s="2" t="str">
        <f>IF(Tabla13[[#This Row],[COTIZACIÓN 7]]&gt;0,ABS(1-Tabla13[[#This Row],[COTIZACIÓN 7]]/Tabla13[[#This Row],[PROMEDIO]]),"")</f>
        <v/>
      </c>
      <c r="S142" s="1"/>
      <c r="T142" s="2" t="str">
        <f>IF(Tabla13[[#This Row],[COTIZACIÓN 8]]&gt;0,ABS(1-Tabla13[[#This Row],[COTIZACIÓN 8]]/Tabla13[[#This Row],[PROMEDIO]]),"")</f>
        <v/>
      </c>
      <c r="U14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55617</v>
      </c>
      <c r="V142" s="16">
        <f>COUNT(Tabla13[[#This Row],[COTIZACIÓN 1]:[DESVIACIÓN COT.8]])/2</f>
        <v>3</v>
      </c>
    </row>
    <row r="143" spans="1:22" ht="15" x14ac:dyDescent="0.25">
      <c r="A143" s="15">
        <v>140</v>
      </c>
      <c r="B143" s="32" t="s">
        <v>187</v>
      </c>
      <c r="C143" s="36">
        <v>50111513</v>
      </c>
      <c r="D143" s="42" t="s">
        <v>28</v>
      </c>
      <c r="E143" s="45">
        <v>32390</v>
      </c>
      <c r="F143" s="2">
        <f>IF(Tabla13[[#This Row],[COTIZACIÓN 1]]&gt;0,ABS(1-Tabla13[[#This Row],[COTIZACIÓN 1]]/Tabla13[[#This Row],[PROMEDIO]]),"")</f>
        <v>2.3865971234392269E-2</v>
      </c>
      <c r="G143" s="45">
        <v>33685</v>
      </c>
      <c r="H143" s="2">
        <f>IF(Tabla13[[#This Row],[COTIZACIÓN 2]]&gt;0,ABS(1-Tabla13[[#This Row],[COTIZACIÓN 2]]/Tabla13[[#This Row],[PROMEDIO]]),"")</f>
        <v>6.4801643749012205E-2</v>
      </c>
      <c r="I143" s="46">
        <v>28832</v>
      </c>
      <c r="J143" s="2">
        <f>IF(Tabla13[[#This Row],[COTIZACIÓN 3]]&gt;0,ABS(1-Tabla13[[#This Row],[COTIZACIÓN 3]]/Tabla13[[#This Row],[PROMEDIO]]),"")</f>
        <v>8.8604393867551812E-2</v>
      </c>
      <c r="K143" s="1"/>
      <c r="L143" s="2" t="str">
        <f>IF(Tabla13[[#This Row],[COTIZACIÓN 4]]&gt;0,ABS(1-Tabla13[[#This Row],[COTIZACIÓN 4]]/Tabla13[[#This Row],[PROMEDIO]]),"")</f>
        <v/>
      </c>
      <c r="M143" s="1"/>
      <c r="N143" s="2" t="str">
        <f>IF(Tabla13[[#This Row],[COTIZACIÓN 5]]&gt;0,ABS(1-Tabla13[[#This Row],[COTIZACIÓN 5]]/Tabla13[[#This Row],[PROMEDIO]]),"")</f>
        <v/>
      </c>
      <c r="O143" s="1"/>
      <c r="P143" s="2" t="str">
        <f>IF(Tabla13[[#This Row],[COTIZACIÓN 6]]&gt;0,ABS(1-Tabla13[[#This Row],[COTIZACIÓN 6]]/Tabla13[[#This Row],[PROMEDIO]]),"")</f>
        <v/>
      </c>
      <c r="Q143" s="1"/>
      <c r="R143" s="2" t="str">
        <f>IF(Tabla13[[#This Row],[COTIZACIÓN 7]]&gt;0,ABS(1-Tabla13[[#This Row],[COTIZACIÓN 7]]/Tabla13[[#This Row],[PROMEDIO]]),"")</f>
        <v/>
      </c>
      <c r="S143" s="1"/>
      <c r="T143" s="2" t="str">
        <f>IF(Tabla13[[#This Row],[COTIZACIÓN 8]]&gt;0,ABS(1-Tabla13[[#This Row],[COTIZACIÓN 8]]/Tabla13[[#This Row],[PROMEDIO]]),"")</f>
        <v/>
      </c>
      <c r="U14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31635</v>
      </c>
      <c r="V143" s="16">
        <f>COUNT(Tabla13[[#This Row],[COTIZACIÓN 1]:[DESVIACIÓN COT.8]])/2</f>
        <v>3</v>
      </c>
    </row>
    <row r="144" spans="1:22" ht="38.25" x14ac:dyDescent="0.25">
      <c r="A144" s="15">
        <v>141</v>
      </c>
      <c r="B144" s="32" t="s">
        <v>188</v>
      </c>
      <c r="C144" s="36">
        <v>50111513</v>
      </c>
      <c r="D144" s="42" t="s">
        <v>28</v>
      </c>
      <c r="E144" s="45">
        <v>61420</v>
      </c>
      <c r="F144" s="2">
        <f>IF(Tabla13[[#This Row],[COTIZACIÓN 1]]&gt;0,ABS(1-Tabla13[[#This Row],[COTIZACIÓN 1]]/Tabla13[[#This Row],[PROMEDIO]]),"")</f>
        <v>2.3854373301771981E-2</v>
      </c>
      <c r="G144" s="45">
        <v>63876</v>
      </c>
      <c r="H144" s="2">
        <f>IF(Tabla13[[#This Row],[COTIZACIÓN 2]]&gt;0,ABS(1-Tabla13[[#This Row],[COTIZACIÓN 2]]/Tabla13[[#This Row],[PROMEDIO]]),"")</f>
        <v>6.4795212455616813E-2</v>
      </c>
      <c r="I144" s="46">
        <v>54673</v>
      </c>
      <c r="J144" s="2">
        <f>IF(Tabla13[[#This Row],[COTIZACIÓN 3]]&gt;0,ABS(1-Tabla13[[#This Row],[COTIZACIÓN 3]]/Tabla13[[#This Row],[PROMEDIO]]),"")</f>
        <v>8.8616246311823854E-2</v>
      </c>
      <c r="K144" s="1"/>
      <c r="L144" s="2" t="str">
        <f>IF(Tabla13[[#This Row],[COTIZACIÓN 4]]&gt;0,ABS(1-Tabla13[[#This Row],[COTIZACIÓN 4]]/Tabla13[[#This Row],[PROMEDIO]]),"")</f>
        <v/>
      </c>
      <c r="M144" s="1"/>
      <c r="N144" s="2" t="str">
        <f>IF(Tabla13[[#This Row],[COTIZACIÓN 5]]&gt;0,ABS(1-Tabla13[[#This Row],[COTIZACIÓN 5]]/Tabla13[[#This Row],[PROMEDIO]]),"")</f>
        <v/>
      </c>
      <c r="O144" s="1"/>
      <c r="P144" s="2" t="str">
        <f>IF(Tabla13[[#This Row],[COTIZACIÓN 6]]&gt;0,ABS(1-Tabla13[[#This Row],[COTIZACIÓN 6]]/Tabla13[[#This Row],[PROMEDIO]]),"")</f>
        <v/>
      </c>
      <c r="Q144" s="1"/>
      <c r="R144" s="2" t="str">
        <f>IF(Tabla13[[#This Row],[COTIZACIÓN 7]]&gt;0,ABS(1-Tabla13[[#This Row],[COTIZACIÓN 7]]/Tabla13[[#This Row],[PROMEDIO]]),"")</f>
        <v/>
      </c>
      <c r="S144" s="1"/>
      <c r="T144" s="2" t="str">
        <f>IF(Tabla13[[#This Row],[COTIZACIÓN 8]]&gt;0,ABS(1-Tabla13[[#This Row],[COTIZACIÓN 8]]/Tabla13[[#This Row],[PROMEDIO]]),"")</f>
        <v/>
      </c>
      <c r="U14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59989</v>
      </c>
      <c r="V144" s="16">
        <f>COUNT(Tabla13[[#This Row],[COTIZACIÓN 1]:[DESVIACIÓN COT.8]])/2</f>
        <v>3</v>
      </c>
    </row>
    <row r="145" spans="1:22" ht="25.5" x14ac:dyDescent="0.25">
      <c r="A145" s="15">
        <v>142</v>
      </c>
      <c r="B145" s="32" t="s">
        <v>189</v>
      </c>
      <c r="C145" s="36">
        <v>50111514</v>
      </c>
      <c r="D145" s="42" t="s">
        <v>28</v>
      </c>
      <c r="E145" s="45">
        <v>57525</v>
      </c>
      <c r="F145" s="2">
        <f>IF(Tabla13[[#This Row],[COTIZACIÓN 1]]&gt;0,ABS(1-Tabla13[[#This Row],[COTIZACIÓN 1]]/Tabla13[[#This Row],[PROMEDIO]]),"")</f>
        <v>2.3849781970276762E-2</v>
      </c>
      <c r="G145" s="45">
        <v>59826</v>
      </c>
      <c r="H145" s="2">
        <f>IF(Tabla13[[#This Row],[COTIZACIÓN 2]]&gt;0,ABS(1-Tabla13[[#This Row],[COTIZACIÓN 2]]/Tabla13[[#This Row],[PROMEDIO]]),"")</f>
        <v>6.4803773249087815E-2</v>
      </c>
      <c r="I145" s="46">
        <v>51206</v>
      </c>
      <c r="J145" s="2">
        <f>IF(Tabla13[[#This Row],[COTIZACIÓN 3]]&gt;0,ABS(1-Tabla13[[#This Row],[COTIZACIÓN 3]]/Tabla13[[#This Row],[PROMEDIO]]),"")</f>
        <v>8.8617958529856766E-2</v>
      </c>
      <c r="K145" s="1"/>
      <c r="L145" s="2" t="str">
        <f>IF(Tabla13[[#This Row],[COTIZACIÓN 4]]&gt;0,ABS(1-Tabla13[[#This Row],[COTIZACIÓN 4]]/Tabla13[[#This Row],[PROMEDIO]]),"")</f>
        <v/>
      </c>
      <c r="M145" s="1"/>
      <c r="N145" s="2" t="str">
        <f>IF(Tabla13[[#This Row],[COTIZACIÓN 5]]&gt;0,ABS(1-Tabla13[[#This Row],[COTIZACIÓN 5]]/Tabla13[[#This Row],[PROMEDIO]]),"")</f>
        <v/>
      </c>
      <c r="O145" s="1"/>
      <c r="P145" s="2" t="str">
        <f>IF(Tabla13[[#This Row],[COTIZACIÓN 6]]&gt;0,ABS(1-Tabla13[[#This Row],[COTIZACIÓN 6]]/Tabla13[[#This Row],[PROMEDIO]]),"")</f>
        <v/>
      </c>
      <c r="Q145" s="1"/>
      <c r="R145" s="2" t="str">
        <f>IF(Tabla13[[#This Row],[COTIZACIÓN 7]]&gt;0,ABS(1-Tabla13[[#This Row],[COTIZACIÓN 7]]/Tabla13[[#This Row],[PROMEDIO]]),"")</f>
        <v/>
      </c>
      <c r="S145" s="1"/>
      <c r="T145" s="2" t="str">
        <f>IF(Tabla13[[#This Row],[COTIZACIÓN 8]]&gt;0,ABS(1-Tabla13[[#This Row],[COTIZACIÓN 8]]/Tabla13[[#This Row],[PROMEDIO]]),"")</f>
        <v/>
      </c>
      <c r="U14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56185</v>
      </c>
      <c r="V145" s="16">
        <f>COUNT(Tabla13[[#This Row],[COTIZACIÓN 1]:[DESVIACIÓN COT.8]])/2</f>
        <v>3</v>
      </c>
    </row>
    <row r="146" spans="1:22" ht="25.5" x14ac:dyDescent="0.25">
      <c r="A146" s="15">
        <v>143</v>
      </c>
      <c r="B146" s="32" t="s">
        <v>190</v>
      </c>
      <c r="C146" s="36">
        <v>50111513</v>
      </c>
      <c r="D146" s="42" t="s">
        <v>28</v>
      </c>
      <c r="E146" s="45">
        <v>75175</v>
      </c>
      <c r="F146" s="2">
        <f>IF(Tabla13[[#This Row],[COTIZACIÓN 1]]&gt;0,ABS(1-Tabla13[[#This Row],[COTIZACIÓN 1]]/Tabla13[[#This Row],[PROMEDIO]]),"")</f>
        <v>2.38477881891479E-2</v>
      </c>
      <c r="G146" s="45">
        <v>78182</v>
      </c>
      <c r="H146" s="2">
        <f>IF(Tabla13[[#This Row],[COTIZACIÓN 2]]&gt;0,ABS(1-Tabla13[[#This Row],[COTIZACIÓN 2]]/Tabla13[[#This Row],[PROMEDIO]]),"")</f>
        <v>6.480169971671379E-2</v>
      </c>
      <c r="I146" s="46">
        <v>66917</v>
      </c>
      <c r="J146" s="2">
        <f>IF(Tabla13[[#This Row],[COTIZACIÓN 3]]&gt;0,ABS(1-Tabla13[[#This Row],[COTIZACIÓN 3]]/Tabla13[[#This Row],[PROMEDIO]]),"")</f>
        <v>8.8622248855959929E-2</v>
      </c>
      <c r="K146" s="1"/>
      <c r="L146" s="2" t="str">
        <f>IF(Tabla13[[#This Row],[COTIZACIÓN 4]]&gt;0,ABS(1-Tabla13[[#This Row],[COTIZACIÓN 4]]/Tabla13[[#This Row],[PROMEDIO]]),"")</f>
        <v/>
      </c>
      <c r="M146" s="1"/>
      <c r="N146" s="2" t="str">
        <f>IF(Tabla13[[#This Row],[COTIZACIÓN 5]]&gt;0,ABS(1-Tabla13[[#This Row],[COTIZACIÓN 5]]/Tabla13[[#This Row],[PROMEDIO]]),"")</f>
        <v/>
      </c>
      <c r="O146" s="1"/>
      <c r="P146" s="2" t="str">
        <f>IF(Tabla13[[#This Row],[COTIZACIÓN 6]]&gt;0,ABS(1-Tabla13[[#This Row],[COTIZACIÓN 6]]/Tabla13[[#This Row],[PROMEDIO]]),"")</f>
        <v/>
      </c>
      <c r="Q146" s="1"/>
      <c r="R146" s="2" t="str">
        <f>IF(Tabla13[[#This Row],[COTIZACIÓN 7]]&gt;0,ABS(1-Tabla13[[#This Row],[COTIZACIÓN 7]]/Tabla13[[#This Row],[PROMEDIO]]),"")</f>
        <v/>
      </c>
      <c r="S146" s="1"/>
      <c r="T146" s="2" t="str">
        <f>IF(Tabla13[[#This Row],[COTIZACIÓN 8]]&gt;0,ABS(1-Tabla13[[#This Row],[COTIZACIÓN 8]]/Tabla13[[#This Row],[PROMEDIO]]),"")</f>
        <v/>
      </c>
      <c r="U14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73424</v>
      </c>
      <c r="V146" s="16">
        <f>COUNT(Tabla13[[#This Row],[COTIZACIÓN 1]:[DESVIACIÓN COT.8]])/2</f>
        <v>3</v>
      </c>
    </row>
    <row r="147" spans="1:22" ht="63.75" x14ac:dyDescent="0.25">
      <c r="A147" s="15">
        <v>144</v>
      </c>
      <c r="B147" s="32" t="s">
        <v>191</v>
      </c>
      <c r="C147" s="36">
        <v>50111514</v>
      </c>
      <c r="D147" s="42" t="s">
        <v>28</v>
      </c>
      <c r="E147" s="45">
        <v>62292</v>
      </c>
      <c r="F147" s="2">
        <f>IF(Tabla13[[#This Row],[COTIZACIÓN 1]]&gt;0,ABS(1-Tabla13[[#This Row],[COTIZACIÓN 1]]/Tabla13[[#This Row],[PROMEDIO]]),"")</f>
        <v>2.384904916092756E-2</v>
      </c>
      <c r="G147" s="45">
        <v>64783</v>
      </c>
      <c r="H147" s="2">
        <f>IF(Tabla13[[#This Row],[COTIZACIÓN 2]]&gt;0,ABS(1-Tabla13[[#This Row],[COTIZACIÓN 2]]/Tabla13[[#This Row],[PROMEDIO]]),"")</f>
        <v>6.4791834453740149E-2</v>
      </c>
      <c r="I147" s="46">
        <v>55450</v>
      </c>
      <c r="J147" s="2">
        <f>IF(Tabla13[[#This Row],[COTIZACIÓN 3]]&gt;0,ABS(1-Tabla13[[#This Row],[COTIZACIÓN 3]]/Tabla13[[#This Row],[PROMEDIO]]),"")</f>
        <v>8.8608011045183344E-2</v>
      </c>
      <c r="K147" s="1"/>
      <c r="L147" s="2" t="str">
        <f>IF(Tabla13[[#This Row],[COTIZACIÓN 4]]&gt;0,ABS(1-Tabla13[[#This Row],[COTIZACIÓN 4]]/Tabla13[[#This Row],[PROMEDIO]]),"")</f>
        <v/>
      </c>
      <c r="M147" s="1"/>
      <c r="N147" s="2" t="str">
        <f>IF(Tabla13[[#This Row],[COTIZACIÓN 5]]&gt;0,ABS(1-Tabla13[[#This Row],[COTIZACIÓN 5]]/Tabla13[[#This Row],[PROMEDIO]]),"")</f>
        <v/>
      </c>
      <c r="O147" s="1"/>
      <c r="P147" s="2" t="str">
        <f>IF(Tabla13[[#This Row],[COTIZACIÓN 6]]&gt;0,ABS(1-Tabla13[[#This Row],[COTIZACIÓN 6]]/Tabla13[[#This Row],[PROMEDIO]]),"")</f>
        <v/>
      </c>
      <c r="Q147" s="1"/>
      <c r="R147" s="2" t="str">
        <f>IF(Tabla13[[#This Row],[COTIZACIÓN 7]]&gt;0,ABS(1-Tabla13[[#This Row],[COTIZACIÓN 7]]/Tabla13[[#This Row],[PROMEDIO]]),"")</f>
        <v/>
      </c>
      <c r="S147" s="1"/>
      <c r="T147" s="2" t="str">
        <f>IF(Tabla13[[#This Row],[COTIZACIÓN 8]]&gt;0,ABS(1-Tabla13[[#This Row],[COTIZACIÓN 8]]/Tabla13[[#This Row],[PROMEDIO]]),"")</f>
        <v/>
      </c>
      <c r="U14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60841</v>
      </c>
      <c r="V147" s="16">
        <f>COUNT(Tabla13[[#This Row],[COTIZACIÓN 1]:[DESVIACIÓN COT.8]])/2</f>
        <v>3</v>
      </c>
    </row>
    <row r="148" spans="1:22" ht="63.75" x14ac:dyDescent="0.25">
      <c r="A148" s="15">
        <v>145</v>
      </c>
      <c r="B148" s="32" t="s">
        <v>192</v>
      </c>
      <c r="C148" s="36">
        <v>50111513</v>
      </c>
      <c r="D148" s="42" t="s">
        <v>28</v>
      </c>
      <c r="E148" s="45">
        <v>41142</v>
      </c>
      <c r="F148" s="2">
        <f>IF(Tabla13[[#This Row],[COTIZACIÓN 1]]&gt;0,ABS(1-Tabla13[[#This Row],[COTIZACIÓN 1]]/Tabla13[[#This Row],[PROMEDIO]]),"")</f>
        <v>2.3840334461477264E-2</v>
      </c>
      <c r="G148" s="45">
        <v>42787</v>
      </c>
      <c r="H148" s="2">
        <f>IF(Tabla13[[#This Row],[COTIZACIÓN 2]]&gt;0,ABS(1-Tabla13[[#This Row],[COTIZACIÓN 2]]/Tabla13[[#This Row],[PROMEDIO]]),"")</f>
        <v>6.4777025681863387E-2</v>
      </c>
      <c r="I148" s="46">
        <v>36623</v>
      </c>
      <c r="J148" s="2">
        <f>IF(Tabla13[[#This Row],[COTIZACIÓN 3]]&gt;0,ABS(1-Tabla13[[#This Row],[COTIZACIÓN 3]]/Tabla13[[#This Row],[PROMEDIO]]),"")</f>
        <v>8.8617360143340651E-2</v>
      </c>
      <c r="K148" s="1"/>
      <c r="L148" s="2" t="str">
        <f>IF(Tabla13[[#This Row],[COTIZACIÓN 4]]&gt;0,ABS(1-Tabla13[[#This Row],[COTIZACIÓN 4]]/Tabla13[[#This Row],[PROMEDIO]]),"")</f>
        <v/>
      </c>
      <c r="M148" s="1"/>
      <c r="N148" s="2" t="str">
        <f>IF(Tabla13[[#This Row],[COTIZACIÓN 5]]&gt;0,ABS(1-Tabla13[[#This Row],[COTIZACIÓN 5]]/Tabla13[[#This Row],[PROMEDIO]]),"")</f>
        <v/>
      </c>
      <c r="O148" s="1"/>
      <c r="P148" s="2" t="str">
        <f>IF(Tabla13[[#This Row],[COTIZACIÓN 6]]&gt;0,ABS(1-Tabla13[[#This Row],[COTIZACIÓN 6]]/Tabla13[[#This Row],[PROMEDIO]]),"")</f>
        <v/>
      </c>
      <c r="Q148" s="1"/>
      <c r="R148" s="2" t="str">
        <f>IF(Tabla13[[#This Row],[COTIZACIÓN 7]]&gt;0,ABS(1-Tabla13[[#This Row],[COTIZACIÓN 7]]/Tabla13[[#This Row],[PROMEDIO]]),"")</f>
        <v/>
      </c>
      <c r="S148" s="1"/>
      <c r="T148" s="2" t="str">
        <f>IF(Tabla13[[#This Row],[COTIZACIÓN 8]]&gt;0,ABS(1-Tabla13[[#This Row],[COTIZACIÓN 8]]/Tabla13[[#This Row],[PROMEDIO]]),"")</f>
        <v/>
      </c>
      <c r="U14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40184</v>
      </c>
      <c r="V148" s="16">
        <f>COUNT(Tabla13[[#This Row],[COTIZACIÓN 1]:[DESVIACIÓN COT.8]])/2</f>
        <v>3</v>
      </c>
    </row>
    <row r="149" spans="1:22" ht="38.25" x14ac:dyDescent="0.25">
      <c r="A149" s="15">
        <v>146</v>
      </c>
      <c r="B149" s="32" t="s">
        <v>193</v>
      </c>
      <c r="C149" s="36">
        <v>50111513</v>
      </c>
      <c r="D149" s="42" t="s">
        <v>28</v>
      </c>
      <c r="E149" s="45">
        <v>53459</v>
      </c>
      <c r="F149" s="2">
        <f>IF(Tabla13[[#This Row],[COTIZACIÓN 1]]&gt;0,ABS(1-Tabla13[[#This Row],[COTIZACIÓN 1]]/Tabla13[[#This Row],[PROMEDIO]]),"")</f>
        <v>2.3844179721913772E-2</v>
      </c>
      <c r="G149" s="45">
        <v>55597</v>
      </c>
      <c r="H149" s="2">
        <f>IF(Tabla13[[#This Row],[COTIZACIÓN 2]]&gt;0,ABS(1-Tabla13[[#This Row],[COTIZACIÓN 2]]/Tabla13[[#This Row],[PROMEDIO]]),"")</f>
        <v>6.4791052208220012E-2</v>
      </c>
      <c r="I149" s="46">
        <v>47586</v>
      </c>
      <c r="J149" s="2">
        <f>IF(Tabla13[[#This Row],[COTIZACIÓN 3]]&gt;0,ABS(1-Tabla13[[#This Row],[COTIZACIÓN 3]]/Tabla13[[#This Row],[PROMEDIO]]),"")</f>
        <v>8.8635231930133673E-2</v>
      </c>
      <c r="K149" s="1"/>
      <c r="L149" s="2" t="str">
        <f>IF(Tabla13[[#This Row],[COTIZACIÓN 4]]&gt;0,ABS(1-Tabla13[[#This Row],[COTIZACIÓN 4]]/Tabla13[[#This Row],[PROMEDIO]]),"")</f>
        <v/>
      </c>
      <c r="M149" s="1"/>
      <c r="N149" s="2" t="str">
        <f>IF(Tabla13[[#This Row],[COTIZACIÓN 5]]&gt;0,ABS(1-Tabla13[[#This Row],[COTIZACIÓN 5]]/Tabla13[[#This Row],[PROMEDIO]]),"")</f>
        <v/>
      </c>
      <c r="O149" s="1"/>
      <c r="P149" s="2" t="str">
        <f>IF(Tabla13[[#This Row],[COTIZACIÓN 6]]&gt;0,ABS(1-Tabla13[[#This Row],[COTIZACIÓN 6]]/Tabla13[[#This Row],[PROMEDIO]]),"")</f>
        <v/>
      </c>
      <c r="Q149" s="1"/>
      <c r="R149" s="2" t="str">
        <f>IF(Tabla13[[#This Row],[COTIZACIÓN 7]]&gt;0,ABS(1-Tabla13[[#This Row],[COTIZACIÓN 7]]/Tabla13[[#This Row],[PROMEDIO]]),"")</f>
        <v/>
      </c>
      <c r="S149" s="1"/>
      <c r="T149" s="2" t="str">
        <f>IF(Tabla13[[#This Row],[COTIZACIÓN 8]]&gt;0,ABS(1-Tabla13[[#This Row],[COTIZACIÓN 8]]/Tabla13[[#This Row],[PROMEDIO]]),"")</f>
        <v/>
      </c>
      <c r="U14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52214</v>
      </c>
      <c r="V149" s="16">
        <f>COUNT(Tabla13[[#This Row],[COTIZACIÓN 1]:[DESVIACIÓN COT.8]])/2</f>
        <v>3</v>
      </c>
    </row>
    <row r="150" spans="1:22" ht="25.5" x14ac:dyDescent="0.25">
      <c r="A150" s="15">
        <v>147</v>
      </c>
      <c r="B150" s="32" t="s">
        <v>194</v>
      </c>
      <c r="C150" s="36">
        <v>50111513</v>
      </c>
      <c r="D150" s="42" t="s">
        <v>28</v>
      </c>
      <c r="E150" s="45">
        <v>61460</v>
      </c>
      <c r="F150" s="2">
        <f>IF(Tabla13[[#This Row],[COTIZACIÓN 1]]&gt;0,ABS(1-Tabla13[[#This Row],[COTIZACIÓN 1]]/Tabla13[[#This Row],[PROMEDIO]]),"")</f>
        <v>2.3838478068933355E-2</v>
      </c>
      <c r="G150" s="45">
        <v>63918</v>
      </c>
      <c r="H150" s="2">
        <f>IF(Tabla13[[#This Row],[COTIZACIÓN 2]]&gt;0,ABS(1-Tabla13[[#This Row],[COTIZACIÓN 2]]/Tabla13[[#This Row],[PROMEDIO]]),"")</f>
        <v>6.47853537456895E-2</v>
      </c>
      <c r="I150" s="46">
        <v>54709</v>
      </c>
      <c r="J150" s="2">
        <f>IF(Tabla13[[#This Row],[COTIZACIÓN 3]]&gt;0,ABS(1-Tabla13[[#This Row],[COTIZACIÓN 3]]/Tabla13[[#This Row],[PROMEDIO]]),"")</f>
        <v>8.8623831814622966E-2</v>
      </c>
      <c r="K150" s="1"/>
      <c r="L150" s="2" t="str">
        <f>IF(Tabla13[[#This Row],[COTIZACIÓN 4]]&gt;0,ABS(1-Tabla13[[#This Row],[COTIZACIÓN 4]]/Tabla13[[#This Row],[PROMEDIO]]),"")</f>
        <v/>
      </c>
      <c r="M150" s="1"/>
      <c r="N150" s="2" t="str">
        <f>IF(Tabla13[[#This Row],[COTIZACIÓN 5]]&gt;0,ABS(1-Tabla13[[#This Row],[COTIZACIÓN 5]]/Tabla13[[#This Row],[PROMEDIO]]),"")</f>
        <v/>
      </c>
      <c r="O150" s="1"/>
      <c r="P150" s="2" t="str">
        <f>IF(Tabla13[[#This Row],[COTIZACIÓN 6]]&gt;0,ABS(1-Tabla13[[#This Row],[COTIZACIÓN 6]]/Tabla13[[#This Row],[PROMEDIO]]),"")</f>
        <v/>
      </c>
      <c r="Q150" s="1"/>
      <c r="R150" s="2" t="str">
        <f>IF(Tabla13[[#This Row],[COTIZACIÓN 7]]&gt;0,ABS(1-Tabla13[[#This Row],[COTIZACIÓN 7]]/Tabla13[[#This Row],[PROMEDIO]]),"")</f>
        <v/>
      </c>
      <c r="S150" s="1"/>
      <c r="T150" s="2" t="str">
        <f>IF(Tabla13[[#This Row],[COTIZACIÓN 8]]&gt;0,ABS(1-Tabla13[[#This Row],[COTIZACIÓN 8]]/Tabla13[[#This Row],[PROMEDIO]]),"")</f>
        <v/>
      </c>
      <c r="U15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60029</v>
      </c>
      <c r="V150" s="16">
        <f>COUNT(Tabla13[[#This Row],[COTIZACIÓN 1]:[DESVIACIÓN COT.8]])/2</f>
        <v>3</v>
      </c>
    </row>
    <row r="151" spans="1:22" ht="25.5" x14ac:dyDescent="0.25">
      <c r="A151" s="15">
        <v>148</v>
      </c>
      <c r="B151" s="32" t="s">
        <v>195</v>
      </c>
      <c r="C151" s="36">
        <v>50111514</v>
      </c>
      <c r="D151" s="42" t="s">
        <v>28</v>
      </c>
      <c r="E151" s="45">
        <v>27514</v>
      </c>
      <c r="F151" s="2">
        <f>IF(Tabla13[[#This Row],[COTIZACIÓN 1]]&gt;0,ABS(1-Tabla13[[#This Row],[COTIZACIÓN 1]]/Tabla13[[#This Row],[PROMEDIO]]),"")</f>
        <v>0.14565289806795478</v>
      </c>
      <c r="G151" s="45">
        <v>28614</v>
      </c>
      <c r="H151" s="2">
        <f>IF(Tabla13[[#This Row],[COTIZACIÓN 2]]&gt;0,ABS(1-Tabla13[[#This Row],[COTIZACIÓN 2]]/Tabla13[[#This Row],[PROMEDIO]]),"")</f>
        <v>0.19145569620253156</v>
      </c>
      <c r="I151" s="46">
        <v>15920</v>
      </c>
      <c r="J151" s="2">
        <f>IF(Tabla13[[#This Row],[COTIZACIÓN 3]]&gt;0,ABS(1-Tabla13[[#This Row],[COTIZACIÓN 3]]/Tabla13[[#This Row],[PROMEDIO]]),"")</f>
        <v>0.33710859427048634</v>
      </c>
      <c r="K151" s="1"/>
      <c r="L151" s="2" t="str">
        <f>IF(Tabla13[[#This Row],[COTIZACIÓN 4]]&gt;0,ABS(1-Tabla13[[#This Row],[COTIZACIÓN 4]]/Tabla13[[#This Row],[PROMEDIO]]),"")</f>
        <v/>
      </c>
      <c r="M151" s="1"/>
      <c r="N151" s="2" t="str">
        <f>IF(Tabla13[[#This Row],[COTIZACIÓN 5]]&gt;0,ABS(1-Tabla13[[#This Row],[COTIZACIÓN 5]]/Tabla13[[#This Row],[PROMEDIO]]),"")</f>
        <v/>
      </c>
      <c r="O151" s="1"/>
      <c r="P151" s="2" t="str">
        <f>IF(Tabla13[[#This Row],[COTIZACIÓN 6]]&gt;0,ABS(1-Tabla13[[#This Row],[COTIZACIÓN 6]]/Tabla13[[#This Row],[PROMEDIO]]),"")</f>
        <v/>
      </c>
      <c r="Q151" s="1"/>
      <c r="R151" s="2" t="str">
        <f>IF(Tabla13[[#This Row],[COTIZACIÓN 7]]&gt;0,ABS(1-Tabla13[[#This Row],[COTIZACIÓN 7]]/Tabla13[[#This Row],[PROMEDIO]]),"")</f>
        <v/>
      </c>
      <c r="S151" s="1"/>
      <c r="T151" s="2" t="str">
        <f>IF(Tabla13[[#This Row],[COTIZACIÓN 8]]&gt;0,ABS(1-Tabla13[[#This Row],[COTIZACIÓN 8]]/Tabla13[[#This Row],[PROMEDIO]]),"")</f>
        <v/>
      </c>
      <c r="U15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24016</v>
      </c>
      <c r="V151" s="16">
        <f>COUNT(Tabla13[[#This Row],[COTIZACIÓN 1]:[DESVIACIÓN COT.8]])/2</f>
        <v>3</v>
      </c>
    </row>
    <row r="152" spans="1:22" ht="25.5" x14ac:dyDescent="0.25">
      <c r="A152" s="15">
        <v>149</v>
      </c>
      <c r="B152" s="32" t="s">
        <v>196</v>
      </c>
      <c r="C152" s="36">
        <v>50111514</v>
      </c>
      <c r="D152" s="42" t="s">
        <v>28</v>
      </c>
      <c r="E152" s="45">
        <v>39078</v>
      </c>
      <c r="F152" s="2">
        <f>IF(Tabla13[[#This Row],[COTIZACIÓN 1]]&gt;0,ABS(1-Tabla13[[#This Row],[COTIZACIÓN 1]]/Tabla13[[#This Row],[PROMEDIO]]),"")</f>
        <v>2.3841961852861138E-2</v>
      </c>
      <c r="G152" s="45">
        <v>40641</v>
      </c>
      <c r="H152" s="2">
        <f>IF(Tabla13[[#This Row],[COTIZACIÓN 2]]&gt;0,ABS(1-Tabla13[[#This Row],[COTIZACIÓN 2]]/Tabla13[[#This Row],[PROMEDIO]]),"")</f>
        <v>6.47924963320059E-2</v>
      </c>
      <c r="I152" s="46">
        <v>34785</v>
      </c>
      <c r="J152" s="2">
        <f>IF(Tabla13[[#This Row],[COTIZACIÓN 3]]&gt;0,ABS(1-Tabla13[[#This Row],[COTIZACIÓN 3]]/Tabla13[[#This Row],[PROMEDIO]]),"")</f>
        <v>8.8634458184866927E-2</v>
      </c>
      <c r="K152" s="1"/>
      <c r="L152" s="2" t="str">
        <f>IF(Tabla13[[#This Row],[COTIZACIÓN 4]]&gt;0,ABS(1-Tabla13[[#This Row],[COTIZACIÓN 4]]/Tabla13[[#This Row],[PROMEDIO]]),"")</f>
        <v/>
      </c>
      <c r="M152" s="1"/>
      <c r="N152" s="2" t="str">
        <f>IF(Tabla13[[#This Row],[COTIZACIÓN 5]]&gt;0,ABS(1-Tabla13[[#This Row],[COTIZACIÓN 5]]/Tabla13[[#This Row],[PROMEDIO]]),"")</f>
        <v/>
      </c>
      <c r="O152" s="1"/>
      <c r="P152" s="2" t="str">
        <f>IF(Tabla13[[#This Row],[COTIZACIÓN 6]]&gt;0,ABS(1-Tabla13[[#This Row],[COTIZACIÓN 6]]/Tabla13[[#This Row],[PROMEDIO]]),"")</f>
        <v/>
      </c>
      <c r="Q152" s="1"/>
      <c r="R152" s="2" t="str">
        <f>IF(Tabla13[[#This Row],[COTIZACIÓN 7]]&gt;0,ABS(1-Tabla13[[#This Row],[COTIZACIÓN 7]]/Tabla13[[#This Row],[PROMEDIO]]),"")</f>
        <v/>
      </c>
      <c r="S152" s="1"/>
      <c r="T152" s="2" t="str">
        <f>IF(Tabla13[[#This Row],[COTIZACIÓN 8]]&gt;0,ABS(1-Tabla13[[#This Row],[COTIZACIÓN 8]]/Tabla13[[#This Row],[PROMEDIO]]),"")</f>
        <v/>
      </c>
      <c r="U15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38168</v>
      </c>
      <c r="V152" s="16">
        <f>COUNT(Tabla13[[#This Row],[COTIZACIÓN 1]:[DESVIACIÓN COT.8]])/2</f>
        <v>3</v>
      </c>
    </row>
    <row r="153" spans="1:22" ht="15" x14ac:dyDescent="0.25">
      <c r="A153" s="15">
        <v>150</v>
      </c>
      <c r="B153" s="32" t="s">
        <v>197</v>
      </c>
      <c r="C153" s="36">
        <v>50111514</v>
      </c>
      <c r="D153" s="42" t="s">
        <v>28</v>
      </c>
      <c r="E153" s="45">
        <v>31281</v>
      </c>
      <c r="F153" s="2">
        <f>IF(Tabla13[[#This Row],[COTIZACIÓN 1]]&gt;0,ABS(1-Tabla13[[#This Row],[COTIZACIÓN 1]]/Tabla13[[#This Row],[PROMEDIO]]),"")</f>
        <v>2.38609583660645E-2</v>
      </c>
      <c r="G153" s="45">
        <v>32532</v>
      </c>
      <c r="H153" s="2">
        <f>IF(Tabla13[[#This Row],[COTIZACIÓN 2]]&gt;0,ABS(1-Tabla13[[#This Row],[COTIZACIÓN 2]]/Tabla13[[#This Row],[PROMEDIO]]),"")</f>
        <v>6.4807541241162614E-2</v>
      </c>
      <c r="I153" s="46">
        <v>27845</v>
      </c>
      <c r="J153" s="2">
        <f>IF(Tabla13[[#This Row],[COTIZACIÓN 3]]&gt;0,ABS(1-Tabla13[[#This Row],[COTIZACIÓN 3]]/Tabla13[[#This Row],[PROMEDIO]]),"")</f>
        <v>8.8603037444357158E-2</v>
      </c>
      <c r="K153" s="1"/>
      <c r="L153" s="2" t="str">
        <f>IF(Tabla13[[#This Row],[COTIZACIÓN 4]]&gt;0,ABS(1-Tabla13[[#This Row],[COTIZACIÓN 4]]/Tabla13[[#This Row],[PROMEDIO]]),"")</f>
        <v/>
      </c>
      <c r="M153" s="1"/>
      <c r="N153" s="2" t="str">
        <f>IF(Tabla13[[#This Row],[COTIZACIÓN 5]]&gt;0,ABS(1-Tabla13[[#This Row],[COTIZACIÓN 5]]/Tabla13[[#This Row],[PROMEDIO]]),"")</f>
        <v/>
      </c>
      <c r="O153" s="1"/>
      <c r="P153" s="2" t="str">
        <f>IF(Tabla13[[#This Row],[COTIZACIÓN 6]]&gt;0,ABS(1-Tabla13[[#This Row],[COTIZACIÓN 6]]/Tabla13[[#This Row],[PROMEDIO]]),"")</f>
        <v/>
      </c>
      <c r="Q153" s="1"/>
      <c r="R153" s="2" t="str">
        <f>IF(Tabla13[[#This Row],[COTIZACIÓN 7]]&gt;0,ABS(1-Tabla13[[#This Row],[COTIZACIÓN 7]]/Tabla13[[#This Row],[PROMEDIO]]),"")</f>
        <v/>
      </c>
      <c r="S153" s="1"/>
      <c r="T153" s="2" t="str">
        <f>IF(Tabla13[[#This Row],[COTIZACIÓN 8]]&gt;0,ABS(1-Tabla13[[#This Row],[COTIZACIÓN 8]]/Tabla13[[#This Row],[PROMEDIO]]),"")</f>
        <v/>
      </c>
      <c r="U15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30552</v>
      </c>
      <c r="V153" s="16">
        <f>COUNT(Tabla13[[#This Row],[COTIZACIÓN 1]:[DESVIACIÓN COT.8]])/2</f>
        <v>3</v>
      </c>
    </row>
    <row r="154" spans="1:22" ht="15" x14ac:dyDescent="0.25">
      <c r="A154" s="15">
        <v>151</v>
      </c>
      <c r="B154" s="32" t="s">
        <v>198</v>
      </c>
      <c r="C154" s="36">
        <v>50121537</v>
      </c>
      <c r="D154" s="42" t="s">
        <v>28</v>
      </c>
      <c r="E154" s="45">
        <v>121271</v>
      </c>
      <c r="F154" s="2">
        <f>IF(Tabla13[[#This Row],[COTIZACIÓN 1]]&gt;0,ABS(1-Tabla13[[#This Row],[COTIZACIÓN 1]]/Tabla13[[#This Row],[PROMEDIO]]),"")</f>
        <v>2.3850531043682288E-2</v>
      </c>
      <c r="G154" s="45">
        <v>126120</v>
      </c>
      <c r="H154" s="2">
        <f>IF(Tabla13[[#This Row],[COTIZACIÓN 2]]&gt;0,ABS(1-Tabla13[[#This Row],[COTIZACIÓN 2]]/Tabla13[[#This Row],[PROMEDIO]]),"")</f>
        <v>6.4789017780254365E-2</v>
      </c>
      <c r="I154" s="46">
        <v>107949</v>
      </c>
      <c r="J154" s="2">
        <f>IF(Tabla13[[#This Row],[COTIZACIÓN 3]]&gt;0,ABS(1-Tabla13[[#This Row],[COTIZACIÓN 3]]/Tabla13[[#This Row],[PROMEDIO]]),"")</f>
        <v>8.8622663492224252E-2</v>
      </c>
      <c r="K154" s="1"/>
      <c r="L154" s="2" t="str">
        <f>IF(Tabla13[[#This Row],[COTIZACIÓN 4]]&gt;0,ABS(1-Tabla13[[#This Row],[COTIZACIÓN 4]]/Tabla13[[#This Row],[PROMEDIO]]),"")</f>
        <v/>
      </c>
      <c r="M154" s="1"/>
      <c r="N154" s="2" t="str">
        <f>IF(Tabla13[[#This Row],[COTIZACIÓN 5]]&gt;0,ABS(1-Tabla13[[#This Row],[COTIZACIÓN 5]]/Tabla13[[#This Row],[PROMEDIO]]),"")</f>
        <v/>
      </c>
      <c r="O154" s="1"/>
      <c r="P154" s="2" t="str">
        <f>IF(Tabla13[[#This Row],[COTIZACIÓN 6]]&gt;0,ABS(1-Tabla13[[#This Row],[COTIZACIÓN 6]]/Tabla13[[#This Row],[PROMEDIO]]),"")</f>
        <v/>
      </c>
      <c r="Q154" s="1"/>
      <c r="R154" s="2" t="str">
        <f>IF(Tabla13[[#This Row],[COTIZACIÓN 7]]&gt;0,ABS(1-Tabla13[[#This Row],[COTIZACIÓN 7]]/Tabla13[[#This Row],[PROMEDIO]]),"")</f>
        <v/>
      </c>
      <c r="S154" s="1"/>
      <c r="T154" s="2" t="str">
        <f>IF(Tabla13[[#This Row],[COTIZACIÓN 8]]&gt;0,ABS(1-Tabla13[[#This Row],[COTIZACIÓN 8]]/Tabla13[[#This Row],[PROMEDIO]]),"")</f>
        <v/>
      </c>
      <c r="U15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118446</v>
      </c>
      <c r="V154" s="16">
        <f>COUNT(Tabla13[[#This Row],[COTIZACIÓN 1]:[DESVIACIÓN COT.8]])/2</f>
        <v>3</v>
      </c>
    </row>
    <row r="155" spans="1:22" ht="15" x14ac:dyDescent="0.25">
      <c r="A155" s="15">
        <v>152</v>
      </c>
      <c r="B155" s="33" t="s">
        <v>199</v>
      </c>
      <c r="C155" s="36">
        <v>50111513</v>
      </c>
      <c r="D155" s="43" t="s">
        <v>28</v>
      </c>
      <c r="E155" s="45">
        <v>37840</v>
      </c>
      <c r="F155" s="2">
        <f>IF(Tabla13[[#This Row],[COTIZACIÓN 1]]&gt;0,ABS(1-Tabla13[[#This Row],[COTIZACIÓN 1]]/Tabla13[[#This Row],[PROMEDIO]]),"")</f>
        <v>2.3837225033144893E-2</v>
      </c>
      <c r="G155" s="45">
        <v>39353</v>
      </c>
      <c r="H155" s="2">
        <f>IF(Tabla13[[#This Row],[COTIZACIÓN 2]]&gt;0,ABS(1-Tabla13[[#This Row],[COTIZACIÓN 2]]/Tabla13[[#This Row],[PROMEDIO]]),"")</f>
        <v>6.4774479828999754E-2</v>
      </c>
      <c r="I155" s="46">
        <v>33684</v>
      </c>
      <c r="J155" s="2">
        <f>IF(Tabla13[[#This Row],[COTIZACIÓN 3]]&gt;0,ABS(1-Tabla13[[#This Row],[COTIZACIÓN 3]]/Tabla13[[#This Row],[PROMEDIO]]),"")</f>
        <v>8.8611704862144536E-2</v>
      </c>
      <c r="K155" s="1"/>
      <c r="L155" s="2" t="str">
        <f>IF(Tabla13[[#This Row],[COTIZACIÓN 4]]&gt;0,ABS(1-Tabla13[[#This Row],[COTIZACIÓN 4]]/Tabla13[[#This Row],[PROMEDIO]]),"")</f>
        <v/>
      </c>
      <c r="M155" s="1"/>
      <c r="N155" s="2" t="str">
        <f>IF(Tabla13[[#This Row],[COTIZACIÓN 5]]&gt;0,ABS(1-Tabla13[[#This Row],[COTIZACIÓN 5]]/Tabla13[[#This Row],[PROMEDIO]]),"")</f>
        <v/>
      </c>
      <c r="O155" s="1"/>
      <c r="P155" s="2" t="str">
        <f>IF(Tabla13[[#This Row],[COTIZACIÓN 6]]&gt;0,ABS(1-Tabla13[[#This Row],[COTIZACIÓN 6]]/Tabla13[[#This Row],[PROMEDIO]]),"")</f>
        <v/>
      </c>
      <c r="Q155" s="1"/>
      <c r="R155" s="2" t="str">
        <f>IF(Tabla13[[#This Row],[COTIZACIÓN 7]]&gt;0,ABS(1-Tabla13[[#This Row],[COTIZACIÓN 7]]/Tabla13[[#This Row],[PROMEDIO]]),"")</f>
        <v/>
      </c>
      <c r="S155" s="1"/>
      <c r="T155" s="2" t="str">
        <f>IF(Tabla13[[#This Row],[COTIZACIÓN 8]]&gt;0,ABS(1-Tabla13[[#This Row],[COTIZACIÓN 8]]/Tabla13[[#This Row],[PROMEDIO]]),"")</f>
        <v/>
      </c>
      <c r="U15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36959</v>
      </c>
      <c r="V155" s="16">
        <f>COUNT(Tabla13[[#This Row],[COTIZACIÓN 1]:[DESVIACIÓN COT.8]])/2</f>
        <v>3</v>
      </c>
    </row>
    <row r="156" spans="1:22" ht="15" x14ac:dyDescent="0.25">
      <c r="A156" s="15">
        <v>153</v>
      </c>
      <c r="B156" s="33" t="s">
        <v>200</v>
      </c>
      <c r="C156" s="36">
        <v>50121537</v>
      </c>
      <c r="D156" s="43" t="s">
        <v>28</v>
      </c>
      <c r="E156" s="45">
        <v>57065</v>
      </c>
      <c r="F156" s="2">
        <f>IF(Tabla13[[#This Row],[COTIZACIÓN 1]]&gt;0,ABS(1-Tabla13[[#This Row],[COTIZACIÓN 1]]/Tabla13[[#This Row],[PROMEDIO]]),"")</f>
        <v>1.4348959700422048E-3</v>
      </c>
      <c r="G156" s="45">
        <v>59347</v>
      </c>
      <c r="H156" s="2">
        <f>IF(Tabla13[[#This Row],[COTIZACIÓN 2]]&gt;0,ABS(1-Tabla13[[#This Row],[COTIZACIÓN 2]]/Tabla13[[#This Row],[PROMEDIO]]),"")</f>
        <v>3.8497208952350981E-2</v>
      </c>
      <c r="I156" s="46">
        <v>55029</v>
      </c>
      <c r="J156" s="2">
        <f>IF(Tabla13[[#This Row],[COTIZACIÓN 3]]&gt;0,ABS(1-Tabla13[[#This Row],[COTIZACIÓN 3]]/Tabla13[[#This Row],[PROMEDIO]]),"")</f>
        <v>3.7062312982308776E-2</v>
      </c>
      <c r="K156" s="1"/>
      <c r="L156" s="2" t="str">
        <f>IF(Tabla13[[#This Row],[COTIZACIÓN 4]]&gt;0,ABS(1-Tabla13[[#This Row],[COTIZACIÓN 4]]/Tabla13[[#This Row],[PROMEDIO]]),"")</f>
        <v/>
      </c>
      <c r="M156" s="1"/>
      <c r="N156" s="2" t="str">
        <f>IF(Tabla13[[#This Row],[COTIZACIÓN 5]]&gt;0,ABS(1-Tabla13[[#This Row],[COTIZACIÓN 5]]/Tabla13[[#This Row],[PROMEDIO]]),"")</f>
        <v/>
      </c>
      <c r="O156" s="1"/>
      <c r="P156" s="2" t="str">
        <f>IF(Tabla13[[#This Row],[COTIZACIÓN 6]]&gt;0,ABS(1-Tabla13[[#This Row],[COTIZACIÓN 6]]/Tabla13[[#This Row],[PROMEDIO]]),"")</f>
        <v/>
      </c>
      <c r="Q156" s="1"/>
      <c r="R156" s="2" t="str">
        <f>IF(Tabla13[[#This Row],[COTIZACIÓN 7]]&gt;0,ABS(1-Tabla13[[#This Row],[COTIZACIÓN 7]]/Tabla13[[#This Row],[PROMEDIO]]),"")</f>
        <v/>
      </c>
      <c r="S156" s="1"/>
      <c r="T156" s="2" t="str">
        <f>IF(Tabla13[[#This Row],[COTIZACIÓN 8]]&gt;0,ABS(1-Tabla13[[#This Row],[COTIZACIÓN 8]]/Tabla13[[#This Row],[PROMEDIO]]),"")</f>
        <v/>
      </c>
      <c r="U15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57147</v>
      </c>
      <c r="V156" s="16">
        <f>COUNT(Tabla13[[#This Row],[COTIZACIÓN 1]:[DESVIACIÓN COT.8]])/2</f>
        <v>3</v>
      </c>
    </row>
    <row r="157" spans="1:22" ht="25.5" x14ac:dyDescent="0.25">
      <c r="A157" s="15">
        <v>154</v>
      </c>
      <c r="B157" s="33" t="s">
        <v>201</v>
      </c>
      <c r="C157" s="36">
        <v>50121537</v>
      </c>
      <c r="D157" s="43" t="s">
        <v>28</v>
      </c>
      <c r="E157" s="45">
        <v>46237</v>
      </c>
      <c r="F157" s="2">
        <f>IF(Tabla13[[#This Row],[COTIZACIÓN 1]]&gt;0,ABS(1-Tabla13[[#This Row],[COTIZACIÓN 1]]/Tabla13[[#This Row],[PROMEDIO]]),"")</f>
        <v>1.4253936030063086E-3</v>
      </c>
      <c r="G157" s="45">
        <v>48086</v>
      </c>
      <c r="H157" s="2">
        <f>IF(Tabla13[[#This Row],[COTIZACIÓN 2]]&gt;0,ABS(1-Tabla13[[#This Row],[COTIZACIÓN 2]]/Tabla13[[#This Row],[PROMEDIO]]),"")</f>
        <v>3.8507224153942587E-2</v>
      </c>
      <c r="I157" s="46">
        <v>44588</v>
      </c>
      <c r="J157" s="2">
        <f>IF(Tabla13[[#This Row],[COTIZACIÓN 3]]&gt;0,ABS(1-Tabla13[[#This Row],[COTIZACIÓN 3]]/Tabla13[[#This Row],[PROMEDIO]]),"")</f>
        <v>3.7038636805390546E-2</v>
      </c>
      <c r="K157" s="1"/>
      <c r="L157" s="2" t="str">
        <f>IF(Tabla13[[#This Row],[COTIZACIÓN 4]]&gt;0,ABS(1-Tabla13[[#This Row],[COTIZACIÓN 4]]/Tabla13[[#This Row],[PROMEDIO]]),"")</f>
        <v/>
      </c>
      <c r="M157" s="1"/>
      <c r="N157" s="2" t="str">
        <f>IF(Tabla13[[#This Row],[COTIZACIÓN 5]]&gt;0,ABS(1-Tabla13[[#This Row],[COTIZACIÓN 5]]/Tabla13[[#This Row],[PROMEDIO]]),"")</f>
        <v/>
      </c>
      <c r="O157" s="1"/>
      <c r="P157" s="2" t="str">
        <f>IF(Tabla13[[#This Row],[COTIZACIÓN 6]]&gt;0,ABS(1-Tabla13[[#This Row],[COTIZACIÓN 6]]/Tabla13[[#This Row],[PROMEDIO]]),"")</f>
        <v/>
      </c>
      <c r="Q157" s="1"/>
      <c r="R157" s="2" t="str">
        <f>IF(Tabla13[[#This Row],[COTIZACIÓN 7]]&gt;0,ABS(1-Tabla13[[#This Row],[COTIZACIÓN 7]]/Tabla13[[#This Row],[PROMEDIO]]),"")</f>
        <v/>
      </c>
      <c r="S157" s="1"/>
      <c r="T157" s="2" t="str">
        <f>IF(Tabla13[[#This Row],[COTIZACIÓN 8]]&gt;0,ABS(1-Tabla13[[#This Row],[COTIZACIÓN 8]]/Tabla13[[#This Row],[PROMEDIO]]),"")</f>
        <v/>
      </c>
      <c r="U15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46303</v>
      </c>
      <c r="V157" s="16">
        <f>COUNT(Tabla13[[#This Row],[COTIZACIÓN 1]:[DESVIACIÓN COT.8]])/2</f>
        <v>3</v>
      </c>
    </row>
    <row r="158" spans="1:22" ht="15" x14ac:dyDescent="0.25">
      <c r="A158" s="15">
        <v>155</v>
      </c>
      <c r="B158" s="32" t="s">
        <v>202</v>
      </c>
      <c r="C158" s="36">
        <v>50121537</v>
      </c>
      <c r="D158" s="42" t="s">
        <v>28</v>
      </c>
      <c r="E158" s="45">
        <v>108000</v>
      </c>
      <c r="F158" s="2">
        <f>IF(Tabla13[[#This Row],[COTIZACIÓN 1]]&gt;0,ABS(1-Tabla13[[#This Row],[COTIZACIÓN 1]]/Tabla13[[#This Row],[PROMEDIO]]),"")</f>
        <v>1.4423610340619231E-3</v>
      </c>
      <c r="G158" s="45">
        <v>112320</v>
      </c>
      <c r="H158" s="2">
        <f>IF(Tabla13[[#This Row],[COTIZACIÓN 2]]&gt;0,ABS(1-Tabla13[[#This Row],[COTIZACIÓN 2]]/Tabla13[[#This Row],[PROMEDIO]]),"")</f>
        <v>3.8499944524575502E-2</v>
      </c>
      <c r="I158" s="46">
        <v>104148</v>
      </c>
      <c r="J158" s="2">
        <f>IF(Tabla13[[#This Row],[COTIZACIÓN 3]]&gt;0,ABS(1-Tabla13[[#This Row],[COTIZACIÓN 3]]/Tabla13[[#This Row],[PROMEDIO]]),"")</f>
        <v>3.705758349051369E-2</v>
      </c>
      <c r="K158" s="1"/>
      <c r="L158" s="2" t="str">
        <f>IF(Tabla13[[#This Row],[COTIZACIÓN 4]]&gt;0,ABS(1-Tabla13[[#This Row],[COTIZACIÓN 4]]/Tabla13[[#This Row],[PROMEDIO]]),"")</f>
        <v/>
      </c>
      <c r="M158" s="1"/>
      <c r="N158" s="2" t="str">
        <f>IF(Tabla13[[#This Row],[COTIZACIÓN 5]]&gt;0,ABS(1-Tabla13[[#This Row],[COTIZACIÓN 5]]/Tabla13[[#This Row],[PROMEDIO]]),"")</f>
        <v/>
      </c>
      <c r="O158" s="1"/>
      <c r="P158" s="2" t="str">
        <f>IF(Tabla13[[#This Row],[COTIZACIÓN 6]]&gt;0,ABS(1-Tabla13[[#This Row],[COTIZACIÓN 6]]/Tabla13[[#This Row],[PROMEDIO]]),"")</f>
        <v/>
      </c>
      <c r="Q158" s="1"/>
      <c r="R158" s="2" t="str">
        <f>IF(Tabla13[[#This Row],[COTIZACIÓN 7]]&gt;0,ABS(1-Tabla13[[#This Row],[COTIZACIÓN 7]]/Tabla13[[#This Row],[PROMEDIO]]),"")</f>
        <v/>
      </c>
      <c r="S158" s="1"/>
      <c r="T158" s="2" t="str">
        <f>IF(Tabla13[[#This Row],[COTIZACIÓN 8]]&gt;0,ABS(1-Tabla13[[#This Row],[COTIZACIÓN 8]]/Tabla13[[#This Row],[PROMEDIO]]),"")</f>
        <v/>
      </c>
      <c r="U15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108156</v>
      </c>
      <c r="V158" s="16">
        <f>COUNT(Tabla13[[#This Row],[COTIZACIÓN 1]:[DESVIACIÓN COT.8]])/2</f>
        <v>3</v>
      </c>
    </row>
    <row r="159" spans="1:22" ht="15" x14ac:dyDescent="0.25">
      <c r="A159" s="15">
        <v>156</v>
      </c>
      <c r="B159" s="32" t="s">
        <v>203</v>
      </c>
      <c r="C159" s="36">
        <v>50111515</v>
      </c>
      <c r="D159" s="42" t="s">
        <v>28</v>
      </c>
      <c r="E159" s="45">
        <v>24000</v>
      </c>
      <c r="F159" s="2">
        <f>IF(Tabla13[[#This Row],[COTIZACIÓN 1]]&gt;0,ABS(1-Tabla13[[#This Row],[COTIZACIÓN 1]]/Tabla13[[#This Row],[PROMEDIO]]),"")</f>
        <v>4.3659766915985498E-2</v>
      </c>
      <c r="G159" s="45">
        <v>24960</v>
      </c>
      <c r="H159" s="2">
        <f>IF(Tabla13[[#This Row],[COTIZACIÓN 2]]&gt;0,ABS(1-Tabla13[[#This Row],[COTIZACIÓN 2]]/Tabla13[[#This Row],[PROMEDIO]]),"")</f>
        <v>8.5406157592624821E-2</v>
      </c>
      <c r="I159" s="46">
        <v>20030</v>
      </c>
      <c r="J159" s="2">
        <f>IF(Tabla13[[#This Row],[COTIZACIÓN 3]]&gt;0,ABS(1-Tabla13[[#This Row],[COTIZACIÓN 3]]/Tabla13[[#This Row],[PROMEDIO]]),"")</f>
        <v>0.12897895286136718</v>
      </c>
      <c r="K159" s="1"/>
      <c r="L159" s="2" t="str">
        <f>IF(Tabla13[[#This Row],[COTIZACIÓN 4]]&gt;0,ABS(1-Tabla13[[#This Row],[COTIZACIÓN 4]]/Tabla13[[#This Row],[PROMEDIO]]),"")</f>
        <v/>
      </c>
      <c r="M159" s="1"/>
      <c r="N159" s="2" t="str">
        <f>IF(Tabla13[[#This Row],[COTIZACIÓN 5]]&gt;0,ABS(1-Tabla13[[#This Row],[COTIZACIÓN 5]]/Tabla13[[#This Row],[PROMEDIO]]),"")</f>
        <v/>
      </c>
      <c r="O159" s="1"/>
      <c r="P159" s="2" t="str">
        <f>IF(Tabla13[[#This Row],[COTIZACIÓN 6]]&gt;0,ABS(1-Tabla13[[#This Row],[COTIZACIÓN 6]]/Tabla13[[#This Row],[PROMEDIO]]),"")</f>
        <v/>
      </c>
      <c r="Q159" s="1"/>
      <c r="R159" s="2" t="str">
        <f>IF(Tabla13[[#This Row],[COTIZACIÓN 7]]&gt;0,ABS(1-Tabla13[[#This Row],[COTIZACIÓN 7]]/Tabla13[[#This Row],[PROMEDIO]]),"")</f>
        <v/>
      </c>
      <c r="S159" s="1"/>
      <c r="T159" s="2" t="str">
        <f>IF(Tabla13[[#This Row],[COTIZACIÓN 8]]&gt;0,ABS(1-Tabla13[[#This Row],[COTIZACIÓN 8]]/Tabla13[[#This Row],[PROMEDIO]]),"")</f>
        <v/>
      </c>
      <c r="U15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22996</v>
      </c>
      <c r="V159" s="16">
        <f>COUNT(Tabla13[[#This Row],[COTIZACIÓN 1]:[DESVIACIÓN COT.8]])/2</f>
        <v>3</v>
      </c>
    </row>
    <row r="160" spans="1:22" ht="15" x14ac:dyDescent="0.25">
      <c r="A160" s="15">
        <v>157</v>
      </c>
      <c r="B160" s="32" t="s">
        <v>204</v>
      </c>
      <c r="C160" s="36">
        <v>50111514</v>
      </c>
      <c r="D160" s="42" t="s">
        <v>28</v>
      </c>
      <c r="E160" s="45">
        <v>34798</v>
      </c>
      <c r="F160" s="2">
        <f>IF(Tabla13[[#This Row],[COTIZACIÓN 1]]&gt;0,ABS(1-Tabla13[[#This Row],[COTIZACIÓN 1]]/Tabla13[[#This Row],[PROMEDIO]]),"")</f>
        <v>1.4061468706058067E-3</v>
      </c>
      <c r="G160" s="45">
        <v>36189</v>
      </c>
      <c r="H160" s="2">
        <f>IF(Tabla13[[#This Row],[COTIZACIÓN 2]]&gt;0,ABS(1-Tabla13[[#This Row],[COTIZACIÓN 2]]/Tabla13[[#This Row],[PROMEDIO]]),"")</f>
        <v>3.851120612965242E-2</v>
      </c>
      <c r="I160" s="46">
        <v>33556</v>
      </c>
      <c r="J160" s="2">
        <f>IF(Tabla13[[#This Row],[COTIZACIÓN 3]]&gt;0,ABS(1-Tabla13[[#This Row],[COTIZACIÓN 3]]/Tabla13[[#This Row],[PROMEDIO]]),"")</f>
        <v>3.7047665509226002E-2</v>
      </c>
      <c r="K160" s="1"/>
      <c r="L160" s="2" t="str">
        <f>IF(Tabla13[[#This Row],[COTIZACIÓN 4]]&gt;0,ABS(1-Tabla13[[#This Row],[COTIZACIÓN 4]]/Tabla13[[#This Row],[PROMEDIO]]),"")</f>
        <v/>
      </c>
      <c r="M160" s="1"/>
      <c r="N160" s="2" t="str">
        <f>IF(Tabla13[[#This Row],[COTIZACIÓN 5]]&gt;0,ABS(1-Tabla13[[#This Row],[COTIZACIÓN 5]]/Tabla13[[#This Row],[PROMEDIO]]),"")</f>
        <v/>
      </c>
      <c r="O160" s="1"/>
      <c r="P160" s="2" t="str">
        <f>IF(Tabla13[[#This Row],[COTIZACIÓN 6]]&gt;0,ABS(1-Tabla13[[#This Row],[COTIZACIÓN 6]]/Tabla13[[#This Row],[PROMEDIO]]),"")</f>
        <v/>
      </c>
      <c r="Q160" s="1"/>
      <c r="R160" s="2" t="str">
        <f>IF(Tabla13[[#This Row],[COTIZACIÓN 7]]&gt;0,ABS(1-Tabla13[[#This Row],[COTIZACIÓN 7]]/Tabla13[[#This Row],[PROMEDIO]]),"")</f>
        <v/>
      </c>
      <c r="S160" s="1"/>
      <c r="T160" s="2" t="str">
        <f>IF(Tabla13[[#This Row],[COTIZACIÓN 8]]&gt;0,ABS(1-Tabla13[[#This Row],[COTIZACIÓN 8]]/Tabla13[[#This Row],[PROMEDIO]]),"")</f>
        <v/>
      </c>
      <c r="U16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34847</v>
      </c>
      <c r="V160" s="16">
        <f>COUNT(Tabla13[[#This Row],[COTIZACIÓN 1]:[DESVIACIÓN COT.8]])/2</f>
        <v>3</v>
      </c>
    </row>
    <row r="161" spans="1:22" ht="15" x14ac:dyDescent="0.25">
      <c r="A161" s="15">
        <v>158</v>
      </c>
      <c r="B161" s="33" t="s">
        <v>205</v>
      </c>
      <c r="C161" s="36">
        <v>50111515</v>
      </c>
      <c r="D161" s="43" t="s">
        <v>28</v>
      </c>
      <c r="E161" s="45">
        <v>21000</v>
      </c>
      <c r="F161" s="2">
        <f>IF(Tabla13[[#This Row],[COTIZACIÓN 1]]&gt;0,ABS(1-Tabla13[[#This Row],[COTIZACIÓN 1]]/Tabla13[[#This Row],[PROMEDIO]]),"")</f>
        <v>6.0338298409492452E-2</v>
      </c>
      <c r="G161" s="45">
        <v>21840</v>
      </c>
      <c r="H161" s="2">
        <f>IF(Tabla13[[#This Row],[COTIZACIÓN 2]]&gt;0,ABS(1-Tabla13[[#This Row],[COTIZACIÓN 2]]/Tabla13[[#This Row],[PROMEDIO]]),"")</f>
        <v>0.10275183034587232</v>
      </c>
      <c r="I161" s="46">
        <v>16577</v>
      </c>
      <c r="J161" s="2">
        <f>IF(Tabla13[[#This Row],[COTIZACIÓN 3]]&gt;0,ABS(1-Tabla13[[#This Row],[COTIZACIÓN 3]]/Tabla13[[#This Row],[PROMEDIO]]),"")</f>
        <v>0.16298914415551624</v>
      </c>
      <c r="K161" s="1"/>
      <c r="L161" s="2" t="str">
        <f>IF(Tabla13[[#This Row],[COTIZACIÓN 4]]&gt;0,ABS(1-Tabla13[[#This Row],[COTIZACIÓN 4]]/Tabla13[[#This Row],[PROMEDIO]]),"")</f>
        <v/>
      </c>
      <c r="M161" s="1"/>
      <c r="N161" s="2" t="str">
        <f>IF(Tabla13[[#This Row],[COTIZACIÓN 5]]&gt;0,ABS(1-Tabla13[[#This Row],[COTIZACIÓN 5]]/Tabla13[[#This Row],[PROMEDIO]]),"")</f>
        <v/>
      </c>
      <c r="O161" s="1"/>
      <c r="P161" s="2" t="str">
        <f>IF(Tabla13[[#This Row],[COTIZACIÓN 6]]&gt;0,ABS(1-Tabla13[[#This Row],[COTIZACIÓN 6]]/Tabla13[[#This Row],[PROMEDIO]]),"")</f>
        <v/>
      </c>
      <c r="Q161" s="1"/>
      <c r="R161" s="2" t="str">
        <f>IF(Tabla13[[#This Row],[COTIZACIÓN 7]]&gt;0,ABS(1-Tabla13[[#This Row],[COTIZACIÓN 7]]/Tabla13[[#This Row],[PROMEDIO]]),"")</f>
        <v/>
      </c>
      <c r="S161" s="1"/>
      <c r="T161" s="2" t="str">
        <f>IF(Tabla13[[#This Row],[COTIZACIÓN 8]]&gt;0,ABS(1-Tabla13[[#This Row],[COTIZACIÓN 8]]/Tabla13[[#This Row],[PROMEDIO]]),"")</f>
        <v/>
      </c>
      <c r="U16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19805</v>
      </c>
      <c r="V161" s="16">
        <f>COUNT(Tabla13[[#This Row],[COTIZACIÓN 1]:[DESVIACIÓN COT.8]])/2</f>
        <v>3</v>
      </c>
    </row>
    <row r="162" spans="1:22" ht="15" x14ac:dyDescent="0.25">
      <c r="A162" s="15">
        <v>159</v>
      </c>
      <c r="B162" s="32" t="s">
        <v>206</v>
      </c>
      <c r="C162" s="36">
        <v>50121537</v>
      </c>
      <c r="D162" s="42" t="s">
        <v>28</v>
      </c>
      <c r="E162" s="45">
        <v>35000</v>
      </c>
      <c r="F162" s="2">
        <f>IF(Tabla13[[#This Row],[COTIZACIÓN 1]]&gt;0,ABS(1-Tabla13[[#This Row],[COTIZACIÓN 1]]/Tabla13[[#This Row],[PROMEDIO]]),"")</f>
        <v>5.9257914169844383E-2</v>
      </c>
      <c r="G162" s="45">
        <v>36400</v>
      </c>
      <c r="H162" s="2">
        <f>IF(Tabla13[[#This Row],[COTIZACIÓN 2]]&gt;0,ABS(1-Tabla13[[#This Row],[COTIZACIÓN 2]]/Tabla13[[#This Row],[PROMEDIO]]),"")</f>
        <v>0.10162823073663829</v>
      </c>
      <c r="I162" s="46">
        <v>27728</v>
      </c>
      <c r="J162" s="2">
        <f>IF(Tabla13[[#This Row],[COTIZACIÓN 3]]&gt;0,ABS(1-Tabla13[[#This Row],[COTIZACIÓN 3]]/Tabla13[[#This Row],[PROMEDIO]]),"")</f>
        <v>0.16082561588281585</v>
      </c>
      <c r="K162" s="1"/>
      <c r="L162" s="2" t="str">
        <f>IF(Tabla13[[#This Row],[COTIZACIÓN 4]]&gt;0,ABS(1-Tabla13[[#This Row],[COTIZACIÓN 4]]/Tabla13[[#This Row],[PROMEDIO]]),"")</f>
        <v/>
      </c>
      <c r="M162" s="1"/>
      <c r="N162" s="2" t="str">
        <f>IF(Tabla13[[#This Row],[COTIZACIÓN 5]]&gt;0,ABS(1-Tabla13[[#This Row],[COTIZACIÓN 5]]/Tabla13[[#This Row],[PROMEDIO]]),"")</f>
        <v/>
      </c>
      <c r="O162" s="1"/>
      <c r="P162" s="2" t="str">
        <f>IF(Tabla13[[#This Row],[COTIZACIÓN 6]]&gt;0,ABS(1-Tabla13[[#This Row],[COTIZACIÓN 6]]/Tabla13[[#This Row],[PROMEDIO]]),"")</f>
        <v/>
      </c>
      <c r="Q162" s="1"/>
      <c r="R162" s="2" t="str">
        <f>IF(Tabla13[[#This Row],[COTIZACIÓN 7]]&gt;0,ABS(1-Tabla13[[#This Row],[COTIZACIÓN 7]]/Tabla13[[#This Row],[PROMEDIO]]),"")</f>
        <v/>
      </c>
      <c r="S162" s="1"/>
      <c r="T162" s="2" t="str">
        <f>IF(Tabla13[[#This Row],[COTIZACIÓN 8]]&gt;0,ABS(1-Tabla13[[#This Row],[COTIZACIÓN 8]]/Tabla13[[#This Row],[PROMEDIO]]),"")</f>
        <v/>
      </c>
      <c r="U16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33042</v>
      </c>
      <c r="V162" s="16">
        <f>COUNT(Tabla13[[#This Row],[COTIZACIÓN 1]:[DESVIACIÓN COT.8]])/2</f>
        <v>3</v>
      </c>
    </row>
    <row r="163" spans="1:22" ht="15" x14ac:dyDescent="0.25">
      <c r="A163" s="15">
        <v>160</v>
      </c>
      <c r="B163" s="32" t="s">
        <v>207</v>
      </c>
      <c r="C163" s="36">
        <v>50121537</v>
      </c>
      <c r="D163" s="42" t="s">
        <v>28</v>
      </c>
      <c r="E163" s="45">
        <v>106131</v>
      </c>
      <c r="F163" s="2">
        <f>IF(Tabla13[[#This Row],[COTIZACIÓN 1]]&gt;0,ABS(1-Tabla13[[#This Row],[COTIZACIÓN 1]]/Tabla13[[#This Row],[PROMEDIO]]),"")</f>
        <v>9.6671550010730689E-3</v>
      </c>
      <c r="G163" s="45">
        <v>110370</v>
      </c>
      <c r="H163" s="2">
        <f>IF(Tabla13[[#This Row],[COTIZACIÓN 2]]&gt;0,ABS(1-Tabla13[[#This Row],[COTIZACIÓN 2]]/Tabla13[[#This Row],[PROMEDIO]]),"")</f>
        <v>2.9887931919340804E-2</v>
      </c>
      <c r="I163" s="46">
        <v>105000</v>
      </c>
      <c r="J163" s="2">
        <f>IF(Tabla13[[#This Row],[COTIZACIÓN 3]]&gt;0,ABS(1-Tabla13[[#This Row],[COTIZACIÓN 3]]/Tabla13[[#This Row],[PROMEDIO]]),"")</f>
        <v>2.0220776918267735E-2</v>
      </c>
      <c r="K163" s="1"/>
      <c r="L163" s="2" t="str">
        <f>IF(Tabla13[[#This Row],[COTIZACIÓN 4]]&gt;0,ABS(1-Tabla13[[#This Row],[COTIZACIÓN 4]]/Tabla13[[#This Row],[PROMEDIO]]),"")</f>
        <v/>
      </c>
      <c r="M163" s="1"/>
      <c r="N163" s="2" t="str">
        <f>IF(Tabla13[[#This Row],[COTIZACIÓN 5]]&gt;0,ABS(1-Tabla13[[#This Row],[COTIZACIÓN 5]]/Tabla13[[#This Row],[PROMEDIO]]),"")</f>
        <v/>
      </c>
      <c r="O163" s="1"/>
      <c r="P163" s="2" t="str">
        <f>IF(Tabla13[[#This Row],[COTIZACIÓN 6]]&gt;0,ABS(1-Tabla13[[#This Row],[COTIZACIÓN 6]]/Tabla13[[#This Row],[PROMEDIO]]),"")</f>
        <v/>
      </c>
      <c r="Q163" s="1"/>
      <c r="R163" s="2" t="str">
        <f>IF(Tabla13[[#This Row],[COTIZACIÓN 7]]&gt;0,ABS(1-Tabla13[[#This Row],[COTIZACIÓN 7]]/Tabla13[[#This Row],[PROMEDIO]]),"")</f>
        <v/>
      </c>
      <c r="S163" s="1"/>
      <c r="T163" s="2" t="str">
        <f>IF(Tabla13[[#This Row],[COTIZACIÓN 8]]&gt;0,ABS(1-Tabla13[[#This Row],[COTIZACIÓN 8]]/Tabla13[[#This Row],[PROMEDIO]]),"")</f>
        <v/>
      </c>
      <c r="U16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107167</v>
      </c>
      <c r="V163" s="16">
        <f>COUNT(Tabla13[[#This Row],[COTIZACIÓN 1]:[DESVIACIÓN COT.8]])/2</f>
        <v>3</v>
      </c>
    </row>
    <row r="164" spans="1:22" ht="25.5" x14ac:dyDescent="0.25">
      <c r="A164" s="15">
        <v>161</v>
      </c>
      <c r="B164" s="32" t="s">
        <v>208</v>
      </c>
      <c r="C164" s="36">
        <v>50121537</v>
      </c>
      <c r="D164" s="42" t="s">
        <v>28</v>
      </c>
      <c r="E164" s="45">
        <v>87560</v>
      </c>
      <c r="F164" s="2">
        <f>IF(Tabla13[[#This Row],[COTIZACIÓN 1]]&gt;0,ABS(1-Tabla13[[#This Row],[COTIZACIÓN 1]]/Tabla13[[#This Row],[PROMEDIO]]),"")</f>
        <v>5.0397475245914092E-2</v>
      </c>
      <c r="G164" s="45">
        <v>91062</v>
      </c>
      <c r="H164" s="2">
        <f>IF(Tabla13[[#This Row],[COTIZACIÓN 2]]&gt;0,ABS(1-Tabla13[[#This Row],[COTIZACIÓN 2]]/Tabla13[[#This Row],[PROMEDIO]]),"")</f>
        <v>1.2417712321190377E-2</v>
      </c>
      <c r="I164" s="46">
        <v>98000</v>
      </c>
      <c r="J164" s="2">
        <f>IF(Tabla13[[#This Row],[COTIZACIÓN 3]]&gt;0,ABS(1-Tabla13[[#This Row],[COTIZACIÓN 3]]/Tabla13[[#This Row],[PROMEDIO]]),"")</f>
        <v>6.2826032730703751E-2</v>
      </c>
      <c r="K164" s="1"/>
      <c r="L164" s="2" t="str">
        <f>IF(Tabla13[[#This Row],[COTIZACIÓN 4]]&gt;0,ABS(1-Tabla13[[#This Row],[COTIZACIÓN 4]]/Tabla13[[#This Row],[PROMEDIO]]),"")</f>
        <v/>
      </c>
      <c r="M164" s="1"/>
      <c r="N164" s="2" t="str">
        <f>IF(Tabla13[[#This Row],[COTIZACIÓN 5]]&gt;0,ABS(1-Tabla13[[#This Row],[COTIZACIÓN 5]]/Tabla13[[#This Row],[PROMEDIO]]),"")</f>
        <v/>
      </c>
      <c r="O164" s="1"/>
      <c r="P164" s="2" t="str">
        <f>IF(Tabla13[[#This Row],[COTIZACIÓN 6]]&gt;0,ABS(1-Tabla13[[#This Row],[COTIZACIÓN 6]]/Tabla13[[#This Row],[PROMEDIO]]),"")</f>
        <v/>
      </c>
      <c r="Q164" s="1"/>
      <c r="R164" s="2" t="str">
        <f>IF(Tabla13[[#This Row],[COTIZACIÓN 7]]&gt;0,ABS(1-Tabla13[[#This Row],[COTIZACIÓN 7]]/Tabla13[[#This Row],[PROMEDIO]]),"")</f>
        <v/>
      </c>
      <c r="S164" s="1"/>
      <c r="T164" s="2" t="str">
        <f>IF(Tabla13[[#This Row],[COTIZACIÓN 8]]&gt;0,ABS(1-Tabla13[[#This Row],[COTIZACIÓN 8]]/Tabla13[[#This Row],[PROMEDIO]]),"")</f>
        <v/>
      </c>
      <c r="U16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92207</v>
      </c>
      <c r="V164" s="16">
        <f>COUNT(Tabla13[[#This Row],[COTIZACIÓN 1]:[DESVIACIÓN COT.8]])/2</f>
        <v>3</v>
      </c>
    </row>
    <row r="165" spans="1:22" ht="15" x14ac:dyDescent="0.25">
      <c r="A165" s="15">
        <v>162</v>
      </c>
      <c r="B165" s="32" t="s">
        <v>209</v>
      </c>
      <c r="C165" s="36">
        <v>50111513</v>
      </c>
      <c r="D165" s="42" t="s">
        <v>28</v>
      </c>
      <c r="E165" s="45">
        <v>41920</v>
      </c>
      <c r="F165" s="2">
        <f>IF(Tabla13[[#This Row],[COTIZACIÓN 1]]&gt;0,ABS(1-Tabla13[[#This Row],[COTIZACIÓN 1]]/Tabla13[[#This Row],[PROMEDIO]]),"")</f>
        <v>1.4292520247737306E-3</v>
      </c>
      <c r="G165" s="45">
        <v>43596</v>
      </c>
      <c r="H165" s="2">
        <f>IF(Tabla13[[#This Row],[COTIZACIÓN 2]]&gt;0,ABS(1-Tabla13[[#This Row],[COTIZACIÓN 2]]/Tabla13[[#This Row],[PROMEDIO]]),"")</f>
        <v>3.8494521200571619E-2</v>
      </c>
      <c r="I165" s="46">
        <v>40424</v>
      </c>
      <c r="J165" s="2">
        <f>IF(Tabla13[[#This Row],[COTIZACIÓN 3]]&gt;0,ABS(1-Tabla13[[#This Row],[COTIZACIÓN 3]]/Tabla13[[#This Row],[PROMEDIO]]),"")</f>
        <v>3.7065269175797999E-2</v>
      </c>
      <c r="K165" s="1"/>
      <c r="L165" s="2" t="str">
        <f>IF(Tabla13[[#This Row],[COTIZACIÓN 4]]&gt;0,ABS(1-Tabla13[[#This Row],[COTIZACIÓN 4]]/Tabla13[[#This Row],[PROMEDIO]]),"")</f>
        <v/>
      </c>
      <c r="M165" s="1"/>
      <c r="N165" s="2" t="str">
        <f>IF(Tabla13[[#This Row],[COTIZACIÓN 5]]&gt;0,ABS(1-Tabla13[[#This Row],[COTIZACIÓN 5]]/Tabla13[[#This Row],[PROMEDIO]]),"")</f>
        <v/>
      </c>
      <c r="O165" s="1"/>
      <c r="P165" s="2" t="str">
        <f>IF(Tabla13[[#This Row],[COTIZACIÓN 6]]&gt;0,ABS(1-Tabla13[[#This Row],[COTIZACIÓN 6]]/Tabla13[[#This Row],[PROMEDIO]]),"")</f>
        <v/>
      </c>
      <c r="Q165" s="1"/>
      <c r="R165" s="2" t="str">
        <f>IF(Tabla13[[#This Row],[COTIZACIÓN 7]]&gt;0,ABS(1-Tabla13[[#This Row],[COTIZACIÓN 7]]/Tabla13[[#This Row],[PROMEDIO]]),"")</f>
        <v/>
      </c>
      <c r="S165" s="1"/>
      <c r="T165" s="2" t="str">
        <f>IF(Tabla13[[#This Row],[COTIZACIÓN 8]]&gt;0,ABS(1-Tabla13[[#This Row],[COTIZACIÓN 8]]/Tabla13[[#This Row],[PROMEDIO]]),"")</f>
        <v/>
      </c>
      <c r="U16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41980</v>
      </c>
      <c r="V165" s="16">
        <f>COUNT(Tabla13[[#This Row],[COTIZACIÓN 1]:[DESVIACIÓN COT.8]])/2</f>
        <v>3</v>
      </c>
    </row>
    <row r="166" spans="1:22" ht="38.25" x14ac:dyDescent="0.25">
      <c r="A166" s="15">
        <v>163</v>
      </c>
      <c r="B166" s="32" t="s">
        <v>210</v>
      </c>
      <c r="C166" s="36">
        <v>50111513</v>
      </c>
      <c r="D166" s="42" t="s">
        <v>28</v>
      </c>
      <c r="E166" s="45">
        <v>27398</v>
      </c>
      <c r="F166" s="2">
        <f>IF(Tabla13[[#This Row],[COTIZACIÓN 1]]&gt;0,ABS(1-Tabla13[[#This Row],[COTIZACIÓN 1]]/Tabla13[[#This Row],[PROMEDIO]]),"")</f>
        <v>1.4214382038852946E-3</v>
      </c>
      <c r="G166" s="45">
        <v>28493</v>
      </c>
      <c r="H166" s="2">
        <f>IF(Tabla13[[#This Row],[COTIZACIÓN 2]]&gt;0,ABS(1-Tabla13[[#This Row],[COTIZACIÓN 2]]/Tabla13[[#This Row],[PROMEDIO]]),"")</f>
        <v>3.8488172905200901E-2</v>
      </c>
      <c r="I166" s="46">
        <v>26421</v>
      </c>
      <c r="J166" s="2">
        <f>IF(Tabla13[[#This Row],[COTIZACIÓN 3]]&gt;0,ABS(1-Tabla13[[#This Row],[COTIZACIÓN 3]]/Tabla13[[#This Row],[PROMEDIO]]),"")</f>
        <v>3.7030287567882736E-2</v>
      </c>
      <c r="K166" s="1"/>
      <c r="L166" s="2" t="str">
        <f>IF(Tabla13[[#This Row],[COTIZACIÓN 4]]&gt;0,ABS(1-Tabla13[[#This Row],[COTIZACIÓN 4]]/Tabla13[[#This Row],[PROMEDIO]]),"")</f>
        <v/>
      </c>
      <c r="M166" s="1"/>
      <c r="N166" s="2" t="str">
        <f>IF(Tabla13[[#This Row],[COTIZACIÓN 5]]&gt;0,ABS(1-Tabla13[[#This Row],[COTIZACIÓN 5]]/Tabla13[[#This Row],[PROMEDIO]]),"")</f>
        <v/>
      </c>
      <c r="O166" s="1"/>
      <c r="P166" s="2" t="str">
        <f>IF(Tabla13[[#This Row],[COTIZACIÓN 6]]&gt;0,ABS(1-Tabla13[[#This Row],[COTIZACIÓN 6]]/Tabla13[[#This Row],[PROMEDIO]]),"")</f>
        <v/>
      </c>
      <c r="Q166" s="1"/>
      <c r="R166" s="2" t="str">
        <f>IF(Tabla13[[#This Row],[COTIZACIÓN 7]]&gt;0,ABS(1-Tabla13[[#This Row],[COTIZACIÓN 7]]/Tabla13[[#This Row],[PROMEDIO]]),"")</f>
        <v/>
      </c>
      <c r="S166" s="1"/>
      <c r="T166" s="2" t="str">
        <f>IF(Tabla13[[#This Row],[COTIZACIÓN 8]]&gt;0,ABS(1-Tabla13[[#This Row],[COTIZACIÓN 8]]/Tabla13[[#This Row],[PROMEDIO]]),"")</f>
        <v/>
      </c>
      <c r="U16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27437</v>
      </c>
      <c r="V166" s="16">
        <f>COUNT(Tabla13[[#This Row],[COTIZACIÓN 1]:[DESVIACIÓN COT.8]])/2</f>
        <v>3</v>
      </c>
    </row>
    <row r="167" spans="1:22" ht="15" x14ac:dyDescent="0.25">
      <c r="A167" s="15">
        <v>164</v>
      </c>
      <c r="B167" s="32" t="s">
        <v>211</v>
      </c>
      <c r="C167" s="36">
        <v>50121537</v>
      </c>
      <c r="D167" s="42" t="s">
        <v>28</v>
      </c>
      <c r="E167" s="45">
        <v>39595</v>
      </c>
      <c r="F167" s="2">
        <f>IF(Tabla13[[#This Row],[COTIZACIÓN 1]]&gt;0,ABS(1-Tabla13[[#This Row],[COTIZACIÓN 1]]/Tabla13[[#This Row],[PROMEDIO]]),"")</f>
        <v>1.4375063048521763E-3</v>
      </c>
      <c r="G167" s="45">
        <v>41178</v>
      </c>
      <c r="H167" s="2">
        <f>IF(Tabla13[[#This Row],[COTIZACIÓN 2]]&gt;0,ABS(1-Tabla13[[#This Row],[COTIZACIÓN 2]]/Tabla13[[#This Row],[PROMEDIO]]),"")</f>
        <v>3.8484817915868108E-2</v>
      </c>
      <c r="I167" s="46">
        <v>38183</v>
      </c>
      <c r="J167" s="2">
        <f>IF(Tabla13[[#This Row],[COTIZACIÓN 3]]&gt;0,ABS(1-Tabla13[[#This Row],[COTIZACIÓN 3]]/Tabla13[[#This Row],[PROMEDIO]]),"")</f>
        <v>3.7047311611015821E-2</v>
      </c>
      <c r="K167" s="1"/>
      <c r="L167" s="2" t="str">
        <f>IF(Tabla13[[#This Row],[COTIZACIÓN 4]]&gt;0,ABS(1-Tabla13[[#This Row],[COTIZACIÓN 4]]/Tabla13[[#This Row],[PROMEDIO]]),"")</f>
        <v/>
      </c>
      <c r="M167" s="1"/>
      <c r="N167" s="2" t="str">
        <f>IF(Tabla13[[#This Row],[COTIZACIÓN 5]]&gt;0,ABS(1-Tabla13[[#This Row],[COTIZACIÓN 5]]/Tabla13[[#This Row],[PROMEDIO]]),"")</f>
        <v/>
      </c>
      <c r="O167" s="1"/>
      <c r="P167" s="2" t="str">
        <f>IF(Tabla13[[#This Row],[COTIZACIÓN 6]]&gt;0,ABS(1-Tabla13[[#This Row],[COTIZACIÓN 6]]/Tabla13[[#This Row],[PROMEDIO]]),"")</f>
        <v/>
      </c>
      <c r="Q167" s="1"/>
      <c r="R167" s="2" t="str">
        <f>IF(Tabla13[[#This Row],[COTIZACIÓN 7]]&gt;0,ABS(1-Tabla13[[#This Row],[COTIZACIÓN 7]]/Tabla13[[#This Row],[PROMEDIO]]),"")</f>
        <v/>
      </c>
      <c r="S167" s="1"/>
      <c r="T167" s="2" t="str">
        <f>IF(Tabla13[[#This Row],[COTIZACIÓN 8]]&gt;0,ABS(1-Tabla13[[#This Row],[COTIZACIÓN 8]]/Tabla13[[#This Row],[PROMEDIO]]),"")</f>
        <v/>
      </c>
      <c r="U16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39652</v>
      </c>
      <c r="V167" s="16">
        <f>COUNT(Tabla13[[#This Row],[COTIZACIÓN 1]:[DESVIACIÓN COT.8]])/2</f>
        <v>3</v>
      </c>
    </row>
    <row r="168" spans="1:22" ht="15" x14ac:dyDescent="0.25">
      <c r="A168" s="15">
        <v>165</v>
      </c>
      <c r="B168" s="32" t="s">
        <v>212</v>
      </c>
      <c r="C168" s="36">
        <v>50402801</v>
      </c>
      <c r="D168" s="42" t="s">
        <v>36</v>
      </c>
      <c r="E168" s="45">
        <v>5000</v>
      </c>
      <c r="F168" s="2">
        <f>IF(Tabla13[[#This Row],[COTIZACIÓN 1]]&gt;0,ABS(1-Tabla13[[#This Row],[COTIZACIÓN 1]]/Tabla13[[#This Row],[PROMEDIO]]),"")</f>
        <v>0.16009280742459397</v>
      </c>
      <c r="G168" s="45">
        <v>5200</v>
      </c>
      <c r="H168" s="2">
        <f>IF(Tabla13[[#This Row],[COTIZACIÓN 2]]&gt;0,ABS(1-Tabla13[[#This Row],[COTIZACIÓN 2]]/Tabla13[[#This Row],[PROMEDIO]]),"")</f>
        <v>0.20649651972157779</v>
      </c>
      <c r="I168" s="46">
        <v>2730</v>
      </c>
      <c r="J168" s="2">
        <f>IF(Tabla13[[#This Row],[COTIZACIÓN 3]]&gt;0,ABS(1-Tabla13[[#This Row],[COTIZACIÓN 3]]/Tabla13[[#This Row],[PROMEDIO]]),"")</f>
        <v>0.36658932714617165</v>
      </c>
      <c r="K168" s="1"/>
      <c r="L168" s="2" t="str">
        <f>IF(Tabla13[[#This Row],[COTIZACIÓN 4]]&gt;0,ABS(1-Tabla13[[#This Row],[COTIZACIÓN 4]]/Tabla13[[#This Row],[PROMEDIO]]),"")</f>
        <v/>
      </c>
      <c r="M168" s="1"/>
      <c r="N168" s="2" t="str">
        <f>IF(Tabla13[[#This Row],[COTIZACIÓN 5]]&gt;0,ABS(1-Tabla13[[#This Row],[COTIZACIÓN 5]]/Tabla13[[#This Row],[PROMEDIO]]),"")</f>
        <v/>
      </c>
      <c r="O168" s="1"/>
      <c r="P168" s="2" t="str">
        <f>IF(Tabla13[[#This Row],[COTIZACIÓN 6]]&gt;0,ABS(1-Tabla13[[#This Row],[COTIZACIÓN 6]]/Tabla13[[#This Row],[PROMEDIO]]),"")</f>
        <v/>
      </c>
      <c r="Q168" s="1"/>
      <c r="R168" s="2" t="str">
        <f>IF(Tabla13[[#This Row],[COTIZACIÓN 7]]&gt;0,ABS(1-Tabla13[[#This Row],[COTIZACIÓN 7]]/Tabla13[[#This Row],[PROMEDIO]]),"")</f>
        <v/>
      </c>
      <c r="S168" s="1"/>
      <c r="T168" s="2" t="str">
        <f>IF(Tabla13[[#This Row],[COTIZACIÓN 8]]&gt;0,ABS(1-Tabla13[[#This Row],[COTIZACIÓN 8]]/Tabla13[[#This Row],[PROMEDIO]]),"")</f>
        <v/>
      </c>
      <c r="U16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4310</v>
      </c>
      <c r="V168" s="16">
        <f>COUNT(Tabla13[[#This Row],[COTIZACIÓN 1]:[DESVIACIÓN COT.8]])/2</f>
        <v>3</v>
      </c>
    </row>
    <row r="169" spans="1:22" ht="15" x14ac:dyDescent="0.25">
      <c r="A169" s="15">
        <v>166</v>
      </c>
      <c r="B169" s="32" t="s">
        <v>213</v>
      </c>
      <c r="C169" s="36">
        <v>50401701</v>
      </c>
      <c r="D169" s="42" t="s">
        <v>28</v>
      </c>
      <c r="E169" s="45">
        <v>16000</v>
      </c>
      <c r="F169" s="2">
        <f>IF(Tabla13[[#This Row],[COTIZACIÓN 1]]&gt;0,ABS(1-Tabla13[[#This Row],[COTIZACIÓN 1]]/Tabla13[[#This Row],[PROMEDIO]]),"")</f>
        <v>7.1811361200428747E-2</v>
      </c>
      <c r="G169" s="45">
        <v>16640</v>
      </c>
      <c r="H169" s="2">
        <f>IF(Tabla13[[#This Row],[COTIZACIÓN 2]]&gt;0,ABS(1-Tabla13[[#This Row],[COTIZACIÓN 2]]/Tabla13[[#This Row],[PROMEDIO]]),"")</f>
        <v>0.11468381564844576</v>
      </c>
      <c r="I169" s="46">
        <v>12144</v>
      </c>
      <c r="J169" s="2">
        <f>IF(Tabla13[[#This Row],[COTIZACIÓN 3]]&gt;0,ABS(1-Tabla13[[#This Row],[COTIZACIÓN 3]]/Tabla13[[#This Row],[PROMEDIO]]),"")</f>
        <v>0.18649517684887462</v>
      </c>
      <c r="K169" s="1"/>
      <c r="L169" s="2" t="str">
        <f>IF(Tabla13[[#This Row],[COTIZACIÓN 4]]&gt;0,ABS(1-Tabla13[[#This Row],[COTIZACIÓN 4]]/Tabla13[[#This Row],[PROMEDIO]]),"")</f>
        <v/>
      </c>
      <c r="M169" s="1"/>
      <c r="N169" s="2" t="str">
        <f>IF(Tabla13[[#This Row],[COTIZACIÓN 5]]&gt;0,ABS(1-Tabla13[[#This Row],[COTIZACIÓN 5]]/Tabla13[[#This Row],[PROMEDIO]]),"")</f>
        <v/>
      </c>
      <c r="O169" s="1"/>
      <c r="P169" s="2" t="str">
        <f>IF(Tabla13[[#This Row],[COTIZACIÓN 6]]&gt;0,ABS(1-Tabla13[[#This Row],[COTIZACIÓN 6]]/Tabla13[[#This Row],[PROMEDIO]]),"")</f>
        <v/>
      </c>
      <c r="Q169" s="1"/>
      <c r="R169" s="2" t="str">
        <f>IF(Tabla13[[#This Row],[COTIZACIÓN 7]]&gt;0,ABS(1-Tabla13[[#This Row],[COTIZACIÓN 7]]/Tabla13[[#This Row],[PROMEDIO]]),"")</f>
        <v/>
      </c>
      <c r="S169" s="1"/>
      <c r="T169" s="2" t="str">
        <f>IF(Tabla13[[#This Row],[COTIZACIÓN 8]]&gt;0,ABS(1-Tabla13[[#This Row],[COTIZACIÓN 8]]/Tabla13[[#This Row],[PROMEDIO]]),"")</f>
        <v/>
      </c>
      <c r="U16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14928</v>
      </c>
      <c r="V169" s="16">
        <f>COUNT(Tabla13[[#This Row],[COTIZACIÓN 1]:[DESVIACIÓN COT.8]])/2</f>
        <v>3</v>
      </c>
    </row>
    <row r="170" spans="1:22" ht="15" x14ac:dyDescent="0.25">
      <c r="A170" s="15">
        <v>167</v>
      </c>
      <c r="B170" s="32" t="s">
        <v>214</v>
      </c>
      <c r="C170" s="36">
        <v>50406701</v>
      </c>
      <c r="D170" s="42" t="s">
        <v>36</v>
      </c>
      <c r="E170" s="45">
        <v>3600</v>
      </c>
      <c r="F170" s="2">
        <f>IF(Tabla13[[#This Row],[COTIZACIÓN 1]]&gt;0,ABS(1-Tabla13[[#This Row],[COTIZACIÓN 1]]/Tabla13[[#This Row],[PROMEDIO]]),"")</f>
        <v>6.1633736360955371E-2</v>
      </c>
      <c r="G170" s="45">
        <v>3744</v>
      </c>
      <c r="H170" s="2">
        <f>IF(Tabla13[[#This Row],[COTIZACIÓN 2]]&gt;0,ABS(1-Tabla13[[#This Row],[COTIZACIÓN 2]]/Tabla13[[#This Row],[PROMEDIO]]),"")</f>
        <v>0.10409908581539362</v>
      </c>
      <c r="I170" s="46">
        <v>2829</v>
      </c>
      <c r="J170" s="2">
        <f>IF(Tabla13[[#This Row],[COTIZACIÓN 3]]&gt;0,ABS(1-Tabla13[[#This Row],[COTIZACIÓN 3]]/Tabla13[[#This Row],[PROMEDIO]]),"")</f>
        <v>0.16573282217634921</v>
      </c>
      <c r="K170" s="1"/>
      <c r="L170" s="2" t="str">
        <f>IF(Tabla13[[#This Row],[COTIZACIÓN 4]]&gt;0,ABS(1-Tabla13[[#This Row],[COTIZACIÓN 4]]/Tabla13[[#This Row],[PROMEDIO]]),"")</f>
        <v/>
      </c>
      <c r="M170" s="1"/>
      <c r="N170" s="2" t="str">
        <f>IF(Tabla13[[#This Row],[COTIZACIÓN 5]]&gt;0,ABS(1-Tabla13[[#This Row],[COTIZACIÓN 5]]/Tabla13[[#This Row],[PROMEDIO]]),"")</f>
        <v/>
      </c>
      <c r="O170" s="1"/>
      <c r="P170" s="2" t="str">
        <f>IF(Tabla13[[#This Row],[COTIZACIÓN 6]]&gt;0,ABS(1-Tabla13[[#This Row],[COTIZACIÓN 6]]/Tabla13[[#This Row],[PROMEDIO]]),"")</f>
        <v/>
      </c>
      <c r="Q170" s="1"/>
      <c r="R170" s="2" t="str">
        <f>IF(Tabla13[[#This Row],[COTIZACIÓN 7]]&gt;0,ABS(1-Tabla13[[#This Row],[COTIZACIÓN 7]]/Tabla13[[#This Row],[PROMEDIO]]),"")</f>
        <v/>
      </c>
      <c r="S170" s="1"/>
      <c r="T170" s="2" t="str">
        <f>IF(Tabla13[[#This Row],[COTIZACIÓN 8]]&gt;0,ABS(1-Tabla13[[#This Row],[COTIZACIÓN 8]]/Tabla13[[#This Row],[PROMEDIO]]),"")</f>
        <v/>
      </c>
      <c r="U17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3391</v>
      </c>
      <c r="V170" s="16">
        <f>COUNT(Tabla13[[#This Row],[COTIZACIÓN 1]:[DESVIACIÓN COT.8]])/2</f>
        <v>3</v>
      </c>
    </row>
    <row r="171" spans="1:22" ht="15" x14ac:dyDescent="0.25">
      <c r="A171" s="15">
        <v>168</v>
      </c>
      <c r="B171" s="32" t="s">
        <v>215</v>
      </c>
      <c r="C171" s="36">
        <v>50402702</v>
      </c>
      <c r="D171" s="42" t="s">
        <v>36</v>
      </c>
      <c r="E171" s="45">
        <v>5500</v>
      </c>
      <c r="F171" s="2">
        <f>IF(Tabla13[[#This Row],[COTIZACIÓN 1]]&gt;0,ABS(1-Tabla13[[#This Row],[COTIZACIÓN 1]]/Tabla13[[#This Row],[PROMEDIO]]),"")</f>
        <v>0.19747441759198781</v>
      </c>
      <c r="G171" s="45">
        <v>5720</v>
      </c>
      <c r="H171" s="2">
        <f>IF(Tabla13[[#This Row],[COTIZACIÓN 2]]&gt;0,ABS(1-Tabla13[[#This Row],[COTIZACIÓN 2]]/Tabla13[[#This Row],[PROMEDIO]]),"")</f>
        <v>0.24537339429566729</v>
      </c>
      <c r="I171" s="46">
        <v>2559</v>
      </c>
      <c r="J171" s="2">
        <f>IF(Tabla13[[#This Row],[COTIZACIÓN 3]]&gt;0,ABS(1-Tabla13[[#This Row],[COTIZACIÓN 3]]/Tabla13[[#This Row],[PROMEDIO]]),"")</f>
        <v>0.4428478118876551</v>
      </c>
      <c r="K171" s="1"/>
      <c r="L171" s="2" t="str">
        <f>IF(Tabla13[[#This Row],[COTIZACIÓN 4]]&gt;0,ABS(1-Tabla13[[#This Row],[COTIZACIÓN 4]]/Tabla13[[#This Row],[PROMEDIO]]),"")</f>
        <v/>
      </c>
      <c r="M171" s="1"/>
      <c r="N171" s="2" t="str">
        <f>IF(Tabla13[[#This Row],[COTIZACIÓN 5]]&gt;0,ABS(1-Tabla13[[#This Row],[COTIZACIÓN 5]]/Tabla13[[#This Row],[PROMEDIO]]),"")</f>
        <v/>
      </c>
      <c r="O171" s="1"/>
      <c r="P171" s="2" t="str">
        <f>IF(Tabla13[[#This Row],[COTIZACIÓN 6]]&gt;0,ABS(1-Tabla13[[#This Row],[COTIZACIÓN 6]]/Tabla13[[#This Row],[PROMEDIO]]),"")</f>
        <v/>
      </c>
      <c r="Q171" s="1"/>
      <c r="R171" s="2" t="str">
        <f>IF(Tabla13[[#This Row],[COTIZACIÓN 7]]&gt;0,ABS(1-Tabla13[[#This Row],[COTIZACIÓN 7]]/Tabla13[[#This Row],[PROMEDIO]]),"")</f>
        <v/>
      </c>
      <c r="S171" s="1"/>
      <c r="T171" s="2" t="str">
        <f>IF(Tabla13[[#This Row],[COTIZACIÓN 8]]&gt;0,ABS(1-Tabla13[[#This Row],[COTIZACIÓN 8]]/Tabla13[[#This Row],[PROMEDIO]]),"")</f>
        <v/>
      </c>
      <c r="U17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4593</v>
      </c>
      <c r="V171" s="16">
        <f>COUNT(Tabla13[[#This Row],[COTIZACIÓN 1]:[DESVIACIÓN COT.8]])/2</f>
        <v>3</v>
      </c>
    </row>
    <row r="172" spans="1:22" ht="15" x14ac:dyDescent="0.25">
      <c r="A172" s="15">
        <v>169</v>
      </c>
      <c r="B172" s="32" t="s">
        <v>216</v>
      </c>
      <c r="C172" s="36">
        <v>50305201</v>
      </c>
      <c r="D172" s="42" t="s">
        <v>28</v>
      </c>
      <c r="E172" s="45">
        <v>12000</v>
      </c>
      <c r="F172" s="2">
        <f>IF(Tabla13[[#This Row],[COTIZACIÓN 1]]&gt;0,ABS(1-Tabla13[[#This Row],[COTIZACIÓN 1]]/Tabla13[[#This Row],[PROMEDIO]]),"")</f>
        <v>4.5569399668903054E-2</v>
      </c>
      <c r="G172" s="45">
        <v>12480</v>
      </c>
      <c r="H172" s="2">
        <f>IF(Tabla13[[#This Row],[COTIZACIÓN 2]]&gt;0,ABS(1-Tabla13[[#This Row],[COTIZACIÓN 2]]/Tabla13[[#This Row],[PROMEDIO]]),"")</f>
        <v>8.7392175655659043E-2</v>
      </c>
      <c r="I172" s="46">
        <v>9951</v>
      </c>
      <c r="J172" s="2">
        <f>IF(Tabla13[[#This Row],[COTIZACIÓN 3]]&gt;0,ABS(1-Tabla13[[#This Row],[COTIZACIÓN 3]]/Tabla13[[#This Row],[PROMEDIO]]),"")</f>
        <v>0.13296157532456221</v>
      </c>
      <c r="K172" s="1"/>
      <c r="L172" s="2" t="str">
        <f>IF(Tabla13[[#This Row],[COTIZACIÓN 4]]&gt;0,ABS(1-Tabla13[[#This Row],[COTIZACIÓN 4]]/Tabla13[[#This Row],[PROMEDIO]]),"")</f>
        <v/>
      </c>
      <c r="M172" s="1"/>
      <c r="N172" s="2" t="str">
        <f>IF(Tabla13[[#This Row],[COTIZACIÓN 5]]&gt;0,ABS(1-Tabla13[[#This Row],[COTIZACIÓN 5]]/Tabla13[[#This Row],[PROMEDIO]]),"")</f>
        <v/>
      </c>
      <c r="O172" s="1"/>
      <c r="P172" s="2" t="str">
        <f>IF(Tabla13[[#This Row],[COTIZACIÓN 6]]&gt;0,ABS(1-Tabla13[[#This Row],[COTIZACIÓN 6]]/Tabla13[[#This Row],[PROMEDIO]]),"")</f>
        <v/>
      </c>
      <c r="Q172" s="1"/>
      <c r="R172" s="2" t="str">
        <f>IF(Tabla13[[#This Row],[COTIZACIÓN 7]]&gt;0,ABS(1-Tabla13[[#This Row],[COTIZACIÓN 7]]/Tabla13[[#This Row],[PROMEDIO]]),"")</f>
        <v/>
      </c>
      <c r="S172" s="1"/>
      <c r="T172" s="2" t="str">
        <f>IF(Tabla13[[#This Row],[COTIZACIÓN 8]]&gt;0,ABS(1-Tabla13[[#This Row],[COTIZACIÓN 8]]/Tabla13[[#This Row],[PROMEDIO]]),"")</f>
        <v/>
      </c>
      <c r="U17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11477</v>
      </c>
      <c r="V172" s="16">
        <f>COUNT(Tabla13[[#This Row],[COTIZACIÓN 1]:[DESVIACIÓN COT.8]])/2</f>
        <v>3</v>
      </c>
    </row>
    <row r="173" spans="1:22" ht="15" x14ac:dyDescent="0.25">
      <c r="A173" s="15">
        <v>170</v>
      </c>
      <c r="B173" s="32" t="s">
        <v>217</v>
      </c>
      <c r="C173" s="36">
        <v>50407201</v>
      </c>
      <c r="D173" s="42" t="s">
        <v>36</v>
      </c>
      <c r="E173" s="45">
        <v>7405</v>
      </c>
      <c r="F173" s="2">
        <f>IF(Tabla13[[#This Row],[COTIZACIÓN 1]]&gt;0,ABS(1-Tabla13[[#This Row],[COTIZACIÓN 1]]/Tabla13[[#This Row],[PROMEDIO]]),"")</f>
        <v>1.3486176668914274E-3</v>
      </c>
      <c r="G173" s="45">
        <v>7701</v>
      </c>
      <c r="H173" s="2">
        <f>IF(Tabla13[[#This Row],[COTIZACIÓN 2]]&gt;0,ABS(1-Tabla13[[#This Row],[COTIZACIÓN 2]]/Tabla13[[#This Row],[PROMEDIO]]),"")</f>
        <v>3.8570465273095156E-2</v>
      </c>
      <c r="I173" s="46">
        <v>7141</v>
      </c>
      <c r="J173" s="2">
        <f>IF(Tabla13[[#This Row],[COTIZACIÓN 3]]&gt;0,ABS(1-Tabla13[[#This Row],[COTIZACIÓN 3]]/Tabla13[[#This Row],[PROMEDIO]]),"")</f>
        <v>3.6952124072825332E-2</v>
      </c>
      <c r="K173" s="1"/>
      <c r="L173" s="2" t="str">
        <f>IF(Tabla13[[#This Row],[COTIZACIÓN 4]]&gt;0,ABS(1-Tabla13[[#This Row],[COTIZACIÓN 4]]/Tabla13[[#This Row],[PROMEDIO]]),"")</f>
        <v/>
      </c>
      <c r="M173" s="1"/>
      <c r="N173" s="2" t="str">
        <f>IF(Tabla13[[#This Row],[COTIZACIÓN 5]]&gt;0,ABS(1-Tabla13[[#This Row],[COTIZACIÓN 5]]/Tabla13[[#This Row],[PROMEDIO]]),"")</f>
        <v/>
      </c>
      <c r="O173" s="1"/>
      <c r="P173" s="2" t="str">
        <f>IF(Tabla13[[#This Row],[COTIZACIÓN 6]]&gt;0,ABS(1-Tabla13[[#This Row],[COTIZACIÓN 6]]/Tabla13[[#This Row],[PROMEDIO]]),"")</f>
        <v/>
      </c>
      <c r="Q173" s="1"/>
      <c r="R173" s="2" t="str">
        <f>IF(Tabla13[[#This Row],[COTIZACIÓN 7]]&gt;0,ABS(1-Tabla13[[#This Row],[COTIZACIÓN 7]]/Tabla13[[#This Row],[PROMEDIO]]),"")</f>
        <v/>
      </c>
      <c r="S173" s="1"/>
      <c r="T173" s="2" t="str">
        <f>IF(Tabla13[[#This Row],[COTIZACIÓN 8]]&gt;0,ABS(1-Tabla13[[#This Row],[COTIZACIÓN 8]]/Tabla13[[#This Row],[PROMEDIO]]),"")</f>
        <v/>
      </c>
      <c r="U17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7415</v>
      </c>
      <c r="V173" s="16">
        <f>COUNT(Tabla13[[#This Row],[COTIZACIÓN 1]:[DESVIACIÓN COT.8]])/2</f>
        <v>3</v>
      </c>
    </row>
    <row r="174" spans="1:22" ht="25.5" x14ac:dyDescent="0.25">
      <c r="A174" s="15">
        <v>171</v>
      </c>
      <c r="B174" s="32" t="s">
        <v>218</v>
      </c>
      <c r="C174" s="36">
        <v>50405404</v>
      </c>
      <c r="D174" s="42" t="s">
        <v>28</v>
      </c>
      <c r="E174" s="45">
        <v>32000</v>
      </c>
      <c r="F174" s="2">
        <f>IF(Tabla13[[#This Row],[COTIZACIÓN 1]]&gt;0,ABS(1-Tabla13[[#This Row],[COTIZACIÓN 1]]/Tabla13[[#This Row],[PROMEDIO]]),"")</f>
        <v>7.3429271074435531E-2</v>
      </c>
      <c r="G174" s="45">
        <v>33280</v>
      </c>
      <c r="H174" s="2">
        <f>IF(Tabla13[[#This Row],[COTIZACIÓN 2]]&gt;0,ABS(1-Tabla13[[#This Row],[COTIZACIÓN 2]]/Tabla13[[#This Row],[PROMEDIO]]),"")</f>
        <v>0.11636644191741308</v>
      </c>
      <c r="I174" s="46">
        <v>24155</v>
      </c>
      <c r="J174" s="2">
        <f>IF(Tabla13[[#This Row],[COTIZACIÓN 3]]&gt;0,ABS(1-Tabla13[[#This Row],[COTIZACIÓN 3]]/Tabla13[[#This Row],[PROMEDIO]]),"")</f>
        <v>0.1897286236624065</v>
      </c>
      <c r="K174" s="1"/>
      <c r="L174" s="2" t="str">
        <f>IF(Tabla13[[#This Row],[COTIZACIÓN 4]]&gt;0,ABS(1-Tabla13[[#This Row],[COTIZACIÓN 4]]/Tabla13[[#This Row],[PROMEDIO]]),"")</f>
        <v/>
      </c>
      <c r="M174" s="1"/>
      <c r="N174" s="2" t="str">
        <f>IF(Tabla13[[#This Row],[COTIZACIÓN 5]]&gt;0,ABS(1-Tabla13[[#This Row],[COTIZACIÓN 5]]/Tabla13[[#This Row],[PROMEDIO]]),"")</f>
        <v/>
      </c>
      <c r="O174" s="1"/>
      <c r="P174" s="2" t="str">
        <f>IF(Tabla13[[#This Row],[COTIZACIÓN 6]]&gt;0,ABS(1-Tabla13[[#This Row],[COTIZACIÓN 6]]/Tabla13[[#This Row],[PROMEDIO]]),"")</f>
        <v/>
      </c>
      <c r="Q174" s="1"/>
      <c r="R174" s="2" t="str">
        <f>IF(Tabla13[[#This Row],[COTIZACIÓN 7]]&gt;0,ABS(1-Tabla13[[#This Row],[COTIZACIÓN 7]]/Tabla13[[#This Row],[PROMEDIO]]),"")</f>
        <v/>
      </c>
      <c r="S174" s="1"/>
      <c r="T174" s="2" t="str">
        <f>IF(Tabla13[[#This Row],[COTIZACIÓN 8]]&gt;0,ABS(1-Tabla13[[#This Row],[COTIZACIÓN 8]]/Tabla13[[#This Row],[PROMEDIO]]),"")</f>
        <v/>
      </c>
      <c r="U17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29811</v>
      </c>
      <c r="V174" s="16">
        <f>COUNT(Tabla13[[#This Row],[COTIZACIÓN 1]:[DESVIACIÓN COT.8]])/2</f>
        <v>3</v>
      </c>
    </row>
    <row r="175" spans="1:22" ht="15" x14ac:dyDescent="0.25">
      <c r="A175" s="15">
        <v>172</v>
      </c>
      <c r="B175" s="32" t="s">
        <v>219</v>
      </c>
      <c r="C175" s="36">
        <v>50403502</v>
      </c>
      <c r="D175" s="42" t="s">
        <v>28</v>
      </c>
      <c r="E175" s="45">
        <v>18000</v>
      </c>
      <c r="F175" s="2">
        <f>IF(Tabla13[[#This Row],[COTIZACIÓN 1]]&gt;0,ABS(1-Tabla13[[#This Row],[COTIZACIÓN 1]]/Tabla13[[#This Row],[PROMEDIO]]),"")</f>
        <v>8.2381238725195427E-2</v>
      </c>
      <c r="G175" s="45">
        <v>18720</v>
      </c>
      <c r="H175" s="2">
        <f>IF(Tabla13[[#This Row],[COTIZACIÓN 2]]&gt;0,ABS(1-Tabla13[[#This Row],[COTIZACIÓN 2]]/Tabla13[[#This Row],[PROMEDIO]]),"")</f>
        <v>0.12567648827420319</v>
      </c>
      <c r="I175" s="46">
        <v>13170</v>
      </c>
      <c r="J175" s="2">
        <f>IF(Tabla13[[#This Row],[COTIZACIÓN 3]]&gt;0,ABS(1-Tabla13[[#This Row],[COTIZACIÓN 3]]/Tabla13[[#This Row],[PROMEDIO]]),"")</f>
        <v>0.20805772699939873</v>
      </c>
      <c r="K175" s="1"/>
      <c r="L175" s="2" t="str">
        <f>IF(Tabla13[[#This Row],[COTIZACIÓN 4]]&gt;0,ABS(1-Tabla13[[#This Row],[COTIZACIÓN 4]]/Tabla13[[#This Row],[PROMEDIO]]),"")</f>
        <v/>
      </c>
      <c r="M175" s="1"/>
      <c r="N175" s="2" t="str">
        <f>IF(Tabla13[[#This Row],[COTIZACIÓN 5]]&gt;0,ABS(1-Tabla13[[#This Row],[COTIZACIÓN 5]]/Tabla13[[#This Row],[PROMEDIO]]),"")</f>
        <v/>
      </c>
      <c r="O175" s="1"/>
      <c r="P175" s="2" t="str">
        <f>IF(Tabla13[[#This Row],[COTIZACIÓN 6]]&gt;0,ABS(1-Tabla13[[#This Row],[COTIZACIÓN 6]]/Tabla13[[#This Row],[PROMEDIO]]),"")</f>
        <v/>
      </c>
      <c r="Q175" s="1"/>
      <c r="R175" s="2" t="str">
        <f>IF(Tabla13[[#This Row],[COTIZACIÓN 7]]&gt;0,ABS(1-Tabla13[[#This Row],[COTIZACIÓN 7]]/Tabla13[[#This Row],[PROMEDIO]]),"")</f>
        <v/>
      </c>
      <c r="S175" s="1"/>
      <c r="T175" s="2" t="str">
        <f>IF(Tabla13[[#This Row],[COTIZACIÓN 8]]&gt;0,ABS(1-Tabla13[[#This Row],[COTIZACIÓN 8]]/Tabla13[[#This Row],[PROMEDIO]]),"")</f>
        <v/>
      </c>
      <c r="U17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16630</v>
      </c>
      <c r="V175" s="16">
        <f>COUNT(Tabla13[[#This Row],[COTIZACIÓN 1]:[DESVIACIÓN COT.8]])/2</f>
        <v>3</v>
      </c>
    </row>
    <row r="176" spans="1:22" ht="15" x14ac:dyDescent="0.25">
      <c r="A176" s="15">
        <v>173</v>
      </c>
      <c r="B176" s="32" t="s">
        <v>220</v>
      </c>
      <c r="C176" s="36">
        <v>50402003</v>
      </c>
      <c r="D176" s="42" t="s">
        <v>36</v>
      </c>
      <c r="E176" s="45">
        <v>16470</v>
      </c>
      <c r="F176" s="2">
        <f>IF(Tabla13[[#This Row],[COTIZACIÓN 1]]&gt;0,ABS(1-Tabla13[[#This Row],[COTIZACIÓN 1]]/Tabla13[[#This Row],[PROMEDIO]]),"")</f>
        <v>1.3945310131571187E-3</v>
      </c>
      <c r="G176" s="45">
        <v>17128</v>
      </c>
      <c r="H176" s="2">
        <f>IF(Tabla13[[#This Row],[COTIZACIÓN 2]]&gt;0,ABS(1-Tabla13[[#This Row],[COTIZACIÓN 2]]/Tabla13[[#This Row],[PROMEDIO]]),"")</f>
        <v>3.8501182319772065E-2</v>
      </c>
      <c r="I176" s="46">
        <v>15883</v>
      </c>
      <c r="J176" s="2">
        <f>IF(Tabla13[[#This Row],[COTIZACIÓN 3]]&gt;0,ABS(1-Tabla13[[#This Row],[COTIZACIÓN 3]]/Tabla13[[#This Row],[PROMEDIO]]),"")</f>
        <v>3.6985387740253395E-2</v>
      </c>
      <c r="K176" s="1"/>
      <c r="L176" s="2" t="str">
        <f>IF(Tabla13[[#This Row],[COTIZACIÓN 4]]&gt;0,ABS(1-Tabla13[[#This Row],[COTIZACIÓN 4]]/Tabla13[[#This Row],[PROMEDIO]]),"")</f>
        <v/>
      </c>
      <c r="M176" s="1"/>
      <c r="N176" s="2" t="str">
        <f>IF(Tabla13[[#This Row],[COTIZACIÓN 5]]&gt;0,ABS(1-Tabla13[[#This Row],[COTIZACIÓN 5]]/Tabla13[[#This Row],[PROMEDIO]]),"")</f>
        <v/>
      </c>
      <c r="O176" s="1"/>
      <c r="P176" s="2" t="str">
        <f>IF(Tabla13[[#This Row],[COTIZACIÓN 6]]&gt;0,ABS(1-Tabla13[[#This Row],[COTIZACIÓN 6]]/Tabla13[[#This Row],[PROMEDIO]]),"")</f>
        <v/>
      </c>
      <c r="Q176" s="1"/>
      <c r="R176" s="2" t="str">
        <f>IF(Tabla13[[#This Row],[COTIZACIÓN 7]]&gt;0,ABS(1-Tabla13[[#This Row],[COTIZACIÓN 7]]/Tabla13[[#This Row],[PROMEDIO]]),"")</f>
        <v/>
      </c>
      <c r="S176" s="1"/>
      <c r="T176" s="2" t="str">
        <f>IF(Tabla13[[#This Row],[COTIZACIÓN 8]]&gt;0,ABS(1-Tabla13[[#This Row],[COTIZACIÓN 8]]/Tabla13[[#This Row],[PROMEDIO]]),"")</f>
        <v/>
      </c>
      <c r="U17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16493</v>
      </c>
      <c r="V176" s="16">
        <f>COUNT(Tabla13[[#This Row],[COTIZACIÓN 1]:[DESVIACIÓN COT.8]])/2</f>
        <v>3</v>
      </c>
    </row>
    <row r="177" spans="1:22" ht="15" x14ac:dyDescent="0.25">
      <c r="A177" s="15">
        <v>174</v>
      </c>
      <c r="B177" s="32" t="s">
        <v>221</v>
      </c>
      <c r="C177" s="36">
        <v>50403810</v>
      </c>
      <c r="D177" s="42" t="s">
        <v>36</v>
      </c>
      <c r="E177" s="45">
        <v>12361</v>
      </c>
      <c r="F177" s="2">
        <f>IF(Tabla13[[#This Row],[COTIZACIÓN 1]]&gt;0,ABS(1-Tabla13[[#This Row],[COTIZACIÓN 1]]/Tabla13[[#This Row],[PROMEDIO]]),"")</f>
        <v>1.373404427209568E-3</v>
      </c>
      <c r="G177" s="45">
        <v>12855</v>
      </c>
      <c r="H177" s="2">
        <f>IF(Tabla13[[#This Row],[COTIZACIÓN 2]]&gt;0,ABS(1-Tabla13[[#This Row],[COTIZACIÓN 2]]/Tabla13[[#This Row],[PROMEDIO]]),"")</f>
        <v>3.8536112457586036E-2</v>
      </c>
      <c r="I177" s="46">
        <v>11920</v>
      </c>
      <c r="J177" s="2">
        <f>IF(Tabla13[[#This Row],[COTIZACIÓN 3]]&gt;0,ABS(1-Tabla13[[#This Row],[COTIZACIÓN 3]]/Tabla13[[#This Row],[PROMEDIO]]),"")</f>
        <v>3.7001131038940094E-2</v>
      </c>
      <c r="K177" s="1"/>
      <c r="L177" s="2" t="str">
        <f>IF(Tabla13[[#This Row],[COTIZACIÓN 4]]&gt;0,ABS(1-Tabla13[[#This Row],[COTIZACIÓN 4]]/Tabla13[[#This Row],[PROMEDIO]]),"")</f>
        <v/>
      </c>
      <c r="M177" s="1"/>
      <c r="N177" s="2" t="str">
        <f>IF(Tabla13[[#This Row],[COTIZACIÓN 5]]&gt;0,ABS(1-Tabla13[[#This Row],[COTIZACIÓN 5]]/Tabla13[[#This Row],[PROMEDIO]]),"")</f>
        <v/>
      </c>
      <c r="O177" s="1"/>
      <c r="P177" s="2" t="str">
        <f>IF(Tabla13[[#This Row],[COTIZACIÓN 6]]&gt;0,ABS(1-Tabla13[[#This Row],[COTIZACIÓN 6]]/Tabla13[[#This Row],[PROMEDIO]]),"")</f>
        <v/>
      </c>
      <c r="Q177" s="1"/>
      <c r="R177" s="2" t="str">
        <f>IF(Tabla13[[#This Row],[COTIZACIÓN 7]]&gt;0,ABS(1-Tabla13[[#This Row],[COTIZACIÓN 7]]/Tabla13[[#This Row],[PROMEDIO]]),"")</f>
        <v/>
      </c>
      <c r="S177" s="1"/>
      <c r="T177" s="2" t="str">
        <f>IF(Tabla13[[#This Row],[COTIZACIÓN 8]]&gt;0,ABS(1-Tabla13[[#This Row],[COTIZACIÓN 8]]/Tabla13[[#This Row],[PROMEDIO]]),"")</f>
        <v/>
      </c>
      <c r="U17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12378</v>
      </c>
      <c r="V177" s="16">
        <f>COUNT(Tabla13[[#This Row],[COTIZACIÓN 1]:[DESVIACIÓN COT.8]])/2</f>
        <v>3</v>
      </c>
    </row>
    <row r="178" spans="1:22" ht="25.5" x14ac:dyDescent="0.25">
      <c r="A178" s="15">
        <v>175</v>
      </c>
      <c r="B178" s="32" t="s">
        <v>222</v>
      </c>
      <c r="C178" s="36">
        <v>50405310</v>
      </c>
      <c r="D178" s="42" t="s">
        <v>28</v>
      </c>
      <c r="E178" s="45">
        <v>8500</v>
      </c>
      <c r="F178" s="2">
        <f>IF(Tabla13[[#This Row],[COTIZACIÓN 1]]&gt;0,ABS(1-Tabla13[[#This Row],[COTIZACIÓN 1]]/Tabla13[[#This Row],[PROMEDIO]]),"")</f>
        <v>2.0775789600096184E-2</v>
      </c>
      <c r="G178" s="45">
        <v>8840</v>
      </c>
      <c r="H178" s="2">
        <f>IF(Tabla13[[#This Row],[COTIZACIÓN 2]]&gt;0,ABS(1-Tabla13[[#This Row],[COTIZACIÓN 2]]/Tabla13[[#This Row],[PROMEDIO]]),"")</f>
        <v>6.160682118409988E-2</v>
      </c>
      <c r="I178" s="46">
        <v>7641</v>
      </c>
      <c r="J178" s="2">
        <f>IF(Tabla13[[#This Row],[COTIZACIÓN 3]]&gt;0,ABS(1-Tabla13[[#This Row],[COTIZACIÓN 3]]/Tabla13[[#This Row],[PROMEDIO]]),"")</f>
        <v>8.2382610784195953E-2</v>
      </c>
      <c r="K178" s="1"/>
      <c r="L178" s="2" t="str">
        <f>IF(Tabla13[[#This Row],[COTIZACIÓN 4]]&gt;0,ABS(1-Tabla13[[#This Row],[COTIZACIÓN 4]]/Tabla13[[#This Row],[PROMEDIO]]),"")</f>
        <v/>
      </c>
      <c r="M178" s="1"/>
      <c r="N178" s="2" t="str">
        <f>IF(Tabla13[[#This Row],[COTIZACIÓN 5]]&gt;0,ABS(1-Tabla13[[#This Row],[COTIZACIÓN 5]]/Tabla13[[#This Row],[PROMEDIO]]),"")</f>
        <v/>
      </c>
      <c r="O178" s="1"/>
      <c r="P178" s="2" t="str">
        <f>IF(Tabla13[[#This Row],[COTIZACIÓN 6]]&gt;0,ABS(1-Tabla13[[#This Row],[COTIZACIÓN 6]]/Tabla13[[#This Row],[PROMEDIO]]),"")</f>
        <v/>
      </c>
      <c r="Q178" s="1"/>
      <c r="R178" s="2" t="str">
        <f>IF(Tabla13[[#This Row],[COTIZACIÓN 7]]&gt;0,ABS(1-Tabla13[[#This Row],[COTIZACIÓN 7]]/Tabla13[[#This Row],[PROMEDIO]]),"")</f>
        <v/>
      </c>
      <c r="S178" s="1"/>
      <c r="T178" s="2" t="str">
        <f>IF(Tabla13[[#This Row],[COTIZACIÓN 8]]&gt;0,ABS(1-Tabla13[[#This Row],[COTIZACIÓN 8]]/Tabla13[[#This Row],[PROMEDIO]]),"")</f>
        <v/>
      </c>
      <c r="U17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8327</v>
      </c>
      <c r="V178" s="16">
        <f>COUNT(Tabla13[[#This Row],[COTIZACIÓN 1]:[DESVIACIÓN COT.8]])/2</f>
        <v>3</v>
      </c>
    </row>
    <row r="179" spans="1:22" ht="15" x14ac:dyDescent="0.25">
      <c r="A179" s="15">
        <v>176</v>
      </c>
      <c r="B179" s="32" t="s">
        <v>223</v>
      </c>
      <c r="C179" s="36">
        <v>50402208</v>
      </c>
      <c r="D179" s="42" t="s">
        <v>36</v>
      </c>
      <c r="E179" s="45">
        <v>11077</v>
      </c>
      <c r="F179" s="2">
        <f>IF(Tabla13[[#This Row],[COTIZACIÓN 1]]&gt;0,ABS(1-Tabla13[[#This Row],[COTIZACIÓN 1]]/Tabla13[[#This Row],[PROMEDIO]]),"")</f>
        <v>1.4423510321824873E-3</v>
      </c>
      <c r="G179" s="45">
        <v>11520</v>
      </c>
      <c r="H179" s="2">
        <f>IF(Tabla13[[#This Row],[COTIZACIÓN 2]]&gt;0,ABS(1-Tabla13[[#This Row],[COTIZACIÓN 2]]/Tabla13[[#This Row],[PROMEDIO]]),"")</f>
        <v>3.8492743171369304E-2</v>
      </c>
      <c r="I179" s="46">
        <v>10682</v>
      </c>
      <c r="J179" s="2">
        <f>IF(Tabla13[[#This Row],[COTIZACIÓN 3]]&gt;0,ABS(1-Tabla13[[#This Row],[COTIZACIÓN 3]]/Tabla13[[#This Row],[PROMEDIO]]),"")</f>
        <v>3.7050392139186927E-2</v>
      </c>
      <c r="K179" s="1"/>
      <c r="L179" s="2" t="str">
        <f>IF(Tabla13[[#This Row],[COTIZACIÓN 4]]&gt;0,ABS(1-Tabla13[[#This Row],[COTIZACIÓN 4]]/Tabla13[[#This Row],[PROMEDIO]]),"")</f>
        <v/>
      </c>
      <c r="M179" s="1"/>
      <c r="N179" s="2" t="str">
        <f>IF(Tabla13[[#This Row],[COTIZACIÓN 5]]&gt;0,ABS(1-Tabla13[[#This Row],[COTIZACIÓN 5]]/Tabla13[[#This Row],[PROMEDIO]]),"")</f>
        <v/>
      </c>
      <c r="O179" s="1"/>
      <c r="P179" s="2" t="str">
        <f>IF(Tabla13[[#This Row],[COTIZACIÓN 6]]&gt;0,ABS(1-Tabla13[[#This Row],[COTIZACIÓN 6]]/Tabla13[[#This Row],[PROMEDIO]]),"")</f>
        <v/>
      </c>
      <c r="Q179" s="1"/>
      <c r="R179" s="2" t="str">
        <f>IF(Tabla13[[#This Row],[COTIZACIÓN 7]]&gt;0,ABS(1-Tabla13[[#This Row],[COTIZACIÓN 7]]/Tabla13[[#This Row],[PROMEDIO]]),"")</f>
        <v/>
      </c>
      <c r="S179" s="1"/>
      <c r="T179" s="2" t="str">
        <f>IF(Tabla13[[#This Row],[COTIZACIÓN 8]]&gt;0,ABS(1-Tabla13[[#This Row],[COTIZACIÓN 8]]/Tabla13[[#This Row],[PROMEDIO]]),"")</f>
        <v/>
      </c>
      <c r="U17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11093</v>
      </c>
      <c r="V179" s="16">
        <f>COUNT(Tabla13[[#This Row],[COTIZACIÓN 1]:[DESVIACIÓN COT.8]])/2</f>
        <v>3</v>
      </c>
    </row>
    <row r="180" spans="1:22" ht="15" x14ac:dyDescent="0.25">
      <c r="A180" s="15">
        <v>177</v>
      </c>
      <c r="B180" s="32" t="s">
        <v>224</v>
      </c>
      <c r="C180" s="36">
        <v>50404803</v>
      </c>
      <c r="D180" s="42" t="s">
        <v>225</v>
      </c>
      <c r="E180" s="45">
        <v>17527</v>
      </c>
      <c r="F180" s="2">
        <f>IF(Tabla13[[#This Row],[COTIZACIÓN 1]]&gt;0,ABS(1-Tabla13[[#This Row],[COTIZACIÓN 1]]/Tabla13[[#This Row],[PROMEDIO]]),"")</f>
        <v>3.7929520254693205E-2</v>
      </c>
      <c r="G180" s="45">
        <v>18228</v>
      </c>
      <c r="H180" s="2">
        <f>IF(Tabla13[[#This Row],[COTIZACIÓN 2]]&gt;0,ABS(1-Tabla13[[#This Row],[COTIZACIÓN 2]]/Tabla13[[#This Row],[PROMEDIO]]),"")</f>
        <v>5.4890767372928195E-4</v>
      </c>
      <c r="I180" s="46">
        <v>18900</v>
      </c>
      <c r="J180" s="2">
        <f>IF(Tabla13[[#This Row],[COTIZACIÓN 3]]&gt;0,ABS(1-Tabla13[[#This Row],[COTIZACIÓN 3]]/Tabla13[[#This Row],[PROMEDIO]]),"")</f>
        <v>3.7435503348336896E-2</v>
      </c>
      <c r="K180" s="1"/>
      <c r="L180" s="2" t="str">
        <f>IF(Tabla13[[#This Row],[COTIZACIÓN 4]]&gt;0,ABS(1-Tabla13[[#This Row],[COTIZACIÓN 4]]/Tabla13[[#This Row],[PROMEDIO]]),"")</f>
        <v/>
      </c>
      <c r="M180" s="1"/>
      <c r="N180" s="2" t="str">
        <f>IF(Tabla13[[#This Row],[COTIZACIÓN 5]]&gt;0,ABS(1-Tabla13[[#This Row],[COTIZACIÓN 5]]/Tabla13[[#This Row],[PROMEDIO]]),"")</f>
        <v/>
      </c>
      <c r="O180" s="1"/>
      <c r="P180" s="2" t="str">
        <f>IF(Tabla13[[#This Row],[COTIZACIÓN 6]]&gt;0,ABS(1-Tabla13[[#This Row],[COTIZACIÓN 6]]/Tabla13[[#This Row],[PROMEDIO]]),"")</f>
        <v/>
      </c>
      <c r="Q180" s="1"/>
      <c r="R180" s="2" t="str">
        <f>IF(Tabla13[[#This Row],[COTIZACIÓN 7]]&gt;0,ABS(1-Tabla13[[#This Row],[COTIZACIÓN 7]]/Tabla13[[#This Row],[PROMEDIO]]),"")</f>
        <v/>
      </c>
      <c r="S180" s="1"/>
      <c r="T180" s="2" t="str">
        <f>IF(Tabla13[[#This Row],[COTIZACIÓN 8]]&gt;0,ABS(1-Tabla13[[#This Row],[COTIZACIÓN 8]]/Tabla13[[#This Row],[PROMEDIO]]),"")</f>
        <v/>
      </c>
      <c r="U18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18218</v>
      </c>
      <c r="V180" s="16">
        <f>COUNT(Tabla13[[#This Row],[COTIZACIÓN 1]:[DESVIACIÓN COT.8]])/2</f>
        <v>3</v>
      </c>
    </row>
    <row r="181" spans="1:22" ht="15" x14ac:dyDescent="0.25">
      <c r="A181" s="15">
        <v>178</v>
      </c>
      <c r="B181" s="32" t="s">
        <v>226</v>
      </c>
      <c r="C181" s="36">
        <v>50402609</v>
      </c>
      <c r="D181" s="42" t="s">
        <v>36</v>
      </c>
      <c r="E181" s="45">
        <v>10000</v>
      </c>
      <c r="F181" s="2">
        <f>IF(Tabla13[[#This Row],[COTIZACIÓN 1]]&gt;0,ABS(1-Tabla13[[#This Row],[COTIZACIÓN 1]]/Tabla13[[#This Row],[PROMEDIO]]),"")</f>
        <v>6.5530101225359516E-2</v>
      </c>
      <c r="G181" s="45">
        <v>10400</v>
      </c>
      <c r="H181" s="2">
        <f>IF(Tabla13[[#This Row],[COTIZACIÓN 2]]&gt;0,ABS(1-Tabla13[[#This Row],[COTIZACIÓN 2]]/Tabla13[[#This Row],[PROMEDIO]]),"")</f>
        <v>0.10815130527437411</v>
      </c>
      <c r="I181" s="46">
        <v>7757</v>
      </c>
      <c r="J181" s="2">
        <f>IF(Tabla13[[#This Row],[COTIZACIÓN 3]]&gt;0,ABS(1-Tabla13[[#This Row],[COTIZACIÓN 3]]/Tabla13[[#This Row],[PROMEDIO]]),"")</f>
        <v>0.17346830047948858</v>
      </c>
      <c r="K181" s="1"/>
      <c r="L181" s="2" t="str">
        <f>IF(Tabla13[[#This Row],[COTIZACIÓN 4]]&gt;0,ABS(1-Tabla13[[#This Row],[COTIZACIÓN 4]]/Tabla13[[#This Row],[PROMEDIO]]),"")</f>
        <v/>
      </c>
      <c r="M181" s="1"/>
      <c r="N181" s="2" t="str">
        <f>IF(Tabla13[[#This Row],[COTIZACIÓN 5]]&gt;0,ABS(1-Tabla13[[#This Row],[COTIZACIÓN 5]]/Tabla13[[#This Row],[PROMEDIO]]),"")</f>
        <v/>
      </c>
      <c r="O181" s="1"/>
      <c r="P181" s="2" t="str">
        <f>IF(Tabla13[[#This Row],[COTIZACIÓN 6]]&gt;0,ABS(1-Tabla13[[#This Row],[COTIZACIÓN 6]]/Tabla13[[#This Row],[PROMEDIO]]),"")</f>
        <v/>
      </c>
      <c r="Q181" s="1"/>
      <c r="R181" s="2" t="str">
        <f>IF(Tabla13[[#This Row],[COTIZACIÓN 7]]&gt;0,ABS(1-Tabla13[[#This Row],[COTIZACIÓN 7]]/Tabla13[[#This Row],[PROMEDIO]]),"")</f>
        <v/>
      </c>
      <c r="S181" s="1"/>
      <c r="T181" s="2" t="str">
        <f>IF(Tabla13[[#This Row],[COTIZACIÓN 8]]&gt;0,ABS(1-Tabla13[[#This Row],[COTIZACIÓN 8]]/Tabla13[[#This Row],[PROMEDIO]]),"")</f>
        <v/>
      </c>
      <c r="U18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9385</v>
      </c>
      <c r="V181" s="16">
        <f>COUNT(Tabla13[[#This Row],[COTIZACIÓN 1]:[DESVIACIÓN COT.8]])/2</f>
        <v>3</v>
      </c>
    </row>
    <row r="182" spans="1:22" ht="15" x14ac:dyDescent="0.25">
      <c r="A182" s="15">
        <v>179</v>
      </c>
      <c r="B182" s="32" t="s">
        <v>227</v>
      </c>
      <c r="C182" s="36">
        <v>50406203</v>
      </c>
      <c r="D182" s="42" t="s">
        <v>36</v>
      </c>
      <c r="E182" s="45">
        <v>7414</v>
      </c>
      <c r="F182" s="2">
        <f>IF(Tabla13[[#This Row],[COTIZACIÓN 1]]&gt;0,ABS(1-Tabla13[[#This Row],[COTIZACIÓN 1]]/Tabla13[[#This Row],[PROMEDIO]]),"")</f>
        <v>1.3469827586206629E-3</v>
      </c>
      <c r="G182" s="45">
        <v>7710</v>
      </c>
      <c r="H182" s="2">
        <f>IF(Tabla13[[#This Row],[COTIZACIÓN 2]]&gt;0,ABS(1-Tabla13[[#This Row],[COTIZACIÓN 2]]/Tabla13[[#This Row],[PROMEDIO]]),"")</f>
        <v>3.8523706896551824E-2</v>
      </c>
      <c r="I182" s="46">
        <v>7149</v>
      </c>
      <c r="J182" s="2">
        <f>IF(Tabla13[[#This Row],[COTIZACIÓN 3]]&gt;0,ABS(1-Tabla13[[#This Row],[COTIZACIÓN 3]]/Tabla13[[#This Row],[PROMEDIO]]),"")</f>
        <v>3.704202586206895E-2</v>
      </c>
      <c r="K182" s="1"/>
      <c r="L182" s="2" t="str">
        <f>IF(Tabla13[[#This Row],[COTIZACIÓN 4]]&gt;0,ABS(1-Tabla13[[#This Row],[COTIZACIÓN 4]]/Tabla13[[#This Row],[PROMEDIO]]),"")</f>
        <v/>
      </c>
      <c r="M182" s="1"/>
      <c r="N182" s="2" t="str">
        <f>IF(Tabla13[[#This Row],[COTIZACIÓN 5]]&gt;0,ABS(1-Tabla13[[#This Row],[COTIZACIÓN 5]]/Tabla13[[#This Row],[PROMEDIO]]),"")</f>
        <v/>
      </c>
      <c r="O182" s="1"/>
      <c r="P182" s="2" t="str">
        <f>IF(Tabla13[[#This Row],[COTIZACIÓN 6]]&gt;0,ABS(1-Tabla13[[#This Row],[COTIZACIÓN 6]]/Tabla13[[#This Row],[PROMEDIO]]),"")</f>
        <v/>
      </c>
      <c r="Q182" s="1"/>
      <c r="R182" s="2" t="str">
        <f>IF(Tabla13[[#This Row],[COTIZACIÓN 7]]&gt;0,ABS(1-Tabla13[[#This Row],[COTIZACIÓN 7]]/Tabla13[[#This Row],[PROMEDIO]]),"")</f>
        <v/>
      </c>
      <c r="S182" s="1"/>
      <c r="T182" s="2" t="str">
        <f>IF(Tabla13[[#This Row],[COTIZACIÓN 8]]&gt;0,ABS(1-Tabla13[[#This Row],[COTIZACIÓN 8]]/Tabla13[[#This Row],[PROMEDIO]]),"")</f>
        <v/>
      </c>
      <c r="U18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7424</v>
      </c>
      <c r="V182" s="16">
        <f>COUNT(Tabla13[[#This Row],[COTIZACIÓN 1]:[DESVIACIÓN COT.8]])/2</f>
        <v>3</v>
      </c>
    </row>
    <row r="183" spans="1:22" ht="15" x14ac:dyDescent="0.25">
      <c r="A183" s="15">
        <v>180</v>
      </c>
      <c r="B183" s="32" t="s">
        <v>228</v>
      </c>
      <c r="C183" s="36">
        <v>50306701</v>
      </c>
      <c r="D183" s="42" t="s">
        <v>28</v>
      </c>
      <c r="E183" s="45">
        <v>14000</v>
      </c>
      <c r="F183" s="2">
        <f>IF(Tabla13[[#This Row],[COTIZACIÓN 1]]&gt;0,ABS(1-Tabla13[[#This Row],[COTIZACIÓN 1]]/Tabla13[[#This Row],[PROMEDIO]]),"")</f>
        <v>7.8098248386671898E-2</v>
      </c>
      <c r="G183" s="45">
        <v>14560</v>
      </c>
      <c r="H183" s="2">
        <f>IF(Tabla13[[#This Row],[COTIZACIÓN 2]]&gt;0,ABS(1-Tabla13[[#This Row],[COTIZACIÓN 2]]/Tabla13[[#This Row],[PROMEDIO]]),"")</f>
        <v>4.1222178322138814E-2</v>
      </c>
      <c r="I183" s="46">
        <v>17000</v>
      </c>
      <c r="J183" s="2">
        <f>IF(Tabla13[[#This Row],[COTIZACIÓN 3]]&gt;0,ABS(1-Tabla13[[#This Row],[COTIZACIÓN 3]]/Tabla13[[#This Row],[PROMEDIO]]),"")</f>
        <v>0.11945212695904117</v>
      </c>
      <c r="K183" s="1"/>
      <c r="L183" s="2" t="str">
        <f>IF(Tabla13[[#This Row],[COTIZACIÓN 4]]&gt;0,ABS(1-Tabla13[[#This Row],[COTIZACIÓN 4]]/Tabla13[[#This Row],[PROMEDIO]]),"")</f>
        <v/>
      </c>
      <c r="M183" s="1"/>
      <c r="N183" s="2" t="str">
        <f>IF(Tabla13[[#This Row],[COTIZACIÓN 5]]&gt;0,ABS(1-Tabla13[[#This Row],[COTIZACIÓN 5]]/Tabla13[[#This Row],[PROMEDIO]]),"")</f>
        <v/>
      </c>
      <c r="O183" s="1"/>
      <c r="P183" s="2" t="str">
        <f>IF(Tabla13[[#This Row],[COTIZACIÓN 6]]&gt;0,ABS(1-Tabla13[[#This Row],[COTIZACIÓN 6]]/Tabla13[[#This Row],[PROMEDIO]]),"")</f>
        <v/>
      </c>
      <c r="Q183" s="1"/>
      <c r="R183" s="2" t="str">
        <f>IF(Tabla13[[#This Row],[COTIZACIÓN 7]]&gt;0,ABS(1-Tabla13[[#This Row],[COTIZACIÓN 7]]/Tabla13[[#This Row],[PROMEDIO]]),"")</f>
        <v/>
      </c>
      <c r="S183" s="1"/>
      <c r="T183" s="2" t="str">
        <f>IF(Tabla13[[#This Row],[COTIZACIÓN 8]]&gt;0,ABS(1-Tabla13[[#This Row],[COTIZACIÓN 8]]/Tabla13[[#This Row],[PROMEDIO]]),"")</f>
        <v/>
      </c>
      <c r="U18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15186</v>
      </c>
      <c r="V183" s="16">
        <f>COUNT(Tabla13[[#This Row],[COTIZACIÓN 1]:[DESVIACIÓN COT.8]])/2</f>
        <v>3</v>
      </c>
    </row>
    <row r="184" spans="1:22" ht="25.5" x14ac:dyDescent="0.25">
      <c r="A184" s="15">
        <v>181</v>
      </c>
      <c r="B184" s="32" t="s">
        <v>229</v>
      </c>
      <c r="C184" s="36">
        <v>50307035</v>
      </c>
      <c r="D184" s="42" t="s">
        <v>28</v>
      </c>
      <c r="E184" s="45">
        <v>16499</v>
      </c>
      <c r="F184" s="2">
        <f>IF(Tabla13[[#This Row],[COTIZACIÓN 1]]&gt;0,ABS(1-Tabla13[[#This Row],[COTIZACIÓN 1]]/Tabla13[[#This Row],[PROMEDIO]]),"")</f>
        <v>6.7136666451070415E-2</v>
      </c>
      <c r="G184" s="45">
        <v>17158</v>
      </c>
      <c r="H184" s="2">
        <f>IF(Tabla13[[#This Row],[COTIZACIÓN 2]]&gt;0,ABS(1-Tabla13[[#This Row],[COTIZACIÓN 2]]/Tabla13[[#This Row],[PROMEDIO]]),"")</f>
        <v>0.10976004139447637</v>
      </c>
      <c r="I184" s="46">
        <v>12728</v>
      </c>
      <c r="J184" s="2">
        <f>IF(Tabla13[[#This Row],[COTIZACIÓN 3]]&gt;0,ABS(1-Tabla13[[#This Row],[COTIZACIÓN 3]]/Tabla13[[#This Row],[PROMEDIO]]),"")</f>
        <v>0.17676735010672018</v>
      </c>
      <c r="K184" s="1"/>
      <c r="L184" s="2" t="str">
        <f>IF(Tabla13[[#This Row],[COTIZACIÓN 4]]&gt;0,ABS(1-Tabla13[[#This Row],[COTIZACIÓN 4]]/Tabla13[[#This Row],[PROMEDIO]]),"")</f>
        <v/>
      </c>
      <c r="M184" s="1"/>
      <c r="N184" s="2" t="str">
        <f>IF(Tabla13[[#This Row],[COTIZACIÓN 5]]&gt;0,ABS(1-Tabla13[[#This Row],[COTIZACIÓN 5]]/Tabla13[[#This Row],[PROMEDIO]]),"")</f>
        <v/>
      </c>
      <c r="O184" s="1"/>
      <c r="P184" s="2" t="str">
        <f>IF(Tabla13[[#This Row],[COTIZACIÓN 6]]&gt;0,ABS(1-Tabla13[[#This Row],[COTIZACIÓN 6]]/Tabla13[[#This Row],[PROMEDIO]]),"")</f>
        <v/>
      </c>
      <c r="Q184" s="1"/>
      <c r="R184" s="2" t="str">
        <f>IF(Tabla13[[#This Row],[COTIZACIÓN 7]]&gt;0,ABS(1-Tabla13[[#This Row],[COTIZACIÓN 7]]/Tabla13[[#This Row],[PROMEDIO]]),"")</f>
        <v/>
      </c>
      <c r="S184" s="1"/>
      <c r="T184" s="2" t="str">
        <f>IF(Tabla13[[#This Row],[COTIZACIÓN 8]]&gt;0,ABS(1-Tabla13[[#This Row],[COTIZACIÓN 8]]/Tabla13[[#This Row],[PROMEDIO]]),"")</f>
        <v/>
      </c>
      <c r="U18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15461</v>
      </c>
      <c r="V184" s="16">
        <f>COUNT(Tabla13[[#This Row],[COTIZACIÓN 1]:[DESVIACIÓN COT.8]])/2</f>
        <v>3</v>
      </c>
    </row>
    <row r="185" spans="1:22" ht="15" x14ac:dyDescent="0.25">
      <c r="A185" s="15">
        <v>182</v>
      </c>
      <c r="B185" s="32" t="s">
        <v>230</v>
      </c>
      <c r="C185" s="36">
        <v>50405904</v>
      </c>
      <c r="D185" s="42" t="s">
        <v>36</v>
      </c>
      <c r="E185" s="45">
        <v>4969</v>
      </c>
      <c r="F185" s="2">
        <f>IF(Tabla13[[#This Row],[COTIZACIÓN 1]]&gt;0,ABS(1-Tabla13[[#This Row],[COTIZACIÓN 1]]/Tabla13[[#This Row],[PROMEDIO]]),"")</f>
        <v>1.406752411575618E-3</v>
      </c>
      <c r="G185" s="45">
        <v>5167</v>
      </c>
      <c r="H185" s="2">
        <f>IF(Tabla13[[#This Row],[COTIZACIÓN 2]]&gt;0,ABS(1-Tabla13[[#This Row],[COTIZACIÓN 2]]/Tabla13[[#This Row],[PROMEDIO]]),"")</f>
        <v>3.8384244372990262E-2</v>
      </c>
      <c r="I185" s="46">
        <v>4792</v>
      </c>
      <c r="J185" s="2">
        <f>IF(Tabla13[[#This Row],[COTIZACIÓN 3]]&gt;0,ABS(1-Tabla13[[#This Row],[COTIZACIÓN 3]]/Tabla13[[#This Row],[PROMEDIO]]),"")</f>
        <v>3.6977491961414755E-2</v>
      </c>
      <c r="K185" s="1"/>
      <c r="L185" s="2" t="str">
        <f>IF(Tabla13[[#This Row],[COTIZACIÓN 4]]&gt;0,ABS(1-Tabla13[[#This Row],[COTIZACIÓN 4]]/Tabla13[[#This Row],[PROMEDIO]]),"")</f>
        <v/>
      </c>
      <c r="M185" s="1"/>
      <c r="N185" s="2" t="str">
        <f>IF(Tabla13[[#This Row],[COTIZACIÓN 5]]&gt;0,ABS(1-Tabla13[[#This Row],[COTIZACIÓN 5]]/Tabla13[[#This Row],[PROMEDIO]]),"")</f>
        <v/>
      </c>
      <c r="O185" s="1"/>
      <c r="P185" s="2" t="str">
        <f>IF(Tabla13[[#This Row],[COTIZACIÓN 6]]&gt;0,ABS(1-Tabla13[[#This Row],[COTIZACIÓN 6]]/Tabla13[[#This Row],[PROMEDIO]]),"")</f>
        <v/>
      </c>
      <c r="Q185" s="1"/>
      <c r="R185" s="2" t="str">
        <f>IF(Tabla13[[#This Row],[COTIZACIÓN 7]]&gt;0,ABS(1-Tabla13[[#This Row],[COTIZACIÓN 7]]/Tabla13[[#This Row],[PROMEDIO]]),"")</f>
        <v/>
      </c>
      <c r="S185" s="1"/>
      <c r="T185" s="2" t="str">
        <f>IF(Tabla13[[#This Row],[COTIZACIÓN 8]]&gt;0,ABS(1-Tabla13[[#This Row],[COTIZACIÓN 8]]/Tabla13[[#This Row],[PROMEDIO]]),"")</f>
        <v/>
      </c>
      <c r="U18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4976</v>
      </c>
      <c r="V185" s="16">
        <f>COUNT(Tabla13[[#This Row],[COTIZACIÓN 1]:[DESVIACIÓN COT.8]])/2</f>
        <v>3</v>
      </c>
    </row>
    <row r="186" spans="1:22" ht="25.5" x14ac:dyDescent="0.25">
      <c r="A186" s="15">
        <v>183</v>
      </c>
      <c r="B186" s="32" t="s">
        <v>231</v>
      </c>
      <c r="C186" s="36">
        <v>50131612</v>
      </c>
      <c r="D186" s="42" t="s">
        <v>232</v>
      </c>
      <c r="E186" s="45">
        <v>25898</v>
      </c>
      <c r="F186" s="2">
        <f>IF(Tabla13[[#This Row],[COTIZACIÓN 1]]&gt;0,ABS(1-Tabla13[[#This Row],[COTIZACIÓN 1]]/Tabla13[[#This Row],[PROMEDIO]]),"")</f>
        <v>1.4266435319066906E-3</v>
      </c>
      <c r="G186" s="45">
        <v>26933</v>
      </c>
      <c r="H186" s="2">
        <f>IF(Tabla13[[#This Row],[COTIZACIÓN 2]]&gt;0,ABS(1-Tabla13[[#This Row],[COTIZACIÓN 2]]/Tabla13[[#This Row],[PROMEDIO]]),"")</f>
        <v>3.8480817428185876E-2</v>
      </c>
      <c r="I186" s="46">
        <v>24975</v>
      </c>
      <c r="J186" s="2">
        <f>IF(Tabla13[[#This Row],[COTIZACIÓN 3]]&gt;0,ABS(1-Tabla13[[#This Row],[COTIZACIÓN 3]]/Tabla13[[#This Row],[PROMEDIO]]),"")</f>
        <v>3.7015615962984416E-2</v>
      </c>
      <c r="K186" s="1"/>
      <c r="L186" s="2" t="str">
        <f>IF(Tabla13[[#This Row],[COTIZACIÓN 4]]&gt;0,ABS(1-Tabla13[[#This Row],[COTIZACIÓN 4]]/Tabla13[[#This Row],[PROMEDIO]]),"")</f>
        <v/>
      </c>
      <c r="M186" s="1"/>
      <c r="N186" s="2" t="str">
        <f>IF(Tabla13[[#This Row],[COTIZACIÓN 5]]&gt;0,ABS(1-Tabla13[[#This Row],[COTIZACIÓN 5]]/Tabla13[[#This Row],[PROMEDIO]]),"")</f>
        <v/>
      </c>
      <c r="O186" s="1"/>
      <c r="P186" s="2" t="str">
        <f>IF(Tabla13[[#This Row],[COTIZACIÓN 6]]&gt;0,ABS(1-Tabla13[[#This Row],[COTIZACIÓN 6]]/Tabla13[[#This Row],[PROMEDIO]]),"")</f>
        <v/>
      </c>
      <c r="Q186" s="1"/>
      <c r="R186" s="2" t="str">
        <f>IF(Tabla13[[#This Row],[COTIZACIÓN 7]]&gt;0,ABS(1-Tabla13[[#This Row],[COTIZACIÓN 7]]/Tabla13[[#This Row],[PROMEDIO]]),"")</f>
        <v/>
      </c>
      <c r="S186" s="1"/>
      <c r="T186" s="2" t="str">
        <f>IF(Tabla13[[#This Row],[COTIZACIÓN 8]]&gt;0,ABS(1-Tabla13[[#This Row],[COTIZACIÓN 8]]/Tabla13[[#This Row],[PROMEDIO]]),"")</f>
        <v/>
      </c>
      <c r="U18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25935</v>
      </c>
      <c r="V186" s="16">
        <f>COUNT(Tabla13[[#This Row],[COTIZACIÓN 1]:[DESVIACIÓN COT.8]])/2</f>
        <v>3</v>
      </c>
    </row>
    <row r="187" spans="1:22" ht="15" x14ac:dyDescent="0.25">
      <c r="A187" s="15">
        <v>184</v>
      </c>
      <c r="B187" s="32" t="s">
        <v>233</v>
      </c>
      <c r="C187" s="36">
        <v>50303901</v>
      </c>
      <c r="D187" s="42" t="s">
        <v>225</v>
      </c>
      <c r="E187" s="45">
        <v>15746</v>
      </c>
      <c r="F187" s="2">
        <f>IF(Tabla13[[#This Row],[COTIZACIÓN 1]]&gt;0,ABS(1-Tabla13[[#This Row],[COTIZACIÓN 1]]/Tabla13[[#This Row],[PROMEDIO]]),"")</f>
        <v>1.3952308472856556E-3</v>
      </c>
      <c r="G187" s="45">
        <v>16375</v>
      </c>
      <c r="H187" s="2">
        <f>IF(Tabla13[[#This Row],[COTIZACIÓN 2]]&gt;0,ABS(1-Tabla13[[#This Row],[COTIZACIÓN 2]]/Tabla13[[#This Row],[PROMEDIO]]),"")</f>
        <v>3.8495687468290241E-2</v>
      </c>
      <c r="I187" s="46">
        <v>15185</v>
      </c>
      <c r="J187" s="2">
        <f>IF(Tabla13[[#This Row],[COTIZACIÓN 3]]&gt;0,ABS(1-Tabla13[[#This Row],[COTIZACIÓN 3]]/Tabla13[[#This Row],[PROMEDIO]]),"")</f>
        <v>3.6973617453069485E-2</v>
      </c>
      <c r="K187" s="1"/>
      <c r="L187" s="2" t="str">
        <f>IF(Tabla13[[#This Row],[COTIZACIÓN 4]]&gt;0,ABS(1-Tabla13[[#This Row],[COTIZACIÓN 4]]/Tabla13[[#This Row],[PROMEDIO]]),"")</f>
        <v/>
      </c>
      <c r="M187" s="1"/>
      <c r="N187" s="2" t="str">
        <f>IF(Tabla13[[#This Row],[COTIZACIÓN 5]]&gt;0,ABS(1-Tabla13[[#This Row],[COTIZACIÓN 5]]/Tabla13[[#This Row],[PROMEDIO]]),"")</f>
        <v/>
      </c>
      <c r="O187" s="1"/>
      <c r="P187" s="2" t="str">
        <f>IF(Tabla13[[#This Row],[COTIZACIÓN 6]]&gt;0,ABS(1-Tabla13[[#This Row],[COTIZACIÓN 6]]/Tabla13[[#This Row],[PROMEDIO]]),"")</f>
        <v/>
      </c>
      <c r="Q187" s="1"/>
      <c r="R187" s="2" t="str">
        <f>IF(Tabla13[[#This Row],[COTIZACIÓN 7]]&gt;0,ABS(1-Tabla13[[#This Row],[COTIZACIÓN 7]]/Tabla13[[#This Row],[PROMEDIO]]),"")</f>
        <v/>
      </c>
      <c r="S187" s="1"/>
      <c r="T187" s="2" t="str">
        <f>IF(Tabla13[[#This Row],[COTIZACIÓN 8]]&gt;0,ABS(1-Tabla13[[#This Row],[COTIZACIÓN 8]]/Tabla13[[#This Row],[PROMEDIO]]),"")</f>
        <v/>
      </c>
      <c r="U18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15768</v>
      </c>
      <c r="V187" s="16">
        <f>COUNT(Tabla13[[#This Row],[COTIZACIÓN 1]:[DESVIACIÓN COT.8]])/2</f>
        <v>3</v>
      </c>
    </row>
    <row r="188" spans="1:22" ht="15" x14ac:dyDescent="0.25">
      <c r="A188" s="15">
        <v>185</v>
      </c>
      <c r="B188" s="32" t="s">
        <v>234</v>
      </c>
      <c r="C188" s="36">
        <v>50404621</v>
      </c>
      <c r="D188" s="42" t="s">
        <v>28</v>
      </c>
      <c r="E188" s="45">
        <v>12000</v>
      </c>
      <c r="F188" s="2">
        <f>IF(Tabla13[[#This Row],[COTIZACIÓN 1]]&gt;0,ABS(1-Tabla13[[#This Row],[COTIZACIÓN 1]]/Tabla13[[#This Row],[PROMEDIO]]),"")</f>
        <v>7.0759346836798409E-2</v>
      </c>
      <c r="G188" s="45">
        <v>12480</v>
      </c>
      <c r="H188" s="2">
        <f>IF(Tabla13[[#This Row],[COTIZACIÓN 2]]&gt;0,ABS(1-Tabla13[[#This Row],[COTIZACIÓN 2]]/Tabla13[[#This Row],[PROMEDIO]]),"")</f>
        <v>0.11358972071027029</v>
      </c>
      <c r="I188" s="46">
        <v>9141</v>
      </c>
      <c r="J188" s="2">
        <f>IF(Tabla13[[#This Row],[COTIZACIÓN 3]]&gt;0,ABS(1-Tabla13[[#This Row],[COTIZACIÓN 3]]/Tabla13[[#This Row],[PROMEDIO]]),"")</f>
        <v>0.18434906754706881</v>
      </c>
      <c r="K188" s="1"/>
      <c r="L188" s="2" t="str">
        <f>IF(Tabla13[[#This Row],[COTIZACIÓN 4]]&gt;0,ABS(1-Tabla13[[#This Row],[COTIZACIÓN 4]]/Tabla13[[#This Row],[PROMEDIO]]),"")</f>
        <v/>
      </c>
      <c r="M188" s="1"/>
      <c r="N188" s="2" t="str">
        <f>IF(Tabla13[[#This Row],[COTIZACIÓN 5]]&gt;0,ABS(1-Tabla13[[#This Row],[COTIZACIÓN 5]]/Tabla13[[#This Row],[PROMEDIO]]),"")</f>
        <v/>
      </c>
      <c r="O188" s="1"/>
      <c r="P188" s="2" t="str">
        <f>IF(Tabla13[[#This Row],[COTIZACIÓN 6]]&gt;0,ABS(1-Tabla13[[#This Row],[COTIZACIÓN 6]]/Tabla13[[#This Row],[PROMEDIO]]),"")</f>
        <v/>
      </c>
      <c r="Q188" s="1"/>
      <c r="R188" s="2" t="str">
        <f>IF(Tabla13[[#This Row],[COTIZACIÓN 7]]&gt;0,ABS(1-Tabla13[[#This Row],[COTIZACIÓN 7]]/Tabla13[[#This Row],[PROMEDIO]]),"")</f>
        <v/>
      </c>
      <c r="S188" s="1"/>
      <c r="T188" s="2" t="str">
        <f>IF(Tabla13[[#This Row],[COTIZACIÓN 8]]&gt;0,ABS(1-Tabla13[[#This Row],[COTIZACIÓN 8]]/Tabla13[[#This Row],[PROMEDIO]]),"")</f>
        <v/>
      </c>
      <c r="U18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11207</v>
      </c>
      <c r="V188" s="16">
        <f>COUNT(Tabla13[[#This Row],[COTIZACIÓN 1]:[DESVIACIÓN COT.8]])/2</f>
        <v>3</v>
      </c>
    </row>
    <row r="189" spans="1:22" ht="15" x14ac:dyDescent="0.25">
      <c r="A189" s="15">
        <v>186</v>
      </c>
      <c r="B189" s="32" t="s">
        <v>235</v>
      </c>
      <c r="C189" s="36">
        <v>50404621</v>
      </c>
      <c r="D189" s="42" t="s">
        <v>36</v>
      </c>
      <c r="E189" s="45">
        <v>4064</v>
      </c>
      <c r="F189" s="2">
        <f>IF(Tabla13[[#This Row],[COTIZACIÓN 1]]&gt;0,ABS(1-Tabla13[[#This Row],[COTIZACIÓN 1]]/Tabla13[[#This Row],[PROMEDIO]]),"")</f>
        <v>1.2288031457360349E-3</v>
      </c>
      <c r="G189" s="45">
        <v>4226</v>
      </c>
      <c r="H189" s="2">
        <f>IF(Tabla13[[#This Row],[COTIZACIÓN 2]]&gt;0,ABS(1-Tabla13[[#This Row],[COTIZACIÓN 2]]/Tabla13[[#This Row],[PROMEDIO]]),"")</f>
        <v>3.8584418776111962E-2</v>
      </c>
      <c r="I189" s="46">
        <v>3919</v>
      </c>
      <c r="J189" s="2">
        <f>IF(Tabla13[[#This Row],[COTIZACIÓN 3]]&gt;0,ABS(1-Tabla13[[#This Row],[COTIZACIÓN 3]]/Tabla13[[#This Row],[PROMEDIO]]),"")</f>
        <v>3.6864094372081602E-2</v>
      </c>
      <c r="K189" s="1"/>
      <c r="L189" s="2" t="str">
        <f>IF(Tabla13[[#This Row],[COTIZACIÓN 4]]&gt;0,ABS(1-Tabla13[[#This Row],[COTIZACIÓN 4]]/Tabla13[[#This Row],[PROMEDIO]]),"")</f>
        <v/>
      </c>
      <c r="M189" s="1"/>
      <c r="N189" s="2" t="str">
        <f>IF(Tabla13[[#This Row],[COTIZACIÓN 5]]&gt;0,ABS(1-Tabla13[[#This Row],[COTIZACIÓN 5]]/Tabla13[[#This Row],[PROMEDIO]]),"")</f>
        <v/>
      </c>
      <c r="O189" s="1"/>
      <c r="P189" s="2" t="str">
        <f>IF(Tabla13[[#This Row],[COTIZACIÓN 6]]&gt;0,ABS(1-Tabla13[[#This Row],[COTIZACIÓN 6]]/Tabla13[[#This Row],[PROMEDIO]]),"")</f>
        <v/>
      </c>
      <c r="Q189" s="1"/>
      <c r="R189" s="2" t="str">
        <f>IF(Tabla13[[#This Row],[COTIZACIÓN 7]]&gt;0,ABS(1-Tabla13[[#This Row],[COTIZACIÓN 7]]/Tabla13[[#This Row],[PROMEDIO]]),"")</f>
        <v/>
      </c>
      <c r="S189" s="1"/>
      <c r="T189" s="2" t="str">
        <f>IF(Tabla13[[#This Row],[COTIZACIÓN 8]]&gt;0,ABS(1-Tabla13[[#This Row],[COTIZACIÓN 8]]/Tabla13[[#This Row],[PROMEDIO]]),"")</f>
        <v/>
      </c>
      <c r="U18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4069</v>
      </c>
      <c r="V189" s="16">
        <f>COUNT(Tabla13[[#This Row],[COTIZACIÓN 1]:[DESVIACIÓN COT.8]])/2</f>
        <v>3</v>
      </c>
    </row>
    <row r="190" spans="1:22" ht="15" x14ac:dyDescent="0.25">
      <c r="A190" s="15">
        <v>187</v>
      </c>
      <c r="B190" s="32" t="s">
        <v>236</v>
      </c>
      <c r="C190" s="36">
        <v>50304205</v>
      </c>
      <c r="D190" s="42" t="s">
        <v>28</v>
      </c>
      <c r="E190" s="45">
        <v>8143</v>
      </c>
      <c r="F190" s="2">
        <f>IF(Tabla13[[#This Row],[COTIZACIÓN 1]]&gt;0,ABS(1-Tabla13[[#This Row],[COTIZACIÓN 1]]/Tabla13[[#This Row],[PROMEDIO]]),"")</f>
        <v>1.3490311503556729E-3</v>
      </c>
      <c r="G190" s="45">
        <v>8468</v>
      </c>
      <c r="H190" s="2">
        <f>IF(Tabla13[[#This Row],[COTIZACIÓN 2]]&gt;0,ABS(1-Tabla13[[#This Row],[COTIZACIÓN 2]]/Tabla13[[#This Row],[PROMEDIO]]),"")</f>
        <v>3.8508707382879592E-2</v>
      </c>
      <c r="I190" s="46">
        <v>7853</v>
      </c>
      <c r="J190" s="2">
        <f>IF(Tabla13[[#This Row],[COTIZACIÓN 3]]&gt;0,ABS(1-Tabla13[[#This Row],[COTIZACIÓN 3]]/Tabla13[[#This Row],[PROMEDIO]]),"")</f>
        <v>3.6914397841550151E-2</v>
      </c>
      <c r="K190" s="1"/>
      <c r="L190" s="2" t="str">
        <f>IF(Tabla13[[#This Row],[COTIZACIÓN 4]]&gt;0,ABS(1-Tabla13[[#This Row],[COTIZACIÓN 4]]/Tabla13[[#This Row],[PROMEDIO]]),"")</f>
        <v/>
      </c>
      <c r="M190" s="1"/>
      <c r="N190" s="2" t="str">
        <f>IF(Tabla13[[#This Row],[COTIZACIÓN 5]]&gt;0,ABS(1-Tabla13[[#This Row],[COTIZACIÓN 5]]/Tabla13[[#This Row],[PROMEDIO]]),"")</f>
        <v/>
      </c>
      <c r="O190" s="1"/>
      <c r="P190" s="2" t="str">
        <f>IF(Tabla13[[#This Row],[COTIZACIÓN 6]]&gt;0,ABS(1-Tabla13[[#This Row],[COTIZACIÓN 6]]/Tabla13[[#This Row],[PROMEDIO]]),"")</f>
        <v/>
      </c>
      <c r="Q190" s="1"/>
      <c r="R190" s="2" t="str">
        <f>IF(Tabla13[[#This Row],[COTIZACIÓN 7]]&gt;0,ABS(1-Tabla13[[#This Row],[COTIZACIÓN 7]]/Tabla13[[#This Row],[PROMEDIO]]),"")</f>
        <v/>
      </c>
      <c r="S190" s="1"/>
      <c r="T190" s="2" t="str">
        <f>IF(Tabla13[[#This Row],[COTIZACIÓN 8]]&gt;0,ABS(1-Tabla13[[#This Row],[COTIZACIÓN 8]]/Tabla13[[#This Row],[PROMEDIO]]),"")</f>
        <v/>
      </c>
      <c r="U19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8154</v>
      </c>
      <c r="V190" s="16">
        <f>COUNT(Tabla13[[#This Row],[COTIZACIÓN 1]:[DESVIACIÓN COT.8]])/2</f>
        <v>3</v>
      </c>
    </row>
    <row r="191" spans="1:22" ht="15" x14ac:dyDescent="0.25">
      <c r="A191" s="15">
        <v>188</v>
      </c>
      <c r="B191" s="32" t="s">
        <v>237</v>
      </c>
      <c r="C191" s="36">
        <v>50405103</v>
      </c>
      <c r="D191" s="42" t="s">
        <v>28</v>
      </c>
      <c r="E191" s="45">
        <v>11000</v>
      </c>
      <c r="F191" s="2">
        <f>IF(Tabla13[[#This Row],[COTIZACIÓN 1]]&gt;0,ABS(1-Tabla13[[#This Row],[COTIZACIÓN 1]]/Tabla13[[#This Row],[PROMEDIO]]),"")</f>
        <v>3.1991744066047545E-2</v>
      </c>
      <c r="G191" s="45">
        <v>11440</v>
      </c>
      <c r="H191" s="2">
        <f>IF(Tabla13[[#This Row],[COTIZACIÓN 2]]&gt;0,ABS(1-Tabla13[[#This Row],[COTIZACIÓN 2]]/Tabla13[[#This Row],[PROMEDIO]]),"")</f>
        <v>7.3271413828689402E-2</v>
      </c>
      <c r="I191" s="46">
        <v>9538</v>
      </c>
      <c r="J191" s="2">
        <f>IF(Tabla13[[#This Row],[COTIZACIÓN 3]]&gt;0,ABS(1-Tabla13[[#This Row],[COTIZACIÓN 3]]/Tabla13[[#This Row],[PROMEDIO]]),"")</f>
        <v>0.10516934046345816</v>
      </c>
      <c r="K191" s="1"/>
      <c r="L191" s="2" t="str">
        <f>IF(Tabla13[[#This Row],[COTIZACIÓN 4]]&gt;0,ABS(1-Tabla13[[#This Row],[COTIZACIÓN 4]]/Tabla13[[#This Row],[PROMEDIO]]),"")</f>
        <v/>
      </c>
      <c r="M191" s="1"/>
      <c r="N191" s="2" t="str">
        <f>IF(Tabla13[[#This Row],[COTIZACIÓN 5]]&gt;0,ABS(1-Tabla13[[#This Row],[COTIZACIÓN 5]]/Tabla13[[#This Row],[PROMEDIO]]),"")</f>
        <v/>
      </c>
      <c r="O191" s="1"/>
      <c r="P191" s="2" t="str">
        <f>IF(Tabla13[[#This Row],[COTIZACIÓN 6]]&gt;0,ABS(1-Tabla13[[#This Row],[COTIZACIÓN 6]]/Tabla13[[#This Row],[PROMEDIO]]),"")</f>
        <v/>
      </c>
      <c r="Q191" s="1"/>
      <c r="R191" s="2" t="str">
        <f>IF(Tabla13[[#This Row],[COTIZACIÓN 7]]&gt;0,ABS(1-Tabla13[[#This Row],[COTIZACIÓN 7]]/Tabla13[[#This Row],[PROMEDIO]]),"")</f>
        <v/>
      </c>
      <c r="S191" s="1"/>
      <c r="T191" s="2" t="str">
        <f>IF(Tabla13[[#This Row],[COTIZACIÓN 8]]&gt;0,ABS(1-Tabla13[[#This Row],[COTIZACIÓN 8]]/Tabla13[[#This Row],[PROMEDIO]]),"")</f>
        <v/>
      </c>
      <c r="U19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10659</v>
      </c>
      <c r="V191" s="16">
        <f>COUNT(Tabla13[[#This Row],[COTIZACIÓN 1]:[DESVIACIÓN COT.8]])/2</f>
        <v>3</v>
      </c>
    </row>
    <row r="192" spans="1:22" ht="25.5" x14ac:dyDescent="0.25">
      <c r="A192" s="15">
        <v>189</v>
      </c>
      <c r="B192" s="32" t="s">
        <v>238</v>
      </c>
      <c r="C192" s="36">
        <v>50304524</v>
      </c>
      <c r="D192" s="42" t="s">
        <v>28</v>
      </c>
      <c r="E192" s="45">
        <v>15600</v>
      </c>
      <c r="F192" s="2">
        <f>IF(Tabla13[[#This Row],[COTIZACIÓN 1]]&gt;0,ABS(1-Tabla13[[#This Row],[COTIZACIÓN 1]]/Tabla13[[#This Row],[PROMEDIO]]),"")</f>
        <v>6.0693641618497107E-2</v>
      </c>
      <c r="G192" s="45">
        <v>16224</v>
      </c>
      <c r="H192" s="2">
        <f>IF(Tabla13[[#This Row],[COTIZACIÓN 2]]&gt;0,ABS(1-Tabla13[[#This Row],[COTIZACIÓN 2]]/Tabla13[[#This Row],[PROMEDIO]]),"")</f>
        <v>2.3121387283236983E-2</v>
      </c>
      <c r="I192" s="46">
        <v>18000</v>
      </c>
      <c r="J192" s="2">
        <f>IF(Tabla13[[#This Row],[COTIZACIÓN 3]]&gt;0,ABS(1-Tabla13[[#This Row],[COTIZACIÓN 3]]/Tabla13[[#This Row],[PROMEDIO]]),"")</f>
        <v>8.381502890173409E-2</v>
      </c>
      <c r="K192" s="1"/>
      <c r="L192" s="2" t="str">
        <f>IF(Tabla13[[#This Row],[COTIZACIÓN 4]]&gt;0,ABS(1-Tabla13[[#This Row],[COTIZACIÓN 4]]/Tabla13[[#This Row],[PROMEDIO]]),"")</f>
        <v/>
      </c>
      <c r="M192" s="1"/>
      <c r="N192" s="2" t="str">
        <f>IF(Tabla13[[#This Row],[COTIZACIÓN 5]]&gt;0,ABS(1-Tabla13[[#This Row],[COTIZACIÓN 5]]/Tabla13[[#This Row],[PROMEDIO]]),"")</f>
        <v/>
      </c>
      <c r="O192" s="1"/>
      <c r="P192" s="2" t="str">
        <f>IF(Tabla13[[#This Row],[COTIZACIÓN 6]]&gt;0,ABS(1-Tabla13[[#This Row],[COTIZACIÓN 6]]/Tabla13[[#This Row],[PROMEDIO]]),"")</f>
        <v/>
      </c>
      <c r="Q192" s="1"/>
      <c r="R192" s="2" t="str">
        <f>IF(Tabla13[[#This Row],[COTIZACIÓN 7]]&gt;0,ABS(1-Tabla13[[#This Row],[COTIZACIÓN 7]]/Tabla13[[#This Row],[PROMEDIO]]),"")</f>
        <v/>
      </c>
      <c r="S192" s="1"/>
      <c r="T192" s="2" t="str">
        <f>IF(Tabla13[[#This Row],[COTIZACIÓN 8]]&gt;0,ABS(1-Tabla13[[#This Row],[COTIZACIÓN 8]]/Tabla13[[#This Row],[PROMEDIO]]),"")</f>
        <v/>
      </c>
      <c r="U19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16608</v>
      </c>
      <c r="V192" s="16">
        <f>COUNT(Tabla13[[#This Row],[COTIZACIÓN 1]:[DESVIACIÓN COT.8]])/2</f>
        <v>3</v>
      </c>
    </row>
    <row r="193" spans="1:22" ht="25.5" x14ac:dyDescent="0.25">
      <c r="A193" s="15">
        <v>190</v>
      </c>
      <c r="B193" s="32" t="s">
        <v>239</v>
      </c>
      <c r="C193" s="36">
        <v>50304524</v>
      </c>
      <c r="D193" s="42" t="s">
        <v>28</v>
      </c>
      <c r="E193" s="45">
        <v>14053</v>
      </c>
      <c r="F193" s="2">
        <f>IF(Tabla13[[#This Row],[COTIZACIÓN 1]]&gt;0,ABS(1-Tabla13[[#This Row],[COTIZACIÓN 1]]/Tabla13[[#This Row],[PROMEDIO]]),"")</f>
        <v>1.4211610886093462E-3</v>
      </c>
      <c r="G193" s="45">
        <v>14615</v>
      </c>
      <c r="H193" s="2">
        <f>IF(Tabla13[[#This Row],[COTIZACIÓN 2]]&gt;0,ABS(1-Tabla13[[#This Row],[COTIZACIÓN 2]]/Tabla13[[#This Row],[PROMEDIO]]),"")</f>
        <v>3.8513465501314625E-2</v>
      </c>
      <c r="I193" s="46">
        <v>13552</v>
      </c>
      <c r="J193" s="2">
        <f>IF(Tabla13[[#This Row],[COTIZACIÓN 3]]&gt;0,ABS(1-Tabla13[[#This Row],[COTIZACIÓN 3]]/Tabla13[[#This Row],[PROMEDIO]]),"")</f>
        <v>3.7021246358274751E-2</v>
      </c>
      <c r="K193" s="1"/>
      <c r="L193" s="2" t="str">
        <f>IF(Tabla13[[#This Row],[COTIZACIÓN 4]]&gt;0,ABS(1-Tabla13[[#This Row],[COTIZACIÓN 4]]/Tabla13[[#This Row],[PROMEDIO]]),"")</f>
        <v/>
      </c>
      <c r="M193" s="1"/>
      <c r="N193" s="2" t="str">
        <f>IF(Tabla13[[#This Row],[COTIZACIÓN 5]]&gt;0,ABS(1-Tabla13[[#This Row],[COTIZACIÓN 5]]/Tabla13[[#This Row],[PROMEDIO]]),"")</f>
        <v/>
      </c>
      <c r="O193" s="1"/>
      <c r="P193" s="2" t="str">
        <f>IF(Tabla13[[#This Row],[COTIZACIÓN 6]]&gt;0,ABS(1-Tabla13[[#This Row],[COTIZACIÓN 6]]/Tabla13[[#This Row],[PROMEDIO]]),"")</f>
        <v/>
      </c>
      <c r="Q193" s="1"/>
      <c r="R193" s="2" t="str">
        <f>IF(Tabla13[[#This Row],[COTIZACIÓN 7]]&gt;0,ABS(1-Tabla13[[#This Row],[COTIZACIÓN 7]]/Tabla13[[#This Row],[PROMEDIO]]),"")</f>
        <v/>
      </c>
      <c r="S193" s="1"/>
      <c r="T193" s="2" t="str">
        <f>IF(Tabla13[[#This Row],[COTIZACIÓN 8]]&gt;0,ABS(1-Tabla13[[#This Row],[COTIZACIÓN 8]]/Tabla13[[#This Row],[PROMEDIO]]),"")</f>
        <v/>
      </c>
      <c r="U19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14073</v>
      </c>
      <c r="V193" s="16">
        <f>COUNT(Tabla13[[#This Row],[COTIZACIÓN 1]:[DESVIACIÓN COT.8]])/2</f>
        <v>3</v>
      </c>
    </row>
    <row r="194" spans="1:22" ht="15" x14ac:dyDescent="0.25">
      <c r="A194" s="15">
        <v>191</v>
      </c>
      <c r="B194" s="33" t="s">
        <v>240</v>
      </c>
      <c r="C194" s="37">
        <v>50306801</v>
      </c>
      <c r="D194" s="43" t="s">
        <v>28</v>
      </c>
      <c r="E194" s="45">
        <v>22663</v>
      </c>
      <c r="F194" s="2">
        <f>IF(Tabla13[[#This Row],[COTIZACIÓN 1]]&gt;0,ABS(1-Tabla13[[#This Row],[COTIZACIÓN 1]]/Tabla13[[#This Row],[PROMEDIO]]),"")</f>
        <v>1.4100022031284798E-3</v>
      </c>
      <c r="G194" s="45">
        <v>23569</v>
      </c>
      <c r="H194" s="2">
        <f>IF(Tabla13[[#This Row],[COTIZACIÓN 2]]&gt;0,ABS(1-Tabla13[[#This Row],[COTIZACIÓN 2]]/Tabla13[[#This Row],[PROMEDIO]]),"")</f>
        <v>3.8510685172945536E-2</v>
      </c>
      <c r="I194" s="46">
        <v>21855</v>
      </c>
      <c r="J194" s="2">
        <f>IF(Tabla13[[#This Row],[COTIZACIÓN 3]]&gt;0,ABS(1-Tabla13[[#This Row],[COTIZACIÓN 3]]/Tabla13[[#This Row],[PROMEDIO]]),"")</f>
        <v>3.7012557832121651E-2</v>
      </c>
      <c r="K194" s="1"/>
      <c r="L194" s="2" t="str">
        <f>IF(Tabla13[[#This Row],[COTIZACIÓN 4]]&gt;0,ABS(1-Tabla13[[#This Row],[COTIZACIÓN 4]]/Tabla13[[#This Row],[PROMEDIO]]),"")</f>
        <v/>
      </c>
      <c r="M194" s="1"/>
      <c r="N194" s="2" t="str">
        <f>IF(Tabla13[[#This Row],[COTIZACIÓN 5]]&gt;0,ABS(1-Tabla13[[#This Row],[COTIZACIÓN 5]]/Tabla13[[#This Row],[PROMEDIO]]),"")</f>
        <v/>
      </c>
      <c r="O194" s="1"/>
      <c r="P194" s="2" t="str">
        <f>IF(Tabla13[[#This Row],[COTIZACIÓN 6]]&gt;0,ABS(1-Tabla13[[#This Row],[COTIZACIÓN 6]]/Tabla13[[#This Row],[PROMEDIO]]),"")</f>
        <v/>
      </c>
      <c r="Q194" s="1"/>
      <c r="R194" s="2" t="str">
        <f>IF(Tabla13[[#This Row],[COTIZACIÓN 7]]&gt;0,ABS(1-Tabla13[[#This Row],[COTIZACIÓN 7]]/Tabla13[[#This Row],[PROMEDIO]]),"")</f>
        <v/>
      </c>
      <c r="S194" s="1"/>
      <c r="T194" s="2" t="str">
        <f>IF(Tabla13[[#This Row],[COTIZACIÓN 8]]&gt;0,ABS(1-Tabla13[[#This Row],[COTIZACIÓN 8]]/Tabla13[[#This Row],[PROMEDIO]]),"")</f>
        <v/>
      </c>
      <c r="U19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22695</v>
      </c>
      <c r="V194" s="16">
        <f>COUNT(Tabla13[[#This Row],[COTIZACIÓN 1]:[DESVIACIÓN COT.8]])/2</f>
        <v>3</v>
      </c>
    </row>
    <row r="195" spans="1:22" ht="25.5" x14ac:dyDescent="0.25">
      <c r="A195" s="15">
        <v>192</v>
      </c>
      <c r="B195" s="33" t="s">
        <v>241</v>
      </c>
      <c r="C195" s="38">
        <v>50403201</v>
      </c>
      <c r="D195" s="43" t="s">
        <v>225</v>
      </c>
      <c r="E195" s="45">
        <v>13000</v>
      </c>
      <c r="F195" s="2">
        <f>IF(Tabla13[[#This Row],[COTIZACIÓN 1]]&gt;0,ABS(1-Tabla13[[#This Row],[COTIZACIÓN 1]]/Tabla13[[#This Row],[PROMEDIO]]),"")</f>
        <v>3.7096130833665697E-2</v>
      </c>
      <c r="G195" s="45">
        <v>13520</v>
      </c>
      <c r="H195" s="2">
        <f>IF(Tabla13[[#This Row],[COTIZACIÓN 2]]&gt;0,ABS(1-Tabla13[[#This Row],[COTIZACIÓN 2]]/Tabla13[[#This Row],[PROMEDIO]]),"")</f>
        <v>7.857997606701228E-2</v>
      </c>
      <c r="I195" s="46">
        <v>11087</v>
      </c>
      <c r="J195" s="2">
        <f>IF(Tabla13[[#This Row],[COTIZACIÓN 3]]&gt;0,ABS(1-Tabla13[[#This Row],[COTIZACIÓN 3]]/Tabla13[[#This Row],[PROMEDIO]]),"")</f>
        <v>0.11551655364978064</v>
      </c>
      <c r="K195" s="1"/>
      <c r="L195" s="2" t="str">
        <f>IF(Tabla13[[#This Row],[COTIZACIÓN 4]]&gt;0,ABS(1-Tabla13[[#This Row],[COTIZACIÓN 4]]/Tabla13[[#This Row],[PROMEDIO]]),"")</f>
        <v/>
      </c>
      <c r="M195" s="1"/>
      <c r="N195" s="2" t="str">
        <f>IF(Tabla13[[#This Row],[COTIZACIÓN 5]]&gt;0,ABS(1-Tabla13[[#This Row],[COTIZACIÓN 5]]/Tabla13[[#This Row],[PROMEDIO]]),"")</f>
        <v/>
      </c>
      <c r="O195" s="1"/>
      <c r="P195" s="2" t="str">
        <f>IF(Tabla13[[#This Row],[COTIZACIÓN 6]]&gt;0,ABS(1-Tabla13[[#This Row],[COTIZACIÓN 6]]/Tabla13[[#This Row],[PROMEDIO]]),"")</f>
        <v/>
      </c>
      <c r="Q195" s="1"/>
      <c r="R195" s="2" t="str">
        <f>IF(Tabla13[[#This Row],[COTIZACIÓN 7]]&gt;0,ABS(1-Tabla13[[#This Row],[COTIZACIÓN 7]]/Tabla13[[#This Row],[PROMEDIO]]),"")</f>
        <v/>
      </c>
      <c r="S195" s="1"/>
      <c r="T195" s="2" t="str">
        <f>IF(Tabla13[[#This Row],[COTIZACIÓN 8]]&gt;0,ABS(1-Tabla13[[#This Row],[COTIZACIÓN 8]]/Tabla13[[#This Row],[PROMEDIO]]),"")</f>
        <v/>
      </c>
      <c r="U19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12535</v>
      </c>
      <c r="V195" s="16">
        <f>COUNT(Tabla13[[#This Row],[COTIZACIÓN 1]:[DESVIACIÓN COT.8]])/2</f>
        <v>3</v>
      </c>
    </row>
    <row r="196" spans="1:22" ht="15" x14ac:dyDescent="0.25">
      <c r="A196" s="15">
        <v>193</v>
      </c>
      <c r="B196" s="32" t="s">
        <v>242</v>
      </c>
      <c r="C196" s="39">
        <v>50304604</v>
      </c>
      <c r="D196" s="42" t="s">
        <v>28</v>
      </c>
      <c r="E196" s="45">
        <v>12500</v>
      </c>
      <c r="F196" s="2">
        <f>IF(Tabla13[[#This Row],[COTIZACIÓN 1]]&gt;0,ABS(1-Tabla13[[#This Row],[COTIZACIÓN 1]]/Tabla13[[#This Row],[PROMEDIO]]),"")</f>
        <v>9.8514807979611652E-2</v>
      </c>
      <c r="G196" s="45">
        <v>13000</v>
      </c>
      <c r="H196" s="2">
        <f>IF(Tabla13[[#This Row],[COTIZACIÓN 2]]&gt;0,ABS(1-Tabla13[[#This Row],[COTIZACIÓN 2]]/Tabla13[[#This Row],[PROMEDIO]]),"")</f>
        <v>0.14245540029879611</v>
      </c>
      <c r="I196" s="46">
        <v>8637</v>
      </c>
      <c r="J196" s="2">
        <f>IF(Tabla13[[#This Row],[COTIZACIÓN 3]]&gt;0,ABS(1-Tabla13[[#This Row],[COTIZACIÓN 3]]/Tabla13[[#This Row],[PROMEDIO]]),"")</f>
        <v>0.24097020827840754</v>
      </c>
      <c r="K196" s="1"/>
      <c r="L196" s="2" t="str">
        <f>IF(Tabla13[[#This Row],[COTIZACIÓN 4]]&gt;0,ABS(1-Tabla13[[#This Row],[COTIZACIÓN 4]]/Tabla13[[#This Row],[PROMEDIO]]),"")</f>
        <v/>
      </c>
      <c r="M196" s="1"/>
      <c r="N196" s="2" t="str">
        <f>IF(Tabla13[[#This Row],[COTIZACIÓN 5]]&gt;0,ABS(1-Tabla13[[#This Row],[COTIZACIÓN 5]]/Tabla13[[#This Row],[PROMEDIO]]),"")</f>
        <v/>
      </c>
      <c r="O196" s="1"/>
      <c r="P196" s="2" t="str">
        <f>IF(Tabla13[[#This Row],[COTIZACIÓN 6]]&gt;0,ABS(1-Tabla13[[#This Row],[COTIZACIÓN 6]]/Tabla13[[#This Row],[PROMEDIO]]),"")</f>
        <v/>
      </c>
      <c r="Q196" s="1"/>
      <c r="R196" s="2" t="str">
        <f>IF(Tabla13[[#This Row],[COTIZACIÓN 7]]&gt;0,ABS(1-Tabla13[[#This Row],[COTIZACIÓN 7]]/Tabla13[[#This Row],[PROMEDIO]]),"")</f>
        <v/>
      </c>
      <c r="S196" s="1"/>
      <c r="T196" s="2" t="str">
        <f>IF(Tabla13[[#This Row],[COTIZACIÓN 8]]&gt;0,ABS(1-Tabla13[[#This Row],[COTIZACIÓN 8]]/Tabla13[[#This Row],[PROMEDIO]]),"")</f>
        <v/>
      </c>
      <c r="U19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11379</v>
      </c>
      <c r="V196" s="16">
        <f>COUNT(Tabla13[[#This Row],[COTIZACIÓN 1]:[DESVIACIÓN COT.8]])/2</f>
        <v>3</v>
      </c>
    </row>
    <row r="197" spans="1:22" ht="15" x14ac:dyDescent="0.25">
      <c r="A197" s="15">
        <v>194</v>
      </c>
      <c r="B197" s="32" t="s">
        <v>243</v>
      </c>
      <c r="C197" s="36">
        <v>50302003</v>
      </c>
      <c r="D197" s="42" t="s">
        <v>36</v>
      </c>
      <c r="E197" s="45">
        <v>5676</v>
      </c>
      <c r="F197" s="2">
        <f>IF(Tabla13[[#This Row],[COTIZACIÓN 1]]&gt;0,ABS(1-Tabla13[[#This Row],[COTIZACIÓN 1]]/Tabla13[[#This Row],[PROMEDIO]]),"")</f>
        <v>1.4074595355383357E-3</v>
      </c>
      <c r="G197" s="45">
        <v>5903</v>
      </c>
      <c r="H197" s="2">
        <f>IF(Tabla13[[#This Row],[COTIZACIÓN 2]]&gt;0,ABS(1-Tabla13[[#This Row],[COTIZACIÓN 2]]/Tabla13[[#This Row],[PROMEDIO]]),"")</f>
        <v>3.8529204785362481E-2</v>
      </c>
      <c r="I197" s="46">
        <v>5474</v>
      </c>
      <c r="J197" s="2">
        <f>IF(Tabla13[[#This Row],[COTIZACIÓN 3]]&gt;0,ABS(1-Tabla13[[#This Row],[COTIZACIÓN 3]]/Tabla13[[#This Row],[PROMEDIO]]),"")</f>
        <v>3.6945812807881784E-2</v>
      </c>
      <c r="K197" s="1"/>
      <c r="L197" s="2" t="str">
        <f>IF(Tabla13[[#This Row],[COTIZACIÓN 4]]&gt;0,ABS(1-Tabla13[[#This Row],[COTIZACIÓN 4]]/Tabla13[[#This Row],[PROMEDIO]]),"")</f>
        <v/>
      </c>
      <c r="M197" s="1"/>
      <c r="N197" s="2" t="str">
        <f>IF(Tabla13[[#This Row],[COTIZACIÓN 5]]&gt;0,ABS(1-Tabla13[[#This Row],[COTIZACIÓN 5]]/Tabla13[[#This Row],[PROMEDIO]]),"")</f>
        <v/>
      </c>
      <c r="O197" s="1"/>
      <c r="P197" s="2" t="str">
        <f>IF(Tabla13[[#This Row],[COTIZACIÓN 6]]&gt;0,ABS(1-Tabla13[[#This Row],[COTIZACIÓN 6]]/Tabla13[[#This Row],[PROMEDIO]]),"")</f>
        <v/>
      </c>
      <c r="Q197" s="1"/>
      <c r="R197" s="2" t="str">
        <f>IF(Tabla13[[#This Row],[COTIZACIÓN 7]]&gt;0,ABS(1-Tabla13[[#This Row],[COTIZACIÓN 7]]/Tabla13[[#This Row],[PROMEDIO]]),"")</f>
        <v/>
      </c>
      <c r="S197" s="1"/>
      <c r="T197" s="2" t="str">
        <f>IF(Tabla13[[#This Row],[COTIZACIÓN 8]]&gt;0,ABS(1-Tabla13[[#This Row],[COTIZACIÓN 8]]/Tabla13[[#This Row],[PROMEDIO]]),"")</f>
        <v/>
      </c>
      <c r="U19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5684</v>
      </c>
      <c r="V197" s="16">
        <f>COUNT(Tabla13[[#This Row],[COTIZACIÓN 1]:[DESVIACIÓN COT.8]])/2</f>
        <v>3</v>
      </c>
    </row>
    <row r="198" spans="1:22" ht="15" x14ac:dyDescent="0.25">
      <c r="A198" s="15">
        <v>195</v>
      </c>
      <c r="B198" s="32" t="s">
        <v>244</v>
      </c>
      <c r="C198" s="36">
        <v>50405701</v>
      </c>
      <c r="D198" s="42" t="s">
        <v>28</v>
      </c>
      <c r="E198" s="45">
        <v>11858</v>
      </c>
      <c r="F198" s="2">
        <f>IF(Tabla13[[#This Row],[COTIZACIÓN 1]]&gt;0,ABS(1-Tabla13[[#This Row],[COTIZACIÓN 1]]/Tabla13[[#This Row],[PROMEDIO]]),"")</f>
        <v>1.4315789473684504E-3</v>
      </c>
      <c r="G198" s="45">
        <v>12332</v>
      </c>
      <c r="H198" s="2">
        <f>IF(Tabla13[[#This Row],[COTIZACIÓN 2]]&gt;0,ABS(1-Tabla13[[#This Row],[COTIZACIÓN 2]]/Tabla13[[#This Row],[PROMEDIO]]),"")</f>
        <v>3.8484210526315898E-2</v>
      </c>
      <c r="I198" s="46">
        <v>11435</v>
      </c>
      <c r="J198" s="2">
        <f>IF(Tabla13[[#This Row],[COTIZACIÓN 3]]&gt;0,ABS(1-Tabla13[[#This Row],[COTIZACIÓN 3]]/Tabla13[[#This Row],[PROMEDIO]]),"")</f>
        <v>3.7052631578947337E-2</v>
      </c>
      <c r="K198" s="1"/>
      <c r="L198" s="2" t="str">
        <f>IF(Tabla13[[#This Row],[COTIZACIÓN 4]]&gt;0,ABS(1-Tabla13[[#This Row],[COTIZACIÓN 4]]/Tabla13[[#This Row],[PROMEDIO]]),"")</f>
        <v/>
      </c>
      <c r="M198" s="1"/>
      <c r="N198" s="2" t="str">
        <f>IF(Tabla13[[#This Row],[COTIZACIÓN 5]]&gt;0,ABS(1-Tabla13[[#This Row],[COTIZACIÓN 5]]/Tabla13[[#This Row],[PROMEDIO]]),"")</f>
        <v/>
      </c>
      <c r="O198" s="1"/>
      <c r="P198" s="2" t="str">
        <f>IF(Tabla13[[#This Row],[COTIZACIÓN 6]]&gt;0,ABS(1-Tabla13[[#This Row],[COTIZACIÓN 6]]/Tabla13[[#This Row],[PROMEDIO]]),"")</f>
        <v/>
      </c>
      <c r="Q198" s="1"/>
      <c r="R198" s="2" t="str">
        <f>IF(Tabla13[[#This Row],[COTIZACIÓN 7]]&gt;0,ABS(1-Tabla13[[#This Row],[COTIZACIÓN 7]]/Tabla13[[#This Row],[PROMEDIO]]),"")</f>
        <v/>
      </c>
      <c r="S198" s="1"/>
      <c r="T198" s="2" t="str">
        <f>IF(Tabla13[[#This Row],[COTIZACIÓN 8]]&gt;0,ABS(1-Tabla13[[#This Row],[COTIZACIÓN 8]]/Tabla13[[#This Row],[PROMEDIO]]),"")</f>
        <v/>
      </c>
      <c r="U19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11875</v>
      </c>
      <c r="V198" s="16">
        <f>COUNT(Tabla13[[#This Row],[COTIZACIÓN 1]:[DESVIACIÓN COT.8]])/2</f>
        <v>3</v>
      </c>
    </row>
    <row r="199" spans="1:22" ht="15" x14ac:dyDescent="0.25">
      <c r="A199" s="15">
        <v>196</v>
      </c>
      <c r="B199" s="32" t="s">
        <v>245</v>
      </c>
      <c r="C199" s="36">
        <v>50405701</v>
      </c>
      <c r="D199" s="42" t="s">
        <v>28</v>
      </c>
      <c r="E199" s="45">
        <v>5500</v>
      </c>
      <c r="F199" s="2">
        <f>IF(Tabla13[[#This Row],[COTIZACIÓN 1]]&gt;0,ABS(1-Tabla13[[#This Row],[COTIZACIÓN 1]]/Tabla13[[#This Row],[PROMEDIO]]),"")</f>
        <v>0.10286745538399833</v>
      </c>
      <c r="G199" s="45">
        <v>5720</v>
      </c>
      <c r="H199" s="2">
        <f>IF(Tabla13[[#This Row],[COTIZACIÓN 2]]&gt;0,ABS(1-Tabla13[[#This Row],[COTIZACIÓN 2]]/Tabla13[[#This Row],[PROMEDIO]]),"")</f>
        <v>0.14698215359935829</v>
      </c>
      <c r="I199" s="46">
        <v>3741</v>
      </c>
      <c r="J199" s="2">
        <f>IF(Tabla13[[#This Row],[COTIZACIÓN 3]]&gt;0,ABS(1-Tabla13[[#This Row],[COTIZACIÓN 3]]/Tabla13[[#This Row],[PROMEDIO]]),"")</f>
        <v>0.24984960898335673</v>
      </c>
      <c r="K199" s="1"/>
      <c r="L199" s="2" t="str">
        <f>IF(Tabla13[[#This Row],[COTIZACIÓN 4]]&gt;0,ABS(1-Tabla13[[#This Row],[COTIZACIÓN 4]]/Tabla13[[#This Row],[PROMEDIO]]),"")</f>
        <v/>
      </c>
      <c r="M199" s="1"/>
      <c r="N199" s="2" t="str">
        <f>IF(Tabla13[[#This Row],[COTIZACIÓN 5]]&gt;0,ABS(1-Tabla13[[#This Row],[COTIZACIÓN 5]]/Tabla13[[#This Row],[PROMEDIO]]),"")</f>
        <v/>
      </c>
      <c r="O199" s="1"/>
      <c r="P199" s="2" t="str">
        <f>IF(Tabla13[[#This Row],[COTIZACIÓN 6]]&gt;0,ABS(1-Tabla13[[#This Row],[COTIZACIÓN 6]]/Tabla13[[#This Row],[PROMEDIO]]),"")</f>
        <v/>
      </c>
      <c r="Q199" s="1"/>
      <c r="R199" s="2" t="str">
        <f>IF(Tabla13[[#This Row],[COTIZACIÓN 7]]&gt;0,ABS(1-Tabla13[[#This Row],[COTIZACIÓN 7]]/Tabla13[[#This Row],[PROMEDIO]]),"")</f>
        <v/>
      </c>
      <c r="S199" s="1"/>
      <c r="T199" s="2" t="str">
        <f>IF(Tabla13[[#This Row],[COTIZACIÓN 8]]&gt;0,ABS(1-Tabla13[[#This Row],[COTIZACIÓN 8]]/Tabla13[[#This Row],[PROMEDIO]]),"")</f>
        <v/>
      </c>
      <c r="U19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4987</v>
      </c>
      <c r="V199" s="16">
        <f>COUNT(Tabla13[[#This Row],[COTIZACIÓN 1]:[DESVIACIÓN COT.8]])/2</f>
        <v>3</v>
      </c>
    </row>
    <row r="200" spans="1:22" ht="25.5" x14ac:dyDescent="0.25">
      <c r="A200" s="15">
        <v>197</v>
      </c>
      <c r="B200" s="32" t="s">
        <v>246</v>
      </c>
      <c r="C200" s="36">
        <v>50305102</v>
      </c>
      <c r="D200" s="42" t="s">
        <v>28</v>
      </c>
      <c r="E200" s="45">
        <v>8600</v>
      </c>
      <c r="F200" s="2">
        <f>IF(Tabla13[[#This Row],[COTIZACIÓN 1]]&gt;0,ABS(1-Tabla13[[#This Row],[COTIZACIÓN 1]]/Tabla13[[#This Row],[PROMEDIO]]),"")</f>
        <v>0.11168562564632878</v>
      </c>
      <c r="G200" s="45">
        <v>8944</v>
      </c>
      <c r="H200" s="2">
        <f>IF(Tabla13[[#This Row],[COTIZACIÓN 2]]&gt;0,ABS(1-Tabla13[[#This Row],[COTIZACIÓN 2]]/Tabla13[[#This Row],[PROMEDIO]]),"")</f>
        <v>0.15615305067218199</v>
      </c>
      <c r="I200" s="46">
        <v>5666</v>
      </c>
      <c r="J200" s="2">
        <f>IF(Tabla13[[#This Row],[COTIZACIÓN 3]]&gt;0,ABS(1-Tabla13[[#This Row],[COTIZACIÓN 3]]/Tabla13[[#This Row],[PROMEDIO]]),"")</f>
        <v>0.2675801447776629</v>
      </c>
      <c r="K200" s="1"/>
      <c r="L200" s="2" t="str">
        <f>IF(Tabla13[[#This Row],[COTIZACIÓN 4]]&gt;0,ABS(1-Tabla13[[#This Row],[COTIZACIÓN 4]]/Tabla13[[#This Row],[PROMEDIO]]),"")</f>
        <v/>
      </c>
      <c r="M200" s="1"/>
      <c r="N200" s="2" t="str">
        <f>IF(Tabla13[[#This Row],[COTIZACIÓN 5]]&gt;0,ABS(1-Tabla13[[#This Row],[COTIZACIÓN 5]]/Tabla13[[#This Row],[PROMEDIO]]),"")</f>
        <v/>
      </c>
      <c r="O200" s="1"/>
      <c r="P200" s="2" t="str">
        <f>IF(Tabla13[[#This Row],[COTIZACIÓN 6]]&gt;0,ABS(1-Tabla13[[#This Row],[COTIZACIÓN 6]]/Tabla13[[#This Row],[PROMEDIO]]),"")</f>
        <v/>
      </c>
      <c r="Q200" s="1"/>
      <c r="R200" s="2" t="str">
        <f>IF(Tabla13[[#This Row],[COTIZACIÓN 7]]&gt;0,ABS(1-Tabla13[[#This Row],[COTIZACIÓN 7]]/Tabla13[[#This Row],[PROMEDIO]]),"")</f>
        <v/>
      </c>
      <c r="S200" s="1"/>
      <c r="T200" s="2" t="str">
        <f>IF(Tabla13[[#This Row],[COTIZACIÓN 8]]&gt;0,ABS(1-Tabla13[[#This Row],[COTIZACIÓN 8]]/Tabla13[[#This Row],[PROMEDIO]]),"")</f>
        <v/>
      </c>
      <c r="U20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7736</v>
      </c>
      <c r="V200" s="16">
        <f>COUNT(Tabla13[[#This Row],[COTIZACIÓN 1]:[DESVIACIÓN COT.8]])/2</f>
        <v>3</v>
      </c>
    </row>
    <row r="201" spans="1:22" ht="15" x14ac:dyDescent="0.25">
      <c r="A201" s="15">
        <v>198</v>
      </c>
      <c r="B201" s="32" t="s">
        <v>247</v>
      </c>
      <c r="C201" s="36">
        <v>50307024</v>
      </c>
      <c r="D201" s="42" t="s">
        <v>36</v>
      </c>
      <c r="E201" s="45">
        <v>6500</v>
      </c>
      <c r="F201" s="2">
        <f>IF(Tabla13[[#This Row],[COTIZACIÓN 1]]&gt;0,ABS(1-Tabla13[[#This Row],[COTIZACIÓN 1]]/Tabla13[[#This Row],[PROMEDIO]]),"")</f>
        <v>3.1746031746031855E-2</v>
      </c>
      <c r="G201" s="45">
        <v>6760</v>
      </c>
      <c r="H201" s="2">
        <f>IF(Tabla13[[#This Row],[COTIZACIÓN 2]]&gt;0,ABS(1-Tabla13[[#This Row],[COTIZACIÓN 2]]/Tabla13[[#This Row],[PROMEDIO]]),"")</f>
        <v>7.3015873015872979E-2</v>
      </c>
      <c r="I201" s="46">
        <v>5640</v>
      </c>
      <c r="J201" s="2">
        <f>IF(Tabla13[[#This Row],[COTIZACIÓN 3]]&gt;0,ABS(1-Tabla13[[#This Row],[COTIZACIÓN 3]]/Tabla13[[#This Row],[PROMEDIO]]),"")</f>
        <v>0.10476190476190472</v>
      </c>
      <c r="K201" s="1"/>
      <c r="L201" s="2" t="str">
        <f>IF(Tabla13[[#This Row],[COTIZACIÓN 4]]&gt;0,ABS(1-Tabla13[[#This Row],[COTIZACIÓN 4]]/Tabla13[[#This Row],[PROMEDIO]]),"")</f>
        <v/>
      </c>
      <c r="M201" s="1"/>
      <c r="N201" s="2" t="str">
        <f>IF(Tabla13[[#This Row],[COTIZACIÓN 5]]&gt;0,ABS(1-Tabla13[[#This Row],[COTIZACIÓN 5]]/Tabla13[[#This Row],[PROMEDIO]]),"")</f>
        <v/>
      </c>
      <c r="O201" s="1"/>
      <c r="P201" s="2" t="str">
        <f>IF(Tabla13[[#This Row],[COTIZACIÓN 6]]&gt;0,ABS(1-Tabla13[[#This Row],[COTIZACIÓN 6]]/Tabla13[[#This Row],[PROMEDIO]]),"")</f>
        <v/>
      </c>
      <c r="Q201" s="1"/>
      <c r="R201" s="2" t="str">
        <f>IF(Tabla13[[#This Row],[COTIZACIÓN 7]]&gt;0,ABS(1-Tabla13[[#This Row],[COTIZACIÓN 7]]/Tabla13[[#This Row],[PROMEDIO]]),"")</f>
        <v/>
      </c>
      <c r="S201" s="1"/>
      <c r="T201" s="2" t="str">
        <f>IF(Tabla13[[#This Row],[COTIZACIÓN 8]]&gt;0,ABS(1-Tabla13[[#This Row],[COTIZACIÓN 8]]/Tabla13[[#This Row],[PROMEDIO]]),"")</f>
        <v/>
      </c>
      <c r="U20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6300</v>
      </c>
      <c r="V201" s="16">
        <f>COUNT(Tabla13[[#This Row],[COTIZACIÓN 1]:[DESVIACIÓN COT.8]])/2</f>
        <v>3</v>
      </c>
    </row>
    <row r="202" spans="1:22" ht="15" x14ac:dyDescent="0.25">
      <c r="A202" s="15">
        <v>199</v>
      </c>
      <c r="B202" s="33" t="s">
        <v>248</v>
      </c>
      <c r="C202" s="37">
        <v>50405612</v>
      </c>
      <c r="D202" s="43" t="s">
        <v>28</v>
      </c>
      <c r="E202" s="45">
        <v>13000</v>
      </c>
      <c r="F202" s="2">
        <f>IF(Tabla13[[#This Row],[COTIZACIÓN 1]]&gt;0,ABS(1-Tabla13[[#This Row],[COTIZACIÓN 1]]/Tabla13[[#This Row],[PROMEDIO]]),"")</f>
        <v>5.8631921824104261E-2</v>
      </c>
      <c r="G202" s="45">
        <v>13520</v>
      </c>
      <c r="H202" s="2">
        <f>IF(Tabla13[[#This Row],[COTIZACIÓN 2]]&gt;0,ABS(1-Tabla13[[#This Row],[COTIZACIÓN 2]]/Tabla13[[#This Row],[PROMEDIO]]),"")</f>
        <v>0.10097719869706845</v>
      </c>
      <c r="I202" s="46">
        <v>10322</v>
      </c>
      <c r="J202" s="2">
        <f>IF(Tabla13[[#This Row],[COTIZACIÓN 3]]&gt;0,ABS(1-Tabla13[[#This Row],[COTIZACIÓN 3]]/Tabla13[[#This Row],[PROMEDIO]]),"")</f>
        <v>0.15944625407166124</v>
      </c>
      <c r="K202" s="1"/>
      <c r="L202" s="2" t="str">
        <f>IF(Tabla13[[#This Row],[COTIZACIÓN 4]]&gt;0,ABS(1-Tabla13[[#This Row],[COTIZACIÓN 4]]/Tabla13[[#This Row],[PROMEDIO]]),"")</f>
        <v/>
      </c>
      <c r="M202" s="1"/>
      <c r="N202" s="2" t="str">
        <f>IF(Tabla13[[#This Row],[COTIZACIÓN 5]]&gt;0,ABS(1-Tabla13[[#This Row],[COTIZACIÓN 5]]/Tabla13[[#This Row],[PROMEDIO]]),"")</f>
        <v/>
      </c>
      <c r="O202" s="1"/>
      <c r="P202" s="2" t="str">
        <f>IF(Tabla13[[#This Row],[COTIZACIÓN 6]]&gt;0,ABS(1-Tabla13[[#This Row],[COTIZACIÓN 6]]/Tabla13[[#This Row],[PROMEDIO]]),"")</f>
        <v/>
      </c>
      <c r="Q202" s="1"/>
      <c r="R202" s="2" t="str">
        <f>IF(Tabla13[[#This Row],[COTIZACIÓN 7]]&gt;0,ABS(1-Tabla13[[#This Row],[COTIZACIÓN 7]]/Tabla13[[#This Row],[PROMEDIO]]),"")</f>
        <v/>
      </c>
      <c r="S202" s="1"/>
      <c r="T202" s="2" t="str">
        <f>IF(Tabla13[[#This Row],[COTIZACIÓN 8]]&gt;0,ABS(1-Tabla13[[#This Row],[COTIZACIÓN 8]]/Tabla13[[#This Row],[PROMEDIO]]),"")</f>
        <v/>
      </c>
      <c r="U20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12280</v>
      </c>
      <c r="V202" s="16">
        <f>COUNT(Tabla13[[#This Row],[COTIZACIÓN 1]:[DESVIACIÓN COT.8]])/2</f>
        <v>3</v>
      </c>
    </row>
    <row r="203" spans="1:22" ht="15" x14ac:dyDescent="0.25">
      <c r="A203" s="15">
        <v>200</v>
      </c>
      <c r="B203" s="32" t="s">
        <v>249</v>
      </c>
      <c r="C203" s="39">
        <v>50305605</v>
      </c>
      <c r="D203" s="42" t="s">
        <v>30</v>
      </c>
      <c r="E203" s="45">
        <v>12960</v>
      </c>
      <c r="F203" s="2">
        <f>IF(Tabla13[[#This Row],[COTIZACIÓN 1]]&gt;0,ABS(1-Tabla13[[#This Row],[COTIZACIÓN 1]]/Tabla13[[#This Row],[PROMEDIO]]),"")</f>
        <v>3.9963110974484684E-3</v>
      </c>
      <c r="G203" s="45">
        <v>13478</v>
      </c>
      <c r="H203" s="2">
        <f>IF(Tabla13[[#This Row],[COTIZACIÓN 2]]&gt;0,ABS(1-Tabla13[[#This Row],[COTIZACIÓN 2]]/Tabla13[[#This Row],[PROMEDIO]]),"")</f>
        <v>3.5813095604057876E-2</v>
      </c>
      <c r="I203" s="46">
        <v>12600</v>
      </c>
      <c r="J203" s="2">
        <f>IF(Tabla13[[#This Row],[COTIZACIÓN 3]]&gt;0,ABS(1-Tabla13[[#This Row],[COTIZACIÓN 3]]/Tabla13[[#This Row],[PROMEDIO]]),"")</f>
        <v>3.1663080233630514E-2</v>
      </c>
      <c r="K203" s="1"/>
      <c r="L203" s="2" t="str">
        <f>IF(Tabla13[[#This Row],[COTIZACIÓN 4]]&gt;0,ABS(1-Tabla13[[#This Row],[COTIZACIÓN 4]]/Tabla13[[#This Row],[PROMEDIO]]),"")</f>
        <v/>
      </c>
      <c r="M203" s="1"/>
      <c r="N203" s="2" t="str">
        <f>IF(Tabla13[[#This Row],[COTIZACIÓN 5]]&gt;0,ABS(1-Tabla13[[#This Row],[COTIZACIÓN 5]]/Tabla13[[#This Row],[PROMEDIO]]),"")</f>
        <v/>
      </c>
      <c r="O203" s="1"/>
      <c r="P203" s="2" t="str">
        <f>IF(Tabla13[[#This Row],[COTIZACIÓN 6]]&gt;0,ABS(1-Tabla13[[#This Row],[COTIZACIÓN 6]]/Tabla13[[#This Row],[PROMEDIO]]),"")</f>
        <v/>
      </c>
      <c r="Q203" s="1"/>
      <c r="R203" s="2" t="str">
        <f>IF(Tabla13[[#This Row],[COTIZACIÓN 7]]&gt;0,ABS(1-Tabla13[[#This Row],[COTIZACIÓN 7]]/Tabla13[[#This Row],[PROMEDIO]]),"")</f>
        <v/>
      </c>
      <c r="S203" s="1"/>
      <c r="T203" s="2" t="str">
        <f>IF(Tabla13[[#This Row],[COTIZACIÓN 8]]&gt;0,ABS(1-Tabla13[[#This Row],[COTIZACIÓN 8]]/Tabla13[[#This Row],[PROMEDIO]]),"")</f>
        <v/>
      </c>
      <c r="U203"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13012</v>
      </c>
      <c r="V203" s="16">
        <f>COUNT(Tabla13[[#This Row],[COTIZACIÓN 1]:[DESVIACIÓN COT.8]])/2</f>
        <v>3</v>
      </c>
    </row>
    <row r="204" spans="1:22" ht="15" x14ac:dyDescent="0.25">
      <c r="A204" s="15">
        <v>201</v>
      </c>
      <c r="B204" s="32" t="s">
        <v>250</v>
      </c>
      <c r="C204" s="36">
        <v>50417011</v>
      </c>
      <c r="D204" s="42" t="s">
        <v>225</v>
      </c>
      <c r="E204" s="45">
        <v>8500</v>
      </c>
      <c r="F204" s="2">
        <f>IF(Tabla13[[#This Row],[COTIZACIÓN 1]]&gt;0,ABS(1-Tabla13[[#This Row],[COTIZACIÓN 1]]/Tabla13[[#This Row],[PROMEDIO]]),"")</f>
        <v>0.22407834101382496</v>
      </c>
      <c r="G204" s="45">
        <v>8840</v>
      </c>
      <c r="H204" s="2">
        <f>IF(Tabla13[[#This Row],[COTIZACIÓN 2]]&gt;0,ABS(1-Tabla13[[#This Row],[COTIZACIÓN 2]]/Tabla13[[#This Row],[PROMEDIO]]),"")</f>
        <v>0.27304147465437789</v>
      </c>
      <c r="I204" s="46">
        <v>3494</v>
      </c>
      <c r="J204" s="2">
        <f>IF(Tabla13[[#This Row],[COTIZACIÓN 3]]&gt;0,ABS(1-Tabla13[[#This Row],[COTIZACIÓN 3]]/Tabla13[[#This Row],[PROMEDIO]]),"")</f>
        <v>0.49683179723502302</v>
      </c>
      <c r="K204" s="1"/>
      <c r="L204" s="2" t="str">
        <f>IF(Tabla13[[#This Row],[COTIZACIÓN 4]]&gt;0,ABS(1-Tabla13[[#This Row],[COTIZACIÓN 4]]/Tabla13[[#This Row],[PROMEDIO]]),"")</f>
        <v/>
      </c>
      <c r="M204" s="1"/>
      <c r="N204" s="2" t="str">
        <f>IF(Tabla13[[#This Row],[COTIZACIÓN 5]]&gt;0,ABS(1-Tabla13[[#This Row],[COTIZACIÓN 5]]/Tabla13[[#This Row],[PROMEDIO]]),"")</f>
        <v/>
      </c>
      <c r="O204" s="1"/>
      <c r="P204" s="2" t="str">
        <f>IF(Tabla13[[#This Row],[COTIZACIÓN 6]]&gt;0,ABS(1-Tabla13[[#This Row],[COTIZACIÓN 6]]/Tabla13[[#This Row],[PROMEDIO]]),"")</f>
        <v/>
      </c>
      <c r="Q204" s="1"/>
      <c r="R204" s="2" t="str">
        <f>IF(Tabla13[[#This Row],[COTIZACIÓN 7]]&gt;0,ABS(1-Tabla13[[#This Row],[COTIZACIÓN 7]]/Tabla13[[#This Row],[PROMEDIO]]),"")</f>
        <v/>
      </c>
      <c r="S204" s="1"/>
      <c r="T204" s="2" t="str">
        <f>IF(Tabla13[[#This Row],[COTIZACIÓN 8]]&gt;0,ABS(1-Tabla13[[#This Row],[COTIZACIÓN 8]]/Tabla13[[#This Row],[PROMEDIO]]),"")</f>
        <v/>
      </c>
      <c r="U204"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6944</v>
      </c>
      <c r="V204" s="16">
        <f>COUNT(Tabla13[[#This Row],[COTIZACIÓN 1]:[DESVIACIÓN COT.8]])/2</f>
        <v>3</v>
      </c>
    </row>
    <row r="205" spans="1:22" ht="15" x14ac:dyDescent="0.25">
      <c r="A205" s="15">
        <v>202</v>
      </c>
      <c r="B205" s="32" t="s">
        <v>251</v>
      </c>
      <c r="C205" s="36">
        <v>50401905</v>
      </c>
      <c r="D205" s="42" t="s">
        <v>36</v>
      </c>
      <c r="E205" s="45">
        <v>6500</v>
      </c>
      <c r="F205" s="2">
        <f>IF(Tabla13[[#This Row],[COTIZACIÓN 1]]&gt;0,ABS(1-Tabla13[[#This Row],[COTIZACIÓN 1]]/Tabla13[[#This Row],[PROMEDIO]]),"")</f>
        <v>0.13161559888579388</v>
      </c>
      <c r="G205" s="45">
        <v>6760</v>
      </c>
      <c r="H205" s="2">
        <f>IF(Tabla13[[#This Row],[COTIZACIÓN 2]]&gt;0,ABS(1-Tabla13[[#This Row],[COTIZACIÓN 2]]/Tabla13[[#This Row],[PROMEDIO]]),"")</f>
        <v>0.17688022284122562</v>
      </c>
      <c r="I205" s="46">
        <v>3974</v>
      </c>
      <c r="J205" s="2">
        <f>IF(Tabla13[[#This Row],[COTIZACIÓN 3]]&gt;0,ABS(1-Tabla13[[#This Row],[COTIZACIÓN 3]]/Tabla13[[#This Row],[PROMEDIO]]),"")</f>
        <v>0.30814763231197773</v>
      </c>
      <c r="K205" s="1"/>
      <c r="L205" s="2" t="str">
        <f>IF(Tabla13[[#This Row],[COTIZACIÓN 4]]&gt;0,ABS(1-Tabla13[[#This Row],[COTIZACIÓN 4]]/Tabla13[[#This Row],[PROMEDIO]]),"")</f>
        <v/>
      </c>
      <c r="M205" s="1"/>
      <c r="N205" s="2" t="str">
        <f>IF(Tabla13[[#This Row],[COTIZACIÓN 5]]&gt;0,ABS(1-Tabla13[[#This Row],[COTIZACIÓN 5]]/Tabla13[[#This Row],[PROMEDIO]]),"")</f>
        <v/>
      </c>
      <c r="O205" s="1"/>
      <c r="P205" s="2" t="str">
        <f>IF(Tabla13[[#This Row],[COTIZACIÓN 6]]&gt;0,ABS(1-Tabla13[[#This Row],[COTIZACIÓN 6]]/Tabla13[[#This Row],[PROMEDIO]]),"")</f>
        <v/>
      </c>
      <c r="Q205" s="1"/>
      <c r="R205" s="2" t="str">
        <f>IF(Tabla13[[#This Row],[COTIZACIÓN 7]]&gt;0,ABS(1-Tabla13[[#This Row],[COTIZACIÓN 7]]/Tabla13[[#This Row],[PROMEDIO]]),"")</f>
        <v/>
      </c>
      <c r="S205" s="1"/>
      <c r="T205" s="2" t="str">
        <f>IF(Tabla13[[#This Row],[COTIZACIÓN 8]]&gt;0,ABS(1-Tabla13[[#This Row],[COTIZACIÓN 8]]/Tabla13[[#This Row],[PROMEDIO]]),"")</f>
        <v/>
      </c>
      <c r="U205"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5744</v>
      </c>
      <c r="V205" s="16">
        <f>COUNT(Tabla13[[#This Row],[COTIZACIÓN 1]:[DESVIACIÓN COT.8]])/2</f>
        <v>3</v>
      </c>
    </row>
    <row r="206" spans="1:22" ht="15" x14ac:dyDescent="0.25">
      <c r="A206" s="15">
        <v>203</v>
      </c>
      <c r="B206" s="32" t="s">
        <v>252</v>
      </c>
      <c r="C206" s="36">
        <v>50402301</v>
      </c>
      <c r="D206" s="42" t="s">
        <v>36</v>
      </c>
      <c r="E206" s="45">
        <v>4500</v>
      </c>
      <c r="F206" s="2">
        <f>IF(Tabla13[[#This Row],[COTIZACIÓN 1]]&gt;0,ABS(1-Tabla13[[#This Row],[COTIZACIÓN 1]]/Tabla13[[#This Row],[PROMEDIO]]),"")</f>
        <v>0.11662531017369737</v>
      </c>
      <c r="G206" s="45">
        <v>4680</v>
      </c>
      <c r="H206" s="2">
        <f>IF(Tabla13[[#This Row],[COTIZACIÓN 2]]&gt;0,ABS(1-Tabla13[[#This Row],[COTIZACIÓN 2]]/Tabla13[[#This Row],[PROMEDIO]]),"")</f>
        <v>0.16129032258064524</v>
      </c>
      <c r="I206" s="46">
        <v>2912</v>
      </c>
      <c r="J206" s="2">
        <f>IF(Tabla13[[#This Row],[COTIZACIÓN 3]]&gt;0,ABS(1-Tabla13[[#This Row],[COTIZACIÓN 3]]/Tabla13[[#This Row],[PROMEDIO]]),"")</f>
        <v>0.27741935483870972</v>
      </c>
      <c r="K206" s="1"/>
      <c r="L206" s="2" t="str">
        <f>IF(Tabla13[[#This Row],[COTIZACIÓN 4]]&gt;0,ABS(1-Tabla13[[#This Row],[COTIZACIÓN 4]]/Tabla13[[#This Row],[PROMEDIO]]),"")</f>
        <v/>
      </c>
      <c r="M206" s="1"/>
      <c r="N206" s="2" t="str">
        <f>IF(Tabla13[[#This Row],[COTIZACIÓN 5]]&gt;0,ABS(1-Tabla13[[#This Row],[COTIZACIÓN 5]]/Tabla13[[#This Row],[PROMEDIO]]),"")</f>
        <v/>
      </c>
      <c r="O206" s="1"/>
      <c r="P206" s="2" t="str">
        <f>IF(Tabla13[[#This Row],[COTIZACIÓN 6]]&gt;0,ABS(1-Tabla13[[#This Row],[COTIZACIÓN 6]]/Tabla13[[#This Row],[PROMEDIO]]),"")</f>
        <v/>
      </c>
      <c r="Q206" s="1"/>
      <c r="R206" s="2" t="str">
        <f>IF(Tabla13[[#This Row],[COTIZACIÓN 7]]&gt;0,ABS(1-Tabla13[[#This Row],[COTIZACIÓN 7]]/Tabla13[[#This Row],[PROMEDIO]]),"")</f>
        <v/>
      </c>
      <c r="S206" s="1"/>
      <c r="T206" s="2" t="str">
        <f>IF(Tabla13[[#This Row],[COTIZACIÓN 8]]&gt;0,ABS(1-Tabla13[[#This Row],[COTIZACIÓN 8]]/Tabla13[[#This Row],[PROMEDIO]]),"")</f>
        <v/>
      </c>
      <c r="U206"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4030</v>
      </c>
      <c r="V206" s="16">
        <f>COUNT(Tabla13[[#This Row],[COTIZACIÓN 1]:[DESVIACIÓN COT.8]])/2</f>
        <v>3</v>
      </c>
    </row>
    <row r="207" spans="1:22" ht="15" x14ac:dyDescent="0.25">
      <c r="A207" s="15">
        <v>204</v>
      </c>
      <c r="B207" s="32" t="s">
        <v>253</v>
      </c>
      <c r="C207" s="36">
        <v>50402301</v>
      </c>
      <c r="D207" s="42" t="s">
        <v>36</v>
      </c>
      <c r="E207" s="45">
        <v>3600</v>
      </c>
      <c r="F207" s="2">
        <f>IF(Tabla13[[#This Row],[COTIZACIÓN 1]]&gt;0,ABS(1-Tabla13[[#This Row],[COTIZACIÓN 1]]/Tabla13[[#This Row],[PROMEDIO]]),"")</f>
        <v>0.1049723756906078</v>
      </c>
      <c r="G207" s="45">
        <v>3744</v>
      </c>
      <c r="H207" s="2">
        <f>IF(Tabla13[[#This Row],[COTIZACIÓN 2]]&gt;0,ABS(1-Tabla13[[#This Row],[COTIZACIÓN 2]]/Tabla13[[#This Row],[PROMEDIO]]),"")</f>
        <v>0.149171270718232</v>
      </c>
      <c r="I207" s="46">
        <v>2430</v>
      </c>
      <c r="J207" s="2">
        <f>IF(Tabla13[[#This Row],[COTIZACIÓN 3]]&gt;0,ABS(1-Tabla13[[#This Row],[COTIZACIÓN 3]]/Tabla13[[#This Row],[PROMEDIO]]),"")</f>
        <v>0.2541436464088398</v>
      </c>
      <c r="K207" s="1"/>
      <c r="L207" s="2" t="str">
        <f>IF(Tabla13[[#This Row],[COTIZACIÓN 4]]&gt;0,ABS(1-Tabla13[[#This Row],[COTIZACIÓN 4]]/Tabla13[[#This Row],[PROMEDIO]]),"")</f>
        <v/>
      </c>
      <c r="M207" s="1"/>
      <c r="N207" s="2" t="str">
        <f>IF(Tabla13[[#This Row],[COTIZACIÓN 5]]&gt;0,ABS(1-Tabla13[[#This Row],[COTIZACIÓN 5]]/Tabla13[[#This Row],[PROMEDIO]]),"")</f>
        <v/>
      </c>
      <c r="O207" s="1"/>
      <c r="P207" s="2" t="str">
        <f>IF(Tabla13[[#This Row],[COTIZACIÓN 6]]&gt;0,ABS(1-Tabla13[[#This Row],[COTIZACIÓN 6]]/Tabla13[[#This Row],[PROMEDIO]]),"")</f>
        <v/>
      </c>
      <c r="Q207" s="1"/>
      <c r="R207" s="2" t="str">
        <f>IF(Tabla13[[#This Row],[COTIZACIÓN 7]]&gt;0,ABS(1-Tabla13[[#This Row],[COTIZACIÓN 7]]/Tabla13[[#This Row],[PROMEDIO]]),"")</f>
        <v/>
      </c>
      <c r="S207" s="1"/>
      <c r="T207" s="2" t="str">
        <f>IF(Tabla13[[#This Row],[COTIZACIÓN 8]]&gt;0,ABS(1-Tabla13[[#This Row],[COTIZACIÓN 8]]/Tabla13[[#This Row],[PROMEDIO]]),"")</f>
        <v/>
      </c>
      <c r="U207"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3258</v>
      </c>
      <c r="V207" s="16">
        <f>COUNT(Tabla13[[#This Row],[COTIZACIÓN 1]:[DESVIACIÓN COT.8]])/2</f>
        <v>3</v>
      </c>
    </row>
    <row r="208" spans="1:22" ht="25.5" x14ac:dyDescent="0.25">
      <c r="A208" s="15">
        <v>205</v>
      </c>
      <c r="B208" s="32" t="s">
        <v>254</v>
      </c>
      <c r="C208" s="36">
        <v>50406501</v>
      </c>
      <c r="D208" s="42" t="s">
        <v>255</v>
      </c>
      <c r="E208" s="45">
        <v>12000</v>
      </c>
      <c r="F208" s="2">
        <f>IF(Tabla13[[#This Row],[COTIZACIÓN 1]]&gt;0,ABS(1-Tabla13[[#This Row],[COTIZACIÓN 1]]/Tabla13[[#This Row],[PROMEDIO]]),"")</f>
        <v>0.13970937410960205</v>
      </c>
      <c r="G208" s="45">
        <v>12480</v>
      </c>
      <c r="H208" s="2">
        <f>IF(Tabla13[[#This Row],[COTIZACIÓN 2]]&gt;0,ABS(1-Tabla13[[#This Row],[COTIZACIÓN 2]]/Tabla13[[#This Row],[PROMEDIO]]),"")</f>
        <v>0.18529774907398622</v>
      </c>
      <c r="I208" s="46">
        <v>7109</v>
      </c>
      <c r="J208" s="2">
        <f>IF(Tabla13[[#This Row],[COTIZACIÓN 3]]&gt;0,ABS(1-Tabla13[[#This Row],[COTIZACIÓN 3]]/Tabla13[[#This Row],[PROMEDIO]]),"")</f>
        <v>0.32481717162123658</v>
      </c>
      <c r="K208" s="1"/>
      <c r="L208" s="2" t="str">
        <f>IF(Tabla13[[#This Row],[COTIZACIÓN 4]]&gt;0,ABS(1-Tabla13[[#This Row],[COTIZACIÓN 4]]/Tabla13[[#This Row],[PROMEDIO]]),"")</f>
        <v/>
      </c>
      <c r="M208" s="1"/>
      <c r="N208" s="2" t="str">
        <f>IF(Tabla13[[#This Row],[COTIZACIÓN 5]]&gt;0,ABS(1-Tabla13[[#This Row],[COTIZACIÓN 5]]/Tabla13[[#This Row],[PROMEDIO]]),"")</f>
        <v/>
      </c>
      <c r="O208" s="1"/>
      <c r="P208" s="2" t="str">
        <f>IF(Tabla13[[#This Row],[COTIZACIÓN 6]]&gt;0,ABS(1-Tabla13[[#This Row],[COTIZACIÓN 6]]/Tabla13[[#This Row],[PROMEDIO]]),"")</f>
        <v/>
      </c>
      <c r="Q208" s="1"/>
      <c r="R208" s="2" t="str">
        <f>IF(Tabla13[[#This Row],[COTIZACIÓN 7]]&gt;0,ABS(1-Tabla13[[#This Row],[COTIZACIÓN 7]]/Tabla13[[#This Row],[PROMEDIO]]),"")</f>
        <v/>
      </c>
      <c r="S208" s="1"/>
      <c r="T208" s="2" t="str">
        <f>IF(Tabla13[[#This Row],[COTIZACIÓN 8]]&gt;0,ABS(1-Tabla13[[#This Row],[COTIZACIÓN 8]]/Tabla13[[#This Row],[PROMEDIO]]),"")</f>
        <v/>
      </c>
      <c r="U208"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10529</v>
      </c>
      <c r="V208" s="16">
        <f>COUNT(Tabla13[[#This Row],[COTIZACIÓN 1]:[DESVIACIÓN COT.8]])/2</f>
        <v>3</v>
      </c>
    </row>
    <row r="209" spans="1:22" ht="25.5" x14ac:dyDescent="0.25">
      <c r="A209" s="15">
        <v>206</v>
      </c>
      <c r="B209" s="32" t="s">
        <v>256</v>
      </c>
      <c r="C209" s="36">
        <v>50406501</v>
      </c>
      <c r="D209" s="42" t="s">
        <v>28</v>
      </c>
      <c r="E209" s="45">
        <v>8600</v>
      </c>
      <c r="F209" s="2">
        <f>IF(Tabla13[[#This Row],[COTIZACIÓN 1]]&gt;0,ABS(1-Tabla13[[#This Row],[COTIZACIÓN 1]]/Tabla13[[#This Row],[PROMEDIO]]),"")</f>
        <v>5.5473735886107045E-2</v>
      </c>
      <c r="G209" s="45">
        <v>8944</v>
      </c>
      <c r="H209" s="2">
        <f>IF(Tabla13[[#This Row],[COTIZACIÓN 2]]&gt;0,ABS(1-Tabla13[[#This Row],[COTIZACIÓN 2]]/Tabla13[[#This Row],[PROMEDIO]]),"")</f>
        <v>9.7692685321551398E-2</v>
      </c>
      <c r="I209" s="46">
        <v>6900</v>
      </c>
      <c r="J209" s="2">
        <f>IF(Tabla13[[#This Row],[COTIZACIÓN 3]]&gt;0,ABS(1-Tabla13[[#This Row],[COTIZACIÓN 3]]/Tabla13[[#This Row],[PROMEDIO]]),"")</f>
        <v>0.15316642120765833</v>
      </c>
      <c r="K209" s="1"/>
      <c r="L209" s="2" t="str">
        <f>IF(Tabla13[[#This Row],[COTIZACIÓN 4]]&gt;0,ABS(1-Tabla13[[#This Row],[COTIZACIÓN 4]]/Tabla13[[#This Row],[PROMEDIO]]),"")</f>
        <v/>
      </c>
      <c r="M209" s="1"/>
      <c r="N209" s="2" t="str">
        <f>IF(Tabla13[[#This Row],[COTIZACIÓN 5]]&gt;0,ABS(1-Tabla13[[#This Row],[COTIZACIÓN 5]]/Tabla13[[#This Row],[PROMEDIO]]),"")</f>
        <v/>
      </c>
      <c r="O209" s="1"/>
      <c r="P209" s="2" t="str">
        <f>IF(Tabla13[[#This Row],[COTIZACIÓN 6]]&gt;0,ABS(1-Tabla13[[#This Row],[COTIZACIÓN 6]]/Tabla13[[#This Row],[PROMEDIO]]),"")</f>
        <v/>
      </c>
      <c r="Q209" s="1"/>
      <c r="R209" s="2" t="str">
        <f>IF(Tabla13[[#This Row],[COTIZACIÓN 7]]&gt;0,ABS(1-Tabla13[[#This Row],[COTIZACIÓN 7]]/Tabla13[[#This Row],[PROMEDIO]]),"")</f>
        <v/>
      </c>
      <c r="S209" s="1"/>
      <c r="T209" s="2" t="str">
        <f>IF(Tabla13[[#This Row],[COTIZACIÓN 8]]&gt;0,ABS(1-Tabla13[[#This Row],[COTIZACIÓN 8]]/Tabla13[[#This Row],[PROMEDIO]]),"")</f>
        <v/>
      </c>
      <c r="U209"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8148</v>
      </c>
      <c r="V209" s="16">
        <f>COUNT(Tabla13[[#This Row],[COTIZACIÓN 1]:[DESVIACIÓN COT.8]])/2</f>
        <v>3</v>
      </c>
    </row>
    <row r="210" spans="1:22" ht="15" x14ac:dyDescent="0.25">
      <c r="A210" s="15">
        <v>207</v>
      </c>
      <c r="B210" s="32" t="s">
        <v>257</v>
      </c>
      <c r="C210" s="36">
        <v>50406516</v>
      </c>
      <c r="D210" s="42" t="s">
        <v>28</v>
      </c>
      <c r="E210" s="45">
        <v>8500</v>
      </c>
      <c r="F210" s="2">
        <f>IF(Tabla13[[#This Row],[COTIZACIÓN 1]]&gt;0,ABS(1-Tabla13[[#This Row],[COTIZACIÓN 1]]/Tabla13[[#This Row],[PROMEDIO]]),"")</f>
        <v>5.8788947677834713E-4</v>
      </c>
      <c r="G210" s="45">
        <v>8840</v>
      </c>
      <c r="H210" s="2">
        <f>IF(Tabla13[[#This Row],[COTIZACIÓN 2]]&gt;0,ABS(1-Tabla13[[#This Row],[COTIZACIÓN 2]]/Tabla13[[#This Row],[PROMEDIO]]),"")</f>
        <v>3.938859494415059E-2</v>
      </c>
      <c r="I210" s="46">
        <v>8176</v>
      </c>
      <c r="J210" s="2">
        <f>IF(Tabla13[[#This Row],[COTIZACIÓN 3]]&gt;0,ABS(1-Tabla13[[#This Row],[COTIZACIÓN 3]]/Tabla13[[#This Row],[PROMEDIO]]),"")</f>
        <v>3.8683127572016418E-2</v>
      </c>
      <c r="K210" s="1"/>
      <c r="L210" s="2" t="str">
        <f>IF(Tabla13[[#This Row],[COTIZACIÓN 4]]&gt;0,ABS(1-Tabla13[[#This Row],[COTIZACIÓN 4]]/Tabla13[[#This Row],[PROMEDIO]]),"")</f>
        <v/>
      </c>
      <c r="M210" s="1"/>
      <c r="N210" s="2" t="str">
        <f>IF(Tabla13[[#This Row],[COTIZACIÓN 5]]&gt;0,ABS(1-Tabla13[[#This Row],[COTIZACIÓN 5]]/Tabla13[[#This Row],[PROMEDIO]]),"")</f>
        <v/>
      </c>
      <c r="O210" s="1"/>
      <c r="P210" s="2" t="str">
        <f>IF(Tabla13[[#This Row],[COTIZACIÓN 6]]&gt;0,ABS(1-Tabla13[[#This Row],[COTIZACIÓN 6]]/Tabla13[[#This Row],[PROMEDIO]]),"")</f>
        <v/>
      </c>
      <c r="Q210" s="1"/>
      <c r="R210" s="2" t="str">
        <f>IF(Tabla13[[#This Row],[COTIZACIÓN 7]]&gt;0,ABS(1-Tabla13[[#This Row],[COTIZACIÓN 7]]/Tabla13[[#This Row],[PROMEDIO]]),"")</f>
        <v/>
      </c>
      <c r="S210" s="1"/>
      <c r="T210" s="2" t="str">
        <f>IF(Tabla13[[#This Row],[COTIZACIÓN 8]]&gt;0,ABS(1-Tabla13[[#This Row],[COTIZACIÓN 8]]/Tabla13[[#This Row],[PROMEDIO]]),"")</f>
        <v/>
      </c>
      <c r="U210"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8505</v>
      </c>
      <c r="V210" s="16">
        <f>COUNT(Tabla13[[#This Row],[COTIZACIÓN 1]:[DESVIACIÓN COT.8]])/2</f>
        <v>3</v>
      </c>
    </row>
    <row r="211" spans="1:22" ht="15" x14ac:dyDescent="0.25">
      <c r="A211" s="15">
        <v>208</v>
      </c>
      <c r="B211" s="32" t="s">
        <v>258</v>
      </c>
      <c r="C211" s="36">
        <v>50407070</v>
      </c>
      <c r="D211" s="42" t="s">
        <v>28</v>
      </c>
      <c r="E211" s="45">
        <v>5335</v>
      </c>
      <c r="F211" s="2">
        <f>IF(Tabla13[[#This Row],[COTIZACIÓN 1]]&gt;0,ABS(1-Tabla13[[#This Row],[COTIZACIÓN 1]]/Tabla13[[#This Row],[PROMEDIO]]),"")</f>
        <v>1.3103706476974564E-3</v>
      </c>
      <c r="G211" s="45">
        <v>5548</v>
      </c>
      <c r="H211" s="2">
        <f>IF(Tabla13[[#This Row],[COTIZACIÓN 2]]&gt;0,ABS(1-Tabla13[[#This Row],[COTIZACIÓN 2]]/Tabla13[[#This Row],[PROMEDIO]]),"")</f>
        <v>3.8562336203669112E-2</v>
      </c>
      <c r="I211" s="46">
        <v>5145</v>
      </c>
      <c r="J211" s="2">
        <f>IF(Tabla13[[#This Row],[COTIZACIÓN 3]]&gt;0,ABS(1-Tabla13[[#This Row],[COTIZACIÓN 3]]/Tabla13[[#This Row],[PROMEDIO]]),"")</f>
        <v>3.68775739423437E-2</v>
      </c>
      <c r="K211" s="1"/>
      <c r="L211" s="2" t="str">
        <f>IF(Tabla13[[#This Row],[COTIZACIÓN 4]]&gt;0,ABS(1-Tabla13[[#This Row],[COTIZACIÓN 4]]/Tabla13[[#This Row],[PROMEDIO]]),"")</f>
        <v/>
      </c>
      <c r="M211" s="1"/>
      <c r="N211" s="2" t="str">
        <f>IF(Tabla13[[#This Row],[COTIZACIÓN 5]]&gt;0,ABS(1-Tabla13[[#This Row],[COTIZACIÓN 5]]/Tabla13[[#This Row],[PROMEDIO]]),"")</f>
        <v/>
      </c>
      <c r="O211" s="1"/>
      <c r="P211" s="2" t="str">
        <f>IF(Tabla13[[#This Row],[COTIZACIÓN 6]]&gt;0,ABS(1-Tabla13[[#This Row],[COTIZACIÓN 6]]/Tabla13[[#This Row],[PROMEDIO]]),"")</f>
        <v/>
      </c>
      <c r="Q211" s="1"/>
      <c r="R211" s="2" t="str">
        <f>IF(Tabla13[[#This Row],[COTIZACIÓN 7]]&gt;0,ABS(1-Tabla13[[#This Row],[COTIZACIÓN 7]]/Tabla13[[#This Row],[PROMEDIO]]),"")</f>
        <v/>
      </c>
      <c r="S211" s="1"/>
      <c r="T211" s="2" t="str">
        <f>IF(Tabla13[[#This Row],[COTIZACIÓN 8]]&gt;0,ABS(1-Tabla13[[#This Row],[COTIZACIÓN 8]]/Tabla13[[#This Row],[PROMEDIO]]),"")</f>
        <v/>
      </c>
      <c r="U211"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5342</v>
      </c>
      <c r="V211" s="16">
        <f>COUNT(Tabla13[[#This Row],[COTIZACIÓN 1]:[DESVIACIÓN COT.8]])/2</f>
        <v>3</v>
      </c>
    </row>
    <row r="212" spans="1:22" ht="15" x14ac:dyDescent="0.25">
      <c r="A212" s="15">
        <v>209</v>
      </c>
      <c r="B212" s="34" t="s">
        <v>259</v>
      </c>
      <c r="C212" s="40">
        <v>50402503</v>
      </c>
      <c r="D212" s="44" t="s">
        <v>28</v>
      </c>
      <c r="E212" s="45">
        <v>5845</v>
      </c>
      <c r="F212" s="2">
        <f>IF(Tabla13[[#This Row],[COTIZACIÓN 1]]&gt;0,ABS(1-Tabla13[[#This Row],[COTIZACIÓN 1]]/Tabla13[[#This Row],[PROMEDIO]]),"")</f>
        <v>1.366820433965521E-3</v>
      </c>
      <c r="G212" s="45">
        <v>6078</v>
      </c>
      <c r="H212" s="2">
        <f>IF(Tabla13[[#This Row],[COTIZACIÓN 2]]&gt;0,ABS(1-Tabla13[[#This Row],[COTIZACIÓN 2]]/Tabla13[[#This Row],[PROMEDIO]]),"")</f>
        <v>3.8441824705279348E-2</v>
      </c>
      <c r="I212" s="46">
        <v>5637</v>
      </c>
      <c r="J212" s="2">
        <f>IF(Tabla13[[#This Row],[COTIZACIÓN 3]]&gt;0,ABS(1-Tabla13[[#This Row],[COTIZACIÓN 3]]/Tabla13[[#This Row],[PROMEDIO]]),"")</f>
        <v>3.6904151717068179E-2</v>
      </c>
      <c r="K212" s="1"/>
      <c r="L212" s="2" t="str">
        <f>IF(Tabla13[[#This Row],[COTIZACIÓN 4]]&gt;0,ABS(1-Tabla13[[#This Row],[COTIZACIÓN 4]]/Tabla13[[#This Row],[PROMEDIO]]),"")</f>
        <v/>
      </c>
      <c r="M212" s="1"/>
      <c r="N212" s="2" t="str">
        <f>IF(Tabla13[[#This Row],[COTIZACIÓN 5]]&gt;0,ABS(1-Tabla13[[#This Row],[COTIZACIÓN 5]]/Tabla13[[#This Row],[PROMEDIO]]),"")</f>
        <v/>
      </c>
      <c r="O212" s="1"/>
      <c r="P212" s="2" t="str">
        <f>IF(Tabla13[[#This Row],[COTIZACIÓN 6]]&gt;0,ABS(1-Tabla13[[#This Row],[COTIZACIÓN 6]]/Tabla13[[#This Row],[PROMEDIO]]),"")</f>
        <v/>
      </c>
      <c r="Q212" s="1"/>
      <c r="R212" s="2" t="str">
        <f>IF(Tabla13[[#This Row],[COTIZACIÓN 7]]&gt;0,ABS(1-Tabla13[[#This Row],[COTIZACIÓN 7]]/Tabla13[[#This Row],[PROMEDIO]]),"")</f>
        <v/>
      </c>
      <c r="S212" s="1"/>
      <c r="T212" s="2" t="str">
        <f>IF(Tabla13[[#This Row],[COTIZACIÓN 8]]&gt;0,ABS(1-Tabla13[[#This Row],[COTIZACIÓN 8]]/Tabla13[[#This Row],[PROMEDIO]]),"")</f>
        <v/>
      </c>
      <c r="U212" s="4">
        <f>IF(SUM(Tabla13[[#This Row],[COTIZACIÓN 1]],Tabla13[[#This Row],[COTIZACIÓN 2]],Tabla13[[#This Row],[COTIZACIÓN 3]],Tabla13[[#This Row],[COTIZACIÓN 4]],Tabla13[[#This Row],[COTIZACIÓN 5]],Tabla13[[#This Row],[COTIZACIÓN 6]],Tabla13[[#This Row],[COTIZACIÓN 7]],Tabla13[[#This Row],[COTIZACIÓN 8]])&gt;0,TRUNC(AVERAGE(Tabla13[[#This Row],[COTIZACIÓN 1]],Tabla13[[#This Row],[COTIZACIÓN 2]],Tabla13[[#This Row],[COTIZACIÓN 3]],Tabla13[[#This Row],[COTIZACIÓN 4]],Tabla13[[#This Row],[COTIZACIÓN 5]],Tabla13[[#This Row],[COTIZACIÓN 6]],Tabla13[[#This Row],[COTIZACIÓN 7]],Tabla13[[#This Row],[COTIZACIÓN 8]])),"SIN DATOS")</f>
        <v>5853</v>
      </c>
      <c r="V212" s="16">
        <f>COUNT(Tabla13[[#This Row],[COTIZACIÓN 1]:[DESVIACIÓN COT.8]])/2</f>
        <v>3</v>
      </c>
    </row>
  </sheetData>
  <sheetProtection selectLockedCells="1"/>
  <mergeCells count="1">
    <mergeCell ref="A1:V1"/>
  </mergeCells>
  <phoneticPr fontId="2" type="noConversion"/>
  <conditionalFormatting sqref="E4:E212 G4:G212 I4:I212 K4:K212 M4:M212 O4:O212 Q4:Q212 S4:S212">
    <cfRule type="expression" dxfId="11" priority="2">
      <formula>AND(E4=0,E4&lt;&gt;"")</formula>
    </cfRule>
  </conditionalFormatting>
  <conditionalFormatting sqref="E4:E212">
    <cfRule type="expression" dxfId="10" priority="12">
      <formula>AND($F4&gt;0.3,$F4&lt;&gt;"")</formula>
    </cfRule>
  </conditionalFormatting>
  <conditionalFormatting sqref="F4:F212 H4:H212 J4:J212 L4:L212 N4:N212 P4:P212 R4:R212 T4:T212">
    <cfRule type="expression" dxfId="9" priority="3">
      <formula>AND(F4&gt;0.3,F4&lt;&gt;"")</formula>
    </cfRule>
  </conditionalFormatting>
  <conditionalFormatting sqref="G4:G212">
    <cfRule type="expression" dxfId="8" priority="11">
      <formula>AND($H4&gt;0.3,$H4&lt;&gt;"")</formula>
    </cfRule>
  </conditionalFormatting>
  <conditionalFormatting sqref="I4:I212">
    <cfRule type="expression" dxfId="7" priority="10">
      <formula>AND($J4&gt;0.3,$J4&lt;&gt;"")</formula>
    </cfRule>
  </conditionalFormatting>
  <conditionalFormatting sqref="K4:K212">
    <cfRule type="expression" dxfId="6" priority="9">
      <formula>AND($L4&gt;0.3,$L4&lt;&gt;"")</formula>
    </cfRule>
  </conditionalFormatting>
  <conditionalFormatting sqref="M4:M212">
    <cfRule type="expression" dxfId="5" priority="8">
      <formula>AND($N4&gt;0.3,$N4&lt;&gt;"")</formula>
    </cfRule>
  </conditionalFormatting>
  <conditionalFormatting sqref="O4:O212">
    <cfRule type="expression" dxfId="4" priority="7">
      <formula>AND($P4&gt;0.3,$P4&lt;&gt;"")</formula>
    </cfRule>
  </conditionalFormatting>
  <conditionalFormatting sqref="Q4:Q212">
    <cfRule type="expression" dxfId="3" priority="6">
      <formula>AND($R4&gt;0.3,$R4&lt;&gt;"")</formula>
    </cfRule>
  </conditionalFormatting>
  <conditionalFormatting sqref="S4:S212">
    <cfRule type="expression" dxfId="2" priority="5">
      <formula>AND($T4&gt;0.3,$T4&lt;&gt;"")</formula>
    </cfRule>
  </conditionalFormatting>
  <conditionalFormatting sqref="U4:U212">
    <cfRule type="containsText" dxfId="1" priority="1" operator="containsText" text="SIN DATOS">
      <formula>NOT(ISERROR(SEARCH("SIN DATOS",U4)))</formula>
    </cfRule>
  </conditionalFormatting>
  <conditionalFormatting sqref="V4:V212">
    <cfRule type="cellIs" dxfId="0" priority="4" operator="lessThan">
      <formula>3</formula>
    </cfRule>
  </conditionalFormatting>
  <pageMargins left="0.7" right="0.7" top="0.75" bottom="0.75" header="0.3" footer="0.3"/>
  <pageSetup paperSize="9" orientation="portrait" verticalDpi="599"/>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B1:C30"/>
  <sheetViews>
    <sheetView topLeftCell="A4" workbookViewId="0">
      <selection activeCell="K4" sqref="K4"/>
    </sheetView>
  </sheetViews>
  <sheetFormatPr baseColWidth="10" defaultColWidth="11.42578125" defaultRowHeight="15" x14ac:dyDescent="0.25"/>
  <cols>
    <col min="1" max="1" width="3.28515625" style="18" customWidth="1"/>
    <col min="2" max="2" width="27.140625" style="18" bestFit="1" customWidth="1"/>
    <col min="3" max="3" width="93.5703125" style="18" customWidth="1"/>
    <col min="4" max="16384" width="11.42578125" style="18"/>
  </cols>
  <sheetData>
    <row r="1" spans="2:3" ht="15.75" thickBot="1" x14ac:dyDescent="0.3"/>
    <row r="2" spans="2:3" s="19" customFormat="1" ht="16.5" thickBot="1" x14ac:dyDescent="0.3">
      <c r="B2" s="21" t="s">
        <v>260</v>
      </c>
      <c r="C2" s="20" t="s">
        <v>261</v>
      </c>
    </row>
    <row r="3" spans="2:3" x14ac:dyDescent="0.25">
      <c r="B3" s="22" t="s">
        <v>1</v>
      </c>
      <c r="C3" s="23" t="s">
        <v>262</v>
      </c>
    </row>
    <row r="4" spans="2:3" x14ac:dyDescent="0.25">
      <c r="B4" s="24" t="s">
        <v>2</v>
      </c>
      <c r="C4" s="25" t="s">
        <v>263</v>
      </c>
    </row>
    <row r="5" spans="2:3" x14ac:dyDescent="0.25">
      <c r="B5" s="24" t="s">
        <v>264</v>
      </c>
      <c r="C5" s="25" t="s">
        <v>265</v>
      </c>
    </row>
    <row r="6" spans="2:3" x14ac:dyDescent="0.25">
      <c r="B6" s="24" t="s">
        <v>4</v>
      </c>
      <c r="C6" s="25" t="s">
        <v>266</v>
      </c>
    </row>
    <row r="7" spans="2:3" x14ac:dyDescent="0.25">
      <c r="B7" s="26" t="s">
        <v>5</v>
      </c>
      <c r="C7" s="25" t="s">
        <v>267</v>
      </c>
    </row>
    <row r="8" spans="2:3" ht="30" x14ac:dyDescent="0.25">
      <c r="B8" s="27" t="s">
        <v>6</v>
      </c>
      <c r="C8" s="28" t="s">
        <v>268</v>
      </c>
    </row>
    <row r="9" spans="2:3" x14ac:dyDescent="0.25">
      <c r="B9" s="26" t="s">
        <v>7</v>
      </c>
      <c r="C9" s="25" t="s">
        <v>269</v>
      </c>
    </row>
    <row r="10" spans="2:3" ht="30" x14ac:dyDescent="0.25">
      <c r="B10" s="27" t="s">
        <v>8</v>
      </c>
      <c r="C10" s="28" t="s">
        <v>270</v>
      </c>
    </row>
    <row r="11" spans="2:3" x14ac:dyDescent="0.25">
      <c r="B11" s="26" t="s">
        <v>9</v>
      </c>
      <c r="C11" s="25" t="s">
        <v>271</v>
      </c>
    </row>
    <row r="12" spans="2:3" ht="30" x14ac:dyDescent="0.25">
      <c r="B12" s="27" t="s">
        <v>10</v>
      </c>
      <c r="C12" s="28" t="s">
        <v>272</v>
      </c>
    </row>
    <row r="13" spans="2:3" x14ac:dyDescent="0.25">
      <c r="B13" s="26" t="s">
        <v>11</v>
      </c>
      <c r="C13" s="25" t="s">
        <v>273</v>
      </c>
    </row>
    <row r="14" spans="2:3" ht="30" x14ac:dyDescent="0.25">
      <c r="B14" s="27" t="s">
        <v>12</v>
      </c>
      <c r="C14" s="28" t="s">
        <v>274</v>
      </c>
    </row>
    <row r="15" spans="2:3" x14ac:dyDescent="0.25">
      <c r="B15" s="26" t="s">
        <v>13</v>
      </c>
      <c r="C15" s="25" t="s">
        <v>275</v>
      </c>
    </row>
    <row r="16" spans="2:3" ht="30" x14ac:dyDescent="0.25">
      <c r="B16" s="27" t="s">
        <v>14</v>
      </c>
      <c r="C16" s="28" t="s">
        <v>276</v>
      </c>
    </row>
    <row r="17" spans="2:3" x14ac:dyDescent="0.25">
      <c r="B17" s="26" t="s">
        <v>15</v>
      </c>
      <c r="C17" s="25" t="s">
        <v>277</v>
      </c>
    </row>
    <row r="18" spans="2:3" ht="30" x14ac:dyDescent="0.25">
      <c r="B18" s="27" t="s">
        <v>16</v>
      </c>
      <c r="C18" s="28" t="s">
        <v>278</v>
      </c>
    </row>
    <row r="19" spans="2:3" x14ac:dyDescent="0.25">
      <c r="B19" s="26" t="s">
        <v>17</v>
      </c>
      <c r="C19" s="25" t="s">
        <v>279</v>
      </c>
    </row>
    <row r="20" spans="2:3" ht="30" x14ac:dyDescent="0.25">
      <c r="B20" s="27" t="s">
        <v>18</v>
      </c>
      <c r="C20" s="28" t="s">
        <v>280</v>
      </c>
    </row>
    <row r="21" spans="2:3" x14ac:dyDescent="0.25">
      <c r="B21" s="26" t="s">
        <v>19</v>
      </c>
      <c r="C21" s="25" t="s">
        <v>281</v>
      </c>
    </row>
    <row r="22" spans="2:3" ht="30" x14ac:dyDescent="0.25">
      <c r="B22" s="27" t="s">
        <v>20</v>
      </c>
      <c r="C22" s="28" t="s">
        <v>282</v>
      </c>
    </row>
    <row r="23" spans="2:3" ht="30" x14ac:dyDescent="0.25">
      <c r="B23" s="27" t="s">
        <v>21</v>
      </c>
      <c r="C23" s="28" t="s">
        <v>283</v>
      </c>
    </row>
    <row r="24" spans="2:3" ht="30.75" thickBot="1" x14ac:dyDescent="0.3">
      <c r="B24" s="29" t="s">
        <v>22</v>
      </c>
      <c r="C24" s="30" t="s">
        <v>284</v>
      </c>
    </row>
    <row r="27" spans="2:3" ht="15.75" x14ac:dyDescent="0.25">
      <c r="B27" s="50" t="s">
        <v>285</v>
      </c>
      <c r="C27" s="50"/>
    </row>
    <row r="28" spans="2:3" ht="33.75" customHeight="1" x14ac:dyDescent="0.25">
      <c r="B28" s="51" t="s">
        <v>286</v>
      </c>
      <c r="C28" s="51"/>
    </row>
    <row r="29" spans="2:3" ht="90" customHeight="1" x14ac:dyDescent="0.25">
      <c r="B29" s="52" t="s">
        <v>287</v>
      </c>
      <c r="C29" s="52"/>
    </row>
    <row r="30" spans="2:3" ht="33.75" customHeight="1" x14ac:dyDescent="0.25">
      <c r="B30" s="52" t="s">
        <v>288</v>
      </c>
      <c r="C30" s="52"/>
    </row>
  </sheetData>
  <mergeCells count="4">
    <mergeCell ref="B27:C27"/>
    <mergeCell ref="B28:C28"/>
    <mergeCell ref="B29:C29"/>
    <mergeCell ref="B30:C3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594034df-474d-4b02-9ca2-944c66351583">
      <Terms xmlns="http://schemas.microsoft.com/office/infopath/2007/PartnerControls"/>
    </lcf76f155ced4ddcb4097134ff3c332f>
    <_ip_UnifiedCompliancePolicyProperties xmlns="http://schemas.microsoft.com/sharepoint/v3" xsi:nil="true"/>
    <TaxCatchAll xmlns="dfcf60e3-6080-4d69-aea6-ccda2266e1c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765dd8b7fe8e87b9b907f5a896927b09">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1a00569ada334523ba9d1a2253b87abe"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654A6C-4DDD-493B-992F-C14F6DCCF268}">
  <ds:schemaRefs>
    <ds:schemaRef ds:uri="http://schemas.microsoft.com/office/2006/metadata/properties"/>
    <ds:schemaRef ds:uri="http://schemas.microsoft.com/office/infopath/2007/PartnerControls"/>
    <ds:schemaRef ds:uri="http://schemas.microsoft.com/sharepoint/v3"/>
    <ds:schemaRef ds:uri="594034df-474d-4b02-9ca2-944c66351583"/>
    <ds:schemaRef ds:uri="dfcf60e3-6080-4d69-aea6-ccda2266e1cc"/>
  </ds:schemaRefs>
</ds:datastoreItem>
</file>

<file path=customXml/itemProps2.xml><?xml version="1.0" encoding="utf-8"?>
<ds:datastoreItem xmlns:ds="http://schemas.openxmlformats.org/officeDocument/2006/customXml" ds:itemID="{43180A5B-BCE1-4ECA-AE7E-954F50E13604}">
  <ds:schemaRefs>
    <ds:schemaRef ds:uri="http://schemas.microsoft.com/sharepoint/v3/contenttype/forms"/>
  </ds:schemaRefs>
</ds:datastoreItem>
</file>

<file path=customXml/itemProps3.xml><?xml version="1.0" encoding="utf-8"?>
<ds:datastoreItem xmlns:ds="http://schemas.openxmlformats.org/officeDocument/2006/customXml" ds:itemID="{C3728AE7-8564-48C6-B897-B6C61D6640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MODELO ESTUDIO MERCADO (2)</vt:lpstr>
      <vt:lpstr>INSTRUCCIONES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Jose Edward Joven Bustamante</cp:lastModifiedBy>
  <cp:revision/>
  <dcterms:created xsi:type="dcterms:W3CDTF">2015-06-05T18:19:34Z</dcterms:created>
  <dcterms:modified xsi:type="dcterms:W3CDTF">2025-02-26T21:46:13Z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SIP_Label_1299739c-ad3d-4908-806e-4d91151a6e13_Enabled">
    <vt:lpwstr>true</vt:lpwstr>
  </property>
  <property fmtid="{D5CDD505-2E9C-101B-9397-08002B2CF9AE}" pid="4" name="MSIP_Label_1299739c-ad3d-4908-806e-4d91151a6e13_SetDate">
    <vt:lpwstr>2023-11-14T14:47:47Z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3e2b9c13-e5df-4710-8b7b-a1e8af6f2756</vt:lpwstr>
  </property>
  <property fmtid="{D5CDD505-2E9C-101B-9397-08002B2CF9AE}" pid="9" name="MSIP_Label_1299739c-ad3d-4908-806e-4d91151a6e13_ContentBits">
    <vt:lpwstr>0</vt:lpwstr>
  </property>
  <property fmtid="{D5CDD505-2E9C-101B-9397-08002B2CF9AE}" pid="10" name="MediaServiceImageTags">
    <vt:lpwstr/>
  </property>
</Properties>
</file>