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x\Documents\STEPHANIE\CENAC 2020\PROCESO 135 MMTO INMUEBLES\"/>
    </mc:Choice>
  </mc:AlternateContent>
  <bookViews>
    <workbookView xWindow="0" yWindow="0" windowWidth="20490" windowHeight="7755" firstSheet="1" activeTab="4"/>
  </bookViews>
  <sheets>
    <sheet name="INDICADORES 1-6" sheetId="3" r:id="rId1"/>
    <sheet name="INDICADORES 7-10" sheetId="4" r:id="rId2"/>
    <sheet name="INDICADORES 11-16" sheetId="5" r:id="rId3"/>
    <sheet name="INDICADORES 17-21" sheetId="6" r:id="rId4"/>
    <sheet name="INDICADORES 22" sheetId="7" r:id="rId5"/>
    <sheet name="Hoja1" sheetId="1" r:id="rId6"/>
  </sheets>
  <definedNames>
    <definedName name="_xlnm._FilterDatabase" localSheetId="2" hidden="1">'INDICADORES 11-16'!$A$1:$G$47</definedName>
    <definedName name="_xlnm._FilterDatabase" localSheetId="3" hidden="1">'INDICADORES 17-21'!$A$1:$F$47</definedName>
    <definedName name="_xlnm._FilterDatabase" localSheetId="4" hidden="1">'INDICADORES 22'!$A$1:$D$48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7" l="1"/>
  <c r="D10" i="7"/>
  <c r="D9" i="7"/>
  <c r="B25" i="7" s="1"/>
  <c r="C8" i="7"/>
  <c r="B8" i="7"/>
  <c r="D8" i="7" s="1"/>
  <c r="D7" i="7"/>
  <c r="B47" i="7" s="1"/>
  <c r="D6" i="7"/>
  <c r="B20" i="7" s="1"/>
  <c r="D5" i="7"/>
  <c r="D4" i="7"/>
  <c r="D3" i="7"/>
  <c r="B41" i="7" s="1"/>
  <c r="E46" i="6"/>
  <c r="D46" i="6"/>
  <c r="E40" i="6"/>
  <c r="D40" i="6"/>
  <c r="E14" i="6"/>
  <c r="D14" i="6"/>
  <c r="E7" i="6"/>
  <c r="D7" i="6"/>
  <c r="G46" i="5"/>
  <c r="E46" i="5"/>
  <c r="D46" i="5"/>
  <c r="B46" i="5"/>
  <c r="G40" i="5"/>
  <c r="E40" i="5"/>
  <c r="D40" i="5"/>
  <c r="B40" i="5"/>
  <c r="D19" i="5"/>
  <c r="E14" i="5"/>
  <c r="D14" i="5"/>
  <c r="B14" i="5"/>
  <c r="G7" i="5"/>
  <c r="E7" i="5"/>
  <c r="D7" i="5"/>
  <c r="B7" i="5"/>
  <c r="B15" i="7" l="1"/>
  <c r="B35" i="7"/>
  <c r="G49" i="4" l="1"/>
  <c r="F49" i="4"/>
  <c r="E49" i="4"/>
  <c r="B49" i="4"/>
  <c r="G43" i="4"/>
  <c r="F43" i="4"/>
  <c r="E43" i="4"/>
  <c r="F20" i="4"/>
  <c r="G15" i="4"/>
  <c r="F15" i="4"/>
  <c r="E15" i="4"/>
  <c r="D10" i="4"/>
  <c r="D9" i="4"/>
  <c r="B35" i="4" s="1"/>
  <c r="G8" i="4"/>
  <c r="F8" i="4"/>
  <c r="E8" i="4"/>
  <c r="C8" i="4"/>
  <c r="B8" i="4"/>
  <c r="D8" i="4" s="1"/>
  <c r="D7" i="4"/>
  <c r="D6" i="4"/>
  <c r="B20" i="4" s="1"/>
  <c r="B6" i="4"/>
  <c r="D5" i="4"/>
  <c r="B43" i="4" s="1"/>
  <c r="D4" i="4"/>
  <c r="D3" i="4"/>
  <c r="F49" i="3"/>
  <c r="E49" i="3"/>
  <c r="D49" i="3"/>
  <c r="C49" i="3"/>
  <c r="B49" i="3"/>
  <c r="C48" i="3"/>
  <c r="D48" i="3" s="1"/>
  <c r="E48" i="3" s="1"/>
  <c r="F48" i="3" s="1"/>
  <c r="G48" i="3" s="1"/>
  <c r="B48" i="3"/>
  <c r="F43" i="3"/>
  <c r="E43" i="3"/>
  <c r="D43" i="3"/>
  <c r="C43" i="3"/>
  <c r="B43" i="3"/>
  <c r="D42" i="3"/>
  <c r="E42" i="3" s="1"/>
  <c r="F42" i="3" s="1"/>
  <c r="G42" i="3" s="1"/>
  <c r="F19" i="3"/>
  <c r="E19" i="3"/>
  <c r="D19" i="3"/>
  <c r="B19" i="3"/>
  <c r="F14" i="3"/>
  <c r="E14" i="3"/>
  <c r="D14" i="3"/>
  <c r="C14" i="3"/>
  <c r="B14" i="3"/>
  <c r="F7" i="3"/>
  <c r="E7" i="3"/>
  <c r="D7" i="3"/>
  <c r="C7" i="3"/>
  <c r="B25" i="4" l="1"/>
  <c r="B31" i="4"/>
</calcChain>
</file>

<file path=xl/sharedStrings.xml><?xml version="1.0" encoding="utf-8"?>
<sst xmlns="http://schemas.openxmlformats.org/spreadsheetml/2006/main" count="525" uniqueCount="67">
  <si>
    <t>QUATTRO PROYECTOS E INVERSIONES SAS</t>
  </si>
  <si>
    <t>CUMPLE</t>
  </si>
  <si>
    <t>OBSERVACIONES</t>
  </si>
  <si>
    <t>RUP NO SE ENCUENTRA EN FIRME</t>
  </si>
  <si>
    <t xml:space="preserve">Patrimonio  </t>
  </si>
  <si>
    <t>Valor Total Presupuesto Asignado</t>
  </si>
  <si>
    <t>CP=100% VTPA Requerido</t>
  </si>
  <si>
    <t>7. CAPACIDAD PATRIMONIAL</t>
  </si>
  <si>
    <t>Servicios Diseño y Construccion SD&amp;C SAS</t>
  </si>
  <si>
    <t>AGAC Construcción &amp; Servicios de Ingeniería LTDA</t>
  </si>
  <si>
    <t>ARCOP INGENIERIA SAS</t>
  </si>
  <si>
    <t xml:space="preserve">CBC INGENIERIA CIVIL Y MANTENIMIENTO SAS </t>
  </si>
  <si>
    <t>CONSTRUCTORA PAIS SAS</t>
  </si>
  <si>
    <t>INVERCOLING SAS</t>
  </si>
  <si>
    <t>Capital de Trabajo Acreditado por el Oferente</t>
  </si>
  <si>
    <t>Capital de trabajo ≥ 100% del VTPA Requerido</t>
  </si>
  <si>
    <t xml:space="preserve">6. CAPITAL DE TRABAJO </t>
  </si>
  <si>
    <t>Rentabilidad sobre el Activo</t>
  </si>
  <si>
    <r>
      <t xml:space="preserve">Utilidad operacional  /Activo Total </t>
    </r>
    <r>
      <rPr>
        <b/>
        <u/>
        <sz val="8"/>
        <rFont val="Arial Narrow"/>
        <family val="2"/>
      </rPr>
      <t>&gt;</t>
    </r>
    <r>
      <rPr>
        <b/>
        <sz val="8"/>
        <rFont val="Arial Narrow"/>
        <family val="2"/>
      </rPr>
      <t>3% Requerido</t>
    </r>
  </si>
  <si>
    <t>5. RENTABILIDAD SOBRE EL ACTIVO</t>
  </si>
  <si>
    <t>Rentabilidad sobre el patrimonio</t>
  </si>
  <si>
    <r>
      <t>rentabilidad patrimonio=utilidad operacional / patrimonio</t>
    </r>
    <r>
      <rPr>
        <b/>
        <u/>
        <sz val="8"/>
        <rFont val="Arial Narrow"/>
        <family val="2"/>
      </rPr>
      <t xml:space="preserve"> &gt;</t>
    </r>
    <r>
      <rPr>
        <b/>
        <sz val="8"/>
        <rFont val="Arial Narrow"/>
        <family val="2"/>
      </rPr>
      <t>6%</t>
    </r>
  </si>
  <si>
    <t>4. RENTABILIDAD SOBRE EL PATRIMONIO</t>
  </si>
  <si>
    <t>INDICADORES DE CAPACIDAD ORGANIZACIONAL</t>
  </si>
  <si>
    <t>INDETERMINADA*</t>
  </si>
  <si>
    <t>Razon de cobertura de intereses</t>
  </si>
  <si>
    <r>
      <t xml:space="preserve">Razón de cobertura </t>
    </r>
    <r>
      <rPr>
        <b/>
        <u/>
        <sz val="8"/>
        <rFont val="Arial Narrow"/>
        <family val="2"/>
      </rPr>
      <t>&gt;</t>
    </r>
    <r>
      <rPr>
        <b/>
        <sz val="8"/>
        <rFont val="Arial Narrow"/>
        <family val="2"/>
      </rPr>
      <t xml:space="preserve"> 1,0 Requerido</t>
    </r>
  </si>
  <si>
    <t>3. COBERTURA DE INTERESES</t>
  </si>
  <si>
    <t>Índice de Endeudamiento Acreditado</t>
  </si>
  <si>
    <t>Índice de endeudamiento ≤  70% Requerido</t>
  </si>
  <si>
    <t>2. NIVEL DE ENDEUDAMIENTO</t>
  </si>
  <si>
    <t>Activo corriente / Pasivo corriente</t>
  </si>
  <si>
    <t>Indicador de liquidez &gt;=1,12 Requerido</t>
  </si>
  <si>
    <t>1. INDICADOR DE LIQUIDEZ</t>
  </si>
  <si>
    <t>Gastos de Inereses</t>
  </si>
  <si>
    <t>Utilidad Operacional</t>
  </si>
  <si>
    <t>PASIVO + PATRIMONIO</t>
  </si>
  <si>
    <t>PATRIMONIO</t>
  </si>
  <si>
    <t>TOTAL PASIVO</t>
  </si>
  <si>
    <t>Pasivo corriente</t>
  </si>
  <si>
    <t>TOTAL ACTIVO</t>
  </si>
  <si>
    <t>Activo corriente</t>
  </si>
  <si>
    <t>CONCEPTO</t>
  </si>
  <si>
    <t>CONSORCIO AZ&amp;S</t>
  </si>
  <si>
    <t>DAIMAR CONSTRUCCIONES SAS</t>
  </si>
  <si>
    <t>MARLENE MARTINEZ FLOREZ</t>
  </si>
  <si>
    <t>GRUPO CONSTRUCCENTER SAS</t>
  </si>
  <si>
    <t>SIRIUS INGENIERIA SAS</t>
  </si>
  <si>
    <t>AZ SERVICONSTRUCIONES SAS</t>
  </si>
  <si>
    <t>TOTAL</t>
  </si>
  <si>
    <t>INDETERMINADO</t>
  </si>
  <si>
    <t>ANGGY NICOLS ACOSTA VELA</t>
  </si>
  <si>
    <t>VERTICES INGENIERÍA SAS</t>
  </si>
  <si>
    <t>RHOSER INGENIERIA S.A.S</t>
  </si>
  <si>
    <t>IMC SAS</t>
  </si>
  <si>
    <t>R&amp;J INGENIERIA SAS</t>
  </si>
  <si>
    <t>NO APORTA RUP RENOVADO</t>
  </si>
  <si>
    <t>TECNIELET SAS</t>
  </si>
  <si>
    <t xml:space="preserve">
KHALIFA INGENIERIA Y CONSTRUCCIONES SAS
</t>
  </si>
  <si>
    <t>ORION CONIC SAS</t>
  </si>
  <si>
    <t>DISEÑOS Y CONSTRUCCIONES SAS</t>
  </si>
  <si>
    <t>CONSORCIO FLORFON</t>
  </si>
  <si>
    <t>EL COMITÉ ECONÓMICO SE ABTIENE DE REALIZAR LA EVALUACION A ESTE OFERENTE HASTA TANTO NO SE APORTE LA CARTA DE CONSFORMACIÓN CONSORCIAL, YA QUE HAY DIFERENCIAS FRENTE A LA DOCUMENTACION APORTADA Y LOS OFERENTES REGISTRADOS EN LA PLATAFORMA SECOP II.</t>
  </si>
  <si>
    <t>REQUISITO</t>
  </si>
  <si>
    <t>CONSORCIO INCA 2020</t>
  </si>
  <si>
    <t xml:space="preserve">Jairo Orlando Castillo Cardoso </t>
  </si>
  <si>
    <t xml:space="preserve">Inpame S.A.S. Operador Logístico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</si>
</sst>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[$$-240A]\ #,##0.00"/>
    <numFmt numFmtId="166" formatCode="&quot;$&quot;\ #,##0.00"/>
    <numFmt numFmtId="167" formatCode="_-* #,##0.000\ _€_-;\-* #,##0.0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8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/>
  </cellStyleXfs>
  <cellXfs count="145">
    <xf numFmtId="0" fontId="0" fillId="0" borderId="0" xfId="0"/>
    <xf numFmtId="0" fontId="0" fillId="0" borderId="0" xfId="0" applyAlignment="1">
      <alignment wrapText="1"/>
    </xf>
    <xf numFmtId="164" fontId="0" fillId="0" borderId="0" xfId="2" applyFont="1"/>
    <xf numFmtId="164" fontId="0" fillId="0" borderId="0" xfId="2" applyFont="1" applyAlignment="1">
      <alignment horizontal="center" vertical="center"/>
    </xf>
    <xf numFmtId="164" fontId="0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2" xfId="2" applyFont="1" applyBorder="1"/>
    <xf numFmtId="164" fontId="0" fillId="0" borderId="2" xfId="2" applyFont="1" applyBorder="1" applyAlignment="1">
      <alignment horizontal="center" vertical="center"/>
    </xf>
    <xf numFmtId="164" fontId="0" fillId="0" borderId="2" xfId="2" applyFont="1" applyBorder="1" applyAlignment="1">
      <alignment horizontal="center"/>
    </xf>
    <xf numFmtId="166" fontId="4" fillId="0" borderId="2" xfId="3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165" fontId="5" fillId="0" borderId="2" xfId="3" applyFont="1" applyFill="1" applyBorder="1" applyAlignment="1">
      <alignment horizontal="center" vertical="center" wrapText="1"/>
    </xf>
    <xf numFmtId="165" fontId="5" fillId="2" borderId="4" xfId="3" applyFont="1" applyFill="1" applyBorder="1" applyAlignment="1">
      <alignment horizontal="left" vertical="center" wrapText="1"/>
    </xf>
    <xf numFmtId="165" fontId="5" fillId="2" borderId="5" xfId="3" applyFont="1" applyFill="1" applyBorder="1" applyAlignment="1">
      <alignment horizontal="left" vertical="center" wrapText="1"/>
    </xf>
    <xf numFmtId="165" fontId="5" fillId="2" borderId="6" xfId="3" applyFont="1" applyFill="1" applyBorder="1" applyAlignment="1">
      <alignment horizontal="left" vertical="center" wrapText="1"/>
    </xf>
    <xf numFmtId="9" fontId="5" fillId="3" borderId="4" xfId="3" applyNumberFormat="1" applyFont="1" applyFill="1" applyBorder="1" applyAlignment="1">
      <alignment horizontal="left" vertical="center"/>
    </xf>
    <xf numFmtId="9" fontId="5" fillId="3" borderId="5" xfId="3" applyNumberFormat="1" applyFont="1" applyFill="1" applyBorder="1" applyAlignment="1">
      <alignment horizontal="left" vertical="center"/>
    </xf>
    <xf numFmtId="9" fontId="5" fillId="3" borderId="6" xfId="3" applyNumberFormat="1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 wrapText="1"/>
    </xf>
    <xf numFmtId="164" fontId="2" fillId="5" borderId="0" xfId="2" applyFont="1" applyFill="1" applyAlignment="1">
      <alignment horizontal="center" vertical="center" wrapText="1"/>
    </xf>
    <xf numFmtId="164" fontId="2" fillId="6" borderId="0" xfId="2" applyFont="1" applyFill="1" applyAlignment="1">
      <alignment horizontal="center" vertical="center" wrapText="1"/>
    </xf>
    <xf numFmtId="164" fontId="2" fillId="7" borderId="0" xfId="2" applyFont="1" applyFill="1" applyAlignment="1">
      <alignment horizontal="center" vertical="center" wrapText="1"/>
    </xf>
    <xf numFmtId="164" fontId="2" fillId="8" borderId="2" xfId="2" applyFont="1" applyFill="1" applyBorder="1" applyAlignment="1">
      <alignment horizontal="center" vertical="center"/>
    </xf>
    <xf numFmtId="164" fontId="2" fillId="9" borderId="2" xfId="2" applyFont="1" applyFill="1" applyBorder="1" applyAlignment="1">
      <alignment horizontal="center"/>
    </xf>
    <xf numFmtId="165" fontId="5" fillId="2" borderId="4" xfId="3" applyFont="1" applyFill="1" applyBorder="1" applyAlignment="1">
      <alignment vertical="center" wrapText="1"/>
    </xf>
    <xf numFmtId="164" fontId="5" fillId="2" borderId="5" xfId="2" applyFont="1" applyFill="1" applyBorder="1" applyAlignment="1">
      <alignment vertical="center" wrapText="1"/>
    </xf>
    <xf numFmtId="164" fontId="5" fillId="2" borderId="5" xfId="2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vertical="center" wrapText="1"/>
    </xf>
    <xf numFmtId="165" fontId="5" fillId="2" borderId="6" xfId="3" applyFont="1" applyFill="1" applyBorder="1" applyAlignment="1">
      <alignment vertical="center" wrapText="1"/>
    </xf>
    <xf numFmtId="0" fontId="0" fillId="0" borderId="0" xfId="0" applyFill="1"/>
    <xf numFmtId="166" fontId="4" fillId="0" borderId="6" xfId="3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wrapText="1"/>
    </xf>
    <xf numFmtId="164" fontId="0" fillId="0" borderId="5" xfId="2" applyFont="1" applyFill="1" applyBorder="1"/>
    <xf numFmtId="164" fontId="0" fillId="0" borderId="5" xfId="2" applyFont="1" applyFill="1" applyBorder="1" applyAlignment="1">
      <alignment horizontal="center" vertical="center"/>
    </xf>
    <xf numFmtId="164" fontId="2" fillId="0" borderId="5" xfId="2" applyFont="1" applyFill="1" applyBorder="1" applyAlignment="1">
      <alignment horizontal="center"/>
    </xf>
    <xf numFmtId="0" fontId="0" fillId="0" borderId="2" xfId="0" applyBorder="1" applyAlignment="1">
      <alignment wrapText="1"/>
    </xf>
    <xf numFmtId="165" fontId="5" fillId="10" borderId="2" xfId="3" applyFont="1" applyFill="1" applyBorder="1" applyAlignment="1">
      <alignment horizontal="center" vertical="center" wrapText="1"/>
    </xf>
    <xf numFmtId="166" fontId="7" fillId="11" borderId="4" xfId="3" applyNumberFormat="1" applyFont="1" applyFill="1" applyBorder="1" applyAlignment="1">
      <alignment horizontal="center" vertical="center"/>
    </xf>
    <xf numFmtId="166" fontId="7" fillId="11" borderId="5" xfId="3" applyNumberFormat="1" applyFont="1" applyFill="1" applyBorder="1" applyAlignment="1">
      <alignment horizontal="center" vertical="center"/>
    </xf>
    <xf numFmtId="166" fontId="7" fillId="11" borderId="6" xfId="3" applyNumberFormat="1" applyFont="1" applyFill="1" applyBorder="1" applyAlignment="1">
      <alignment horizontal="center" vertical="center"/>
    </xf>
    <xf numFmtId="9" fontId="0" fillId="0" borderId="2" xfId="1" applyFont="1" applyBorder="1" applyAlignment="1">
      <alignment horizontal="center"/>
    </xf>
    <xf numFmtId="9" fontId="5" fillId="3" borderId="4" xfId="3" applyNumberFormat="1" applyFont="1" applyFill="1" applyBorder="1" applyAlignment="1">
      <alignment vertical="center" wrapText="1"/>
    </xf>
    <xf numFmtId="164" fontId="5" fillId="3" borderId="5" xfId="2" applyFont="1" applyFill="1" applyBorder="1" applyAlignment="1">
      <alignment vertical="center"/>
    </xf>
    <xf numFmtId="164" fontId="5" fillId="3" borderId="5" xfId="2" applyFont="1" applyFill="1" applyBorder="1" applyAlignment="1">
      <alignment horizontal="center" vertical="center"/>
    </xf>
    <xf numFmtId="9" fontId="5" fillId="3" borderId="5" xfId="3" applyNumberFormat="1" applyFont="1" applyFill="1" applyBorder="1" applyAlignment="1">
      <alignment vertical="center"/>
    </xf>
    <xf numFmtId="9" fontId="5" fillId="3" borderId="6" xfId="3" applyNumberFormat="1" applyFont="1" applyFill="1" applyBorder="1" applyAlignment="1">
      <alignment vertical="center"/>
    </xf>
    <xf numFmtId="166" fontId="4" fillId="2" borderId="4" xfId="3" applyNumberFormat="1" applyFont="1" applyFill="1" applyBorder="1" applyAlignment="1">
      <alignment horizontal="left" vertical="center" wrapText="1"/>
    </xf>
    <xf numFmtId="166" fontId="4" fillId="2" borderId="5" xfId="3" applyNumberFormat="1" applyFont="1" applyFill="1" applyBorder="1" applyAlignment="1">
      <alignment horizontal="left" vertical="center" wrapText="1"/>
    </xf>
    <xf numFmtId="166" fontId="4" fillId="2" borderId="6" xfId="3" applyNumberFormat="1" applyFont="1" applyFill="1" applyBorder="1" applyAlignment="1">
      <alignment horizontal="left" vertical="center" wrapText="1"/>
    </xf>
    <xf numFmtId="165" fontId="4" fillId="0" borderId="2" xfId="3" applyFont="1" applyFill="1" applyBorder="1" applyAlignment="1">
      <alignment horizontal="center" vertical="center" wrapText="1"/>
    </xf>
    <xf numFmtId="165" fontId="5" fillId="0" borderId="2" xfId="3" applyFont="1" applyFill="1" applyBorder="1" applyAlignment="1">
      <alignment horizontal="center" vertical="center"/>
    </xf>
    <xf numFmtId="165" fontId="8" fillId="0" borderId="2" xfId="3" applyFont="1" applyFill="1" applyBorder="1" applyAlignment="1">
      <alignment horizontal="center" vertical="center"/>
    </xf>
    <xf numFmtId="165" fontId="5" fillId="12" borderId="2" xfId="3" applyFont="1" applyFill="1" applyBorder="1" applyAlignment="1">
      <alignment horizontal="center" vertical="center" wrapText="1"/>
    </xf>
    <xf numFmtId="165" fontId="4" fillId="0" borderId="7" xfId="3" applyFont="1" applyFill="1" applyBorder="1" applyAlignment="1">
      <alignment horizontal="center" vertical="center" wrapText="1"/>
    </xf>
    <xf numFmtId="164" fontId="2" fillId="9" borderId="1" xfId="2" applyFont="1" applyFill="1" applyBorder="1" applyAlignment="1">
      <alignment horizontal="center"/>
    </xf>
    <xf numFmtId="164" fontId="2" fillId="8" borderId="1" xfId="2" applyFont="1" applyFill="1" applyBorder="1" applyAlignment="1">
      <alignment horizontal="center" vertical="center"/>
    </xf>
    <xf numFmtId="164" fontId="2" fillId="7" borderId="2" xfId="2" applyFont="1" applyFill="1" applyBorder="1" applyAlignment="1">
      <alignment horizontal="center" vertical="center" wrapText="1"/>
    </xf>
    <xf numFmtId="164" fontId="2" fillId="6" borderId="2" xfId="2" applyFont="1" applyFill="1" applyBorder="1" applyAlignment="1">
      <alignment horizontal="center" vertical="center" wrapText="1"/>
    </xf>
    <xf numFmtId="164" fontId="2" fillId="5" borderId="2" xfId="2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9" borderId="6" xfId="2" applyFont="1" applyFill="1" applyBorder="1" applyAlignment="1">
      <alignment horizontal="center"/>
    </xf>
    <xf numFmtId="164" fontId="2" fillId="9" borderId="5" xfId="2" applyFont="1" applyFill="1" applyBorder="1" applyAlignment="1">
      <alignment horizontal="center"/>
    </xf>
    <xf numFmtId="164" fontId="2" fillId="9" borderId="4" xfId="2" applyFont="1" applyFill="1" applyBorder="1" applyAlignment="1">
      <alignment horizontal="center"/>
    </xf>
    <xf numFmtId="164" fontId="2" fillId="8" borderId="2" xfId="2" applyFont="1" applyFill="1" applyBorder="1" applyAlignment="1">
      <alignment horizontal="center" vertical="center" wrapText="1"/>
    </xf>
    <xf numFmtId="164" fontId="2" fillId="7" borderId="2" xfId="2" applyFont="1" applyFill="1" applyBorder="1" applyAlignment="1">
      <alignment horizontal="center" vertical="center" wrapText="1"/>
    </xf>
    <xf numFmtId="164" fontId="2" fillId="6" borderId="2" xfId="2" applyFont="1" applyFill="1" applyBorder="1" applyAlignment="1">
      <alignment horizontal="center" vertical="center" wrapText="1"/>
    </xf>
    <xf numFmtId="165" fontId="5" fillId="12" borderId="6" xfId="3" applyFont="1" applyFill="1" applyBorder="1" applyAlignment="1">
      <alignment horizontal="center" vertical="center" wrapText="1"/>
    </xf>
    <xf numFmtId="165" fontId="5" fillId="9" borderId="2" xfId="3" applyFont="1" applyFill="1" applyBorder="1" applyAlignment="1">
      <alignment horizontal="center" vertical="center" wrapText="1"/>
    </xf>
    <xf numFmtId="164" fontId="0" fillId="0" borderId="2" xfId="2" applyFont="1" applyBorder="1" applyAlignment="1">
      <alignment horizontal="center" vertical="center" wrapText="1"/>
    </xf>
    <xf numFmtId="164" fontId="2" fillId="8" borderId="2" xfId="2" applyFont="1" applyFill="1" applyBorder="1" applyAlignment="1">
      <alignment horizontal="center" vertical="center" wrapText="1"/>
    </xf>
    <xf numFmtId="164" fontId="0" fillId="0" borderId="6" xfId="2" applyFont="1" applyBorder="1" applyAlignment="1">
      <alignment horizontal="center" vertical="center"/>
    </xf>
    <xf numFmtId="164" fontId="0" fillId="0" borderId="5" xfId="2" applyFont="1" applyBorder="1" applyAlignment="1">
      <alignment horizontal="center" vertical="center"/>
    </xf>
    <xf numFmtId="164" fontId="0" fillId="0" borderId="4" xfId="2" applyFont="1" applyBorder="1" applyAlignment="1">
      <alignment horizontal="center" vertical="center"/>
    </xf>
    <xf numFmtId="164" fontId="5" fillId="3" borderId="5" xfId="2" applyFont="1" applyFill="1" applyBorder="1" applyAlignment="1">
      <alignment horizontal="center" vertical="center" wrapText="1"/>
    </xf>
    <xf numFmtId="167" fontId="0" fillId="0" borderId="2" xfId="2" applyNumberFormat="1" applyFont="1" applyBorder="1"/>
    <xf numFmtId="164" fontId="0" fillId="0" borderId="6" xfId="2" applyFont="1" applyBorder="1" applyAlignment="1">
      <alignment horizontal="center"/>
    </xf>
    <xf numFmtId="164" fontId="0" fillId="0" borderId="5" xfId="2" applyFont="1" applyBorder="1" applyAlignment="1">
      <alignment horizontal="center"/>
    </xf>
    <xf numFmtId="164" fontId="0" fillId="0" borderId="4" xfId="2" applyFont="1" applyBorder="1" applyAlignment="1">
      <alignment horizontal="center"/>
    </xf>
    <xf numFmtId="166" fontId="4" fillId="0" borderId="5" xfId="3" applyNumberFormat="1" applyFont="1" applyFill="1" applyBorder="1" applyAlignment="1">
      <alignment horizontal="center" vertical="center"/>
    </xf>
    <xf numFmtId="164" fontId="0" fillId="0" borderId="5" xfId="2" applyFont="1" applyFill="1" applyBorder="1" applyAlignment="1">
      <alignment horizontal="center" vertical="center" wrapText="1"/>
    </xf>
    <xf numFmtId="9" fontId="5" fillId="3" borderId="2" xfId="3" applyNumberFormat="1" applyFont="1" applyFill="1" applyBorder="1" applyAlignment="1">
      <alignment horizontal="left" vertical="center"/>
    </xf>
    <xf numFmtId="165" fontId="5" fillId="2" borderId="2" xfId="3" applyFont="1" applyFill="1" applyBorder="1" applyAlignment="1">
      <alignment horizontal="left" vertical="center" wrapText="1"/>
    </xf>
    <xf numFmtId="164" fontId="0" fillId="0" borderId="0" xfId="2" applyFont="1" applyAlignment="1">
      <alignment horizontal="center" vertical="center" wrapText="1"/>
    </xf>
    <xf numFmtId="164" fontId="0" fillId="0" borderId="0" xfId="2" applyFont="1" applyAlignment="1">
      <alignment wrapText="1"/>
    </xf>
    <xf numFmtId="164" fontId="2" fillId="9" borderId="2" xfId="2" applyFont="1" applyFill="1" applyBorder="1" applyAlignment="1">
      <alignment horizontal="center" wrapText="1"/>
    </xf>
    <xf numFmtId="164" fontId="2" fillId="4" borderId="2" xfId="2" applyFont="1" applyFill="1" applyBorder="1" applyAlignment="1">
      <alignment horizontal="center" vertical="center" wrapText="1"/>
    </xf>
    <xf numFmtId="164" fontId="0" fillId="0" borderId="2" xfId="2" applyFont="1" applyBorder="1" applyAlignment="1">
      <alignment horizontal="center" wrapText="1"/>
    </xf>
    <xf numFmtId="164" fontId="0" fillId="0" borderId="3" xfId="2" applyFont="1" applyBorder="1" applyAlignment="1">
      <alignment horizontal="center" vertical="center" wrapText="1"/>
    </xf>
    <xf numFmtId="164" fontId="0" fillId="0" borderId="2" xfId="2" applyFont="1" applyBorder="1" applyAlignment="1">
      <alignment vertical="center" wrapText="1"/>
    </xf>
    <xf numFmtId="164" fontId="0" fillId="0" borderId="7" xfId="2" applyFont="1" applyBorder="1" applyAlignment="1">
      <alignment horizontal="center" vertical="center" wrapText="1"/>
    </xf>
    <xf numFmtId="164" fontId="0" fillId="0" borderId="1" xfId="2" applyFont="1" applyBorder="1" applyAlignment="1">
      <alignment horizontal="center" vertical="center" wrapText="1"/>
    </xf>
    <xf numFmtId="164" fontId="2" fillId="9" borderId="1" xfId="2" applyFont="1" applyFill="1" applyBorder="1" applyAlignment="1">
      <alignment horizontal="center" wrapText="1"/>
    </xf>
    <xf numFmtId="164" fontId="2" fillId="4" borderId="0" xfId="2" applyFont="1" applyFill="1" applyAlignment="1">
      <alignment horizontal="center" vertical="center" wrapText="1"/>
    </xf>
    <xf numFmtId="164" fontId="0" fillId="0" borderId="3" xfId="2" applyFont="1" applyBorder="1" applyAlignment="1">
      <alignment horizontal="center"/>
    </xf>
    <xf numFmtId="164" fontId="0" fillId="0" borderId="1" xfId="2" applyFont="1" applyBorder="1" applyAlignment="1">
      <alignment horizontal="center"/>
    </xf>
    <xf numFmtId="164" fontId="0" fillId="0" borderId="0" xfId="2" applyFont="1" applyAlignment="1">
      <alignment horizontal="center" wrapText="1"/>
    </xf>
    <xf numFmtId="164" fontId="9" fillId="0" borderId="3" xfId="2" applyFont="1" applyBorder="1" applyAlignment="1">
      <alignment horizontal="center" vertical="center" wrapText="1"/>
    </xf>
    <xf numFmtId="164" fontId="9" fillId="0" borderId="7" xfId="2" applyFont="1" applyBorder="1" applyAlignment="1">
      <alignment horizontal="center" vertical="center" wrapText="1"/>
    </xf>
    <xf numFmtId="164" fontId="9" fillId="0" borderId="1" xfId="2" applyFont="1" applyBorder="1" applyAlignment="1">
      <alignment horizontal="center" vertical="center" wrapText="1"/>
    </xf>
    <xf numFmtId="164" fontId="0" fillId="0" borderId="3" xfId="2" applyFont="1" applyBorder="1" applyAlignment="1">
      <alignment horizontal="center" wrapText="1"/>
    </xf>
    <xf numFmtId="164" fontId="0" fillId="0" borderId="1" xfId="2" applyFont="1" applyBorder="1" applyAlignment="1">
      <alignment horizontal="center" wrapText="1"/>
    </xf>
    <xf numFmtId="165" fontId="5" fillId="2" borderId="2" xfId="3" applyFont="1" applyFill="1" applyBorder="1" applyAlignment="1">
      <alignment vertical="center" wrapText="1"/>
    </xf>
    <xf numFmtId="164" fontId="5" fillId="2" borderId="2" xfId="2" applyFont="1" applyFill="1" applyBorder="1" applyAlignment="1">
      <alignment horizontal="center" vertical="center" wrapText="1"/>
    </xf>
    <xf numFmtId="164" fontId="5" fillId="2" borderId="2" xfId="2" applyFont="1" applyFill="1" applyBorder="1" applyAlignment="1">
      <alignment vertical="center" wrapText="1"/>
    </xf>
    <xf numFmtId="164" fontId="0" fillId="0" borderId="2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13" borderId="0" xfId="0" applyFill="1" applyAlignment="1">
      <alignment horizontal="center"/>
    </xf>
    <xf numFmtId="164" fontId="2" fillId="9" borderId="2" xfId="2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165" fontId="8" fillId="0" borderId="6" xfId="3" applyFont="1" applyFill="1" applyBorder="1" applyAlignment="1">
      <alignment horizontal="center" vertical="center"/>
    </xf>
    <xf numFmtId="43" fontId="0" fillId="0" borderId="2" xfId="0" applyNumberFormat="1" applyBorder="1"/>
    <xf numFmtId="165" fontId="5" fillId="0" borderId="6" xfId="3" applyFont="1" applyFill="1" applyBorder="1" applyAlignment="1">
      <alignment horizontal="center" vertical="center"/>
    </xf>
    <xf numFmtId="165" fontId="5" fillId="0" borderId="6" xfId="3" applyFont="1" applyFill="1" applyBorder="1" applyAlignment="1">
      <alignment horizontal="center" vertical="center" wrapText="1"/>
    </xf>
    <xf numFmtId="165" fontId="4" fillId="0" borderId="6" xfId="3" applyFont="1" applyFill="1" applyBorder="1" applyAlignment="1">
      <alignment horizontal="center" vertical="center" wrapText="1"/>
    </xf>
    <xf numFmtId="0" fontId="0" fillId="0" borderId="2" xfId="0" applyBorder="1"/>
    <xf numFmtId="165" fontId="4" fillId="0" borderId="9" xfId="3" applyFont="1" applyFill="1" applyBorder="1" applyAlignment="1">
      <alignment horizontal="center" vertical="center" wrapText="1"/>
    </xf>
    <xf numFmtId="9" fontId="5" fillId="3" borderId="2" xfId="3" applyNumberFormat="1" applyFont="1" applyFill="1" applyBorder="1" applyAlignment="1">
      <alignment vertical="center"/>
    </xf>
    <xf numFmtId="166" fontId="4" fillId="2" borderId="6" xfId="3" applyNumberFormat="1" applyFont="1" applyFill="1" applyBorder="1" applyAlignment="1">
      <alignment vertical="center" wrapText="1"/>
    </xf>
    <xf numFmtId="166" fontId="4" fillId="2" borderId="2" xfId="3" applyNumberFormat="1" applyFont="1" applyFill="1" applyBorder="1" applyAlignment="1">
      <alignment vertical="center" wrapText="1"/>
    </xf>
    <xf numFmtId="164" fontId="0" fillId="0" borderId="6" xfId="2" applyFont="1" applyBorder="1" applyAlignment="1">
      <alignment horizontal="center" vertical="center" wrapText="1"/>
    </xf>
    <xf numFmtId="164" fontId="0" fillId="0" borderId="5" xfId="2" applyFont="1" applyBorder="1" applyAlignment="1">
      <alignment horizontal="center" vertical="center" wrapText="1"/>
    </xf>
    <xf numFmtId="164" fontId="0" fillId="0" borderId="4" xfId="2" applyFont="1" applyBorder="1" applyAlignment="1">
      <alignment horizontal="center" vertical="center" wrapText="1"/>
    </xf>
    <xf numFmtId="164" fontId="0" fillId="0" borderId="6" xfId="2" applyFont="1" applyBorder="1" applyAlignment="1">
      <alignment horizontal="center" wrapText="1"/>
    </xf>
    <xf numFmtId="164" fontId="0" fillId="0" borderId="5" xfId="2" applyFont="1" applyBorder="1" applyAlignment="1">
      <alignment horizontal="center" wrapText="1"/>
    </xf>
    <xf numFmtId="164" fontId="0" fillId="0" borderId="4" xfId="2" applyFont="1" applyBorder="1" applyAlignment="1">
      <alignment horizontal="center" wrapText="1"/>
    </xf>
    <xf numFmtId="165" fontId="5" fillId="10" borderId="6" xfId="3" applyFont="1" applyFill="1" applyBorder="1" applyAlignment="1">
      <alignment horizontal="center" vertical="center" wrapText="1"/>
    </xf>
    <xf numFmtId="166" fontId="7" fillId="11" borderId="6" xfId="3" applyNumberFormat="1" applyFont="1" applyFill="1" applyBorder="1" applyAlignment="1">
      <alignment vertical="center"/>
    </xf>
    <xf numFmtId="166" fontId="7" fillId="11" borderId="2" xfId="3" applyNumberFormat="1" applyFont="1" applyFill="1" applyBorder="1" applyAlignment="1">
      <alignment vertical="center"/>
    </xf>
    <xf numFmtId="164" fontId="0" fillId="0" borderId="3" xfId="2" applyFont="1" applyBorder="1" applyAlignment="1">
      <alignment horizontal="center" wrapText="1"/>
    </xf>
    <xf numFmtId="164" fontId="5" fillId="2" borderId="4" xfId="2" applyFont="1" applyFill="1" applyBorder="1" applyAlignment="1">
      <alignment horizontal="center" vertical="center" wrapText="1"/>
    </xf>
    <xf numFmtId="9" fontId="5" fillId="3" borderId="6" xfId="3" applyNumberFormat="1" applyFont="1" applyFill="1" applyBorder="1" applyAlignment="1">
      <alignment horizontal="center" vertical="center"/>
    </xf>
    <xf numFmtId="9" fontId="5" fillId="3" borderId="5" xfId="3" applyNumberFormat="1" applyFont="1" applyFill="1" applyBorder="1" applyAlignment="1">
      <alignment horizontal="center" vertical="center"/>
    </xf>
    <xf numFmtId="9" fontId="5" fillId="3" borderId="4" xfId="3" applyNumberFormat="1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 wrapText="1"/>
    </xf>
    <xf numFmtId="165" fontId="5" fillId="2" borderId="4" xfId="3" applyFont="1" applyFill="1" applyBorder="1" applyAlignment="1">
      <alignment horizontal="center" vertical="center" wrapText="1"/>
    </xf>
    <xf numFmtId="165" fontId="5" fillId="2" borderId="6" xfId="3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 wrapText="1"/>
    </xf>
    <xf numFmtId="9" fontId="5" fillId="3" borderId="6" xfId="3" applyNumberFormat="1" applyFont="1" applyFill="1" applyBorder="1" applyAlignment="1">
      <alignment horizontal="left" vertical="center"/>
    </xf>
    <xf numFmtId="9" fontId="5" fillId="3" borderId="5" xfId="3" applyNumberFormat="1" applyFont="1" applyFill="1" applyBorder="1" applyAlignment="1">
      <alignment horizontal="left" vertical="center" wrapText="1"/>
    </xf>
    <xf numFmtId="164" fontId="5" fillId="3" borderId="5" xfId="2" applyFont="1" applyFill="1" applyBorder="1" applyAlignment="1">
      <alignment horizontal="left" vertical="center" wrapText="1"/>
    </xf>
    <xf numFmtId="164" fontId="5" fillId="3" borderId="5" xfId="2" applyFont="1" applyFill="1" applyBorder="1" applyAlignment="1">
      <alignment horizontal="left" vertical="center"/>
    </xf>
    <xf numFmtId="164" fontId="5" fillId="3" borderId="4" xfId="2" applyFont="1" applyFill="1" applyBorder="1" applyAlignment="1">
      <alignment horizontal="left" vertical="center" wrapText="1"/>
    </xf>
  </cellXfs>
  <cellStyles count="4">
    <cellStyle name="Millares 2" xfId="2"/>
    <cellStyle name="Normal" xfId="0" builtinId="0"/>
    <cellStyle name="Normal 2" xfId="3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workbookViewId="0">
      <selection activeCell="C11" sqref="C11"/>
    </sheetView>
  </sheetViews>
  <sheetFormatPr baseColWidth="10" defaultRowHeight="15" x14ac:dyDescent="0.25"/>
  <cols>
    <col min="1" max="1" width="32" style="5" bestFit="1" customWidth="1"/>
    <col min="2" max="2" width="23.5703125" style="4" customWidth="1"/>
    <col min="3" max="3" width="25.42578125" style="3" bestFit="1" customWidth="1"/>
    <col min="4" max="4" width="25.7109375" style="2" customWidth="1"/>
    <col min="5" max="5" width="21.85546875" style="2" customWidth="1"/>
    <col min="6" max="6" width="30" style="2" customWidth="1"/>
    <col min="7" max="7" width="26" style="1" customWidth="1"/>
  </cols>
  <sheetData>
    <row r="1" spans="1:7" ht="30" x14ac:dyDescent="0.25">
      <c r="A1" s="53" t="s">
        <v>42</v>
      </c>
      <c r="B1" s="24" t="s">
        <v>13</v>
      </c>
      <c r="C1" s="23" t="s">
        <v>12</v>
      </c>
      <c r="D1" s="57" t="s">
        <v>11</v>
      </c>
      <c r="E1" s="58" t="s">
        <v>10</v>
      </c>
      <c r="F1" s="59" t="s">
        <v>9</v>
      </c>
      <c r="G1" s="60" t="s">
        <v>8</v>
      </c>
    </row>
    <row r="2" spans="1:7" x14ac:dyDescent="0.25">
      <c r="A2" s="52" t="s">
        <v>41</v>
      </c>
      <c r="B2" s="9">
        <v>1739179332</v>
      </c>
      <c r="C2" s="8">
        <v>2338902538.21</v>
      </c>
      <c r="D2" s="7">
        <v>1340994494</v>
      </c>
      <c r="E2" s="7">
        <v>159620470</v>
      </c>
      <c r="F2" s="7">
        <v>294151919</v>
      </c>
      <c r="G2" s="61" t="s">
        <v>3</v>
      </c>
    </row>
    <row r="3" spans="1:7" x14ac:dyDescent="0.25">
      <c r="A3" s="51" t="s">
        <v>40</v>
      </c>
      <c r="B3" s="9">
        <v>1892555665</v>
      </c>
      <c r="C3" s="8">
        <v>2423902538.21</v>
      </c>
      <c r="D3" s="7">
        <v>1693228445</v>
      </c>
      <c r="E3" s="7">
        <v>160980005</v>
      </c>
      <c r="F3" s="7">
        <v>331571198</v>
      </c>
      <c r="G3" s="61"/>
    </row>
    <row r="4" spans="1:7" x14ac:dyDescent="0.25">
      <c r="A4" s="52" t="s">
        <v>39</v>
      </c>
      <c r="B4" s="9">
        <v>100093571</v>
      </c>
      <c r="C4" s="8">
        <v>194209895.24000001</v>
      </c>
      <c r="D4" s="7">
        <v>160448975</v>
      </c>
      <c r="E4" s="7">
        <v>28042276</v>
      </c>
      <c r="F4" s="7">
        <v>110172852</v>
      </c>
      <c r="G4" s="61"/>
    </row>
    <row r="5" spans="1:7" x14ac:dyDescent="0.25">
      <c r="A5" s="51" t="s">
        <v>38</v>
      </c>
      <c r="B5" s="9">
        <v>649463514</v>
      </c>
      <c r="C5" s="8">
        <v>450548037.24000001</v>
      </c>
      <c r="D5" s="7">
        <v>375981568</v>
      </c>
      <c r="E5" s="7">
        <v>28695756</v>
      </c>
      <c r="F5" s="7">
        <v>167951341</v>
      </c>
      <c r="G5" s="61"/>
    </row>
    <row r="6" spans="1:7" x14ac:dyDescent="0.25">
      <c r="A6" s="51" t="s">
        <v>37</v>
      </c>
      <c r="B6" s="9">
        <v>1243092151</v>
      </c>
      <c r="C6" s="8">
        <v>1973354500.97</v>
      </c>
      <c r="D6" s="7">
        <v>1317246877</v>
      </c>
      <c r="E6" s="7">
        <v>132284249</v>
      </c>
      <c r="F6" s="7">
        <v>163619857</v>
      </c>
      <c r="G6" s="61"/>
    </row>
    <row r="7" spans="1:7" x14ac:dyDescent="0.25">
      <c r="A7" s="12" t="s">
        <v>36</v>
      </c>
      <c r="B7" s="9">
        <v>1892555665</v>
      </c>
      <c r="C7" s="8">
        <f>+C5+C6</f>
        <v>2423902538.21</v>
      </c>
      <c r="D7" s="7">
        <f>+D6+D5</f>
        <v>1693228445</v>
      </c>
      <c r="E7" s="7">
        <f>+E6+E5</f>
        <v>160980005</v>
      </c>
      <c r="F7" s="7">
        <f>+F6+F5</f>
        <v>331571198</v>
      </c>
      <c r="G7" s="61"/>
    </row>
    <row r="8" spans="1:7" x14ac:dyDescent="0.25">
      <c r="A8" s="12" t="s">
        <v>35</v>
      </c>
      <c r="B8" s="9">
        <v>187984055</v>
      </c>
      <c r="C8" s="8">
        <v>1397267616.78</v>
      </c>
      <c r="D8" s="7">
        <v>344012556</v>
      </c>
      <c r="E8" s="7">
        <v>25185593</v>
      </c>
      <c r="F8" s="7">
        <v>91790064</v>
      </c>
      <c r="G8" s="61"/>
    </row>
    <row r="9" spans="1:7" x14ac:dyDescent="0.25">
      <c r="A9" s="12" t="s">
        <v>34</v>
      </c>
      <c r="B9" s="9">
        <v>0</v>
      </c>
      <c r="C9" s="8">
        <v>97958373.700000003</v>
      </c>
      <c r="D9" s="7">
        <v>10647251</v>
      </c>
      <c r="E9" s="7">
        <v>2149447</v>
      </c>
      <c r="F9" s="7">
        <v>6432047</v>
      </c>
      <c r="G9" s="61"/>
    </row>
    <row r="10" spans="1:7" x14ac:dyDescent="0.25">
      <c r="A10" s="50" t="s">
        <v>2</v>
      </c>
      <c r="B10" s="9"/>
      <c r="C10" s="8"/>
      <c r="D10" s="7"/>
      <c r="E10" s="7"/>
      <c r="F10" s="7"/>
      <c r="G10" s="61"/>
    </row>
    <row r="11" spans="1:7" ht="30" x14ac:dyDescent="0.25">
      <c r="A11" s="54"/>
      <c r="B11" s="55" t="s">
        <v>13</v>
      </c>
      <c r="C11" s="56" t="s">
        <v>12</v>
      </c>
      <c r="D11" s="22" t="s">
        <v>11</v>
      </c>
      <c r="E11" s="21" t="s">
        <v>10</v>
      </c>
      <c r="F11" s="20" t="s">
        <v>9</v>
      </c>
      <c r="G11" s="19" t="s">
        <v>8</v>
      </c>
    </row>
    <row r="12" spans="1:7" x14ac:dyDescent="0.25">
      <c r="A12" s="18" t="s">
        <v>33</v>
      </c>
      <c r="B12" s="17"/>
      <c r="C12" s="17"/>
      <c r="D12" s="17"/>
      <c r="E12" s="17"/>
      <c r="F12" s="17"/>
      <c r="G12" s="16"/>
    </row>
    <row r="13" spans="1:7" x14ac:dyDescent="0.25">
      <c r="A13" s="49" t="s">
        <v>32</v>
      </c>
      <c r="B13" s="48"/>
      <c r="C13" s="48"/>
      <c r="D13" s="48"/>
      <c r="E13" s="48"/>
      <c r="F13" s="48"/>
      <c r="G13" s="47"/>
    </row>
    <row r="14" spans="1:7" x14ac:dyDescent="0.25">
      <c r="A14" s="12" t="s">
        <v>31</v>
      </c>
      <c r="B14" s="9">
        <f>+B2/B4</f>
        <v>17.37553485827776</v>
      </c>
      <c r="C14" s="8">
        <f>+C2/C4</f>
        <v>12.043168734114394</v>
      </c>
      <c r="D14" s="7">
        <f>+D2/D4-0.01</f>
        <v>8.3477629212028308</v>
      </c>
      <c r="E14" s="7">
        <f>+E2/E4</f>
        <v>5.6921367580862556</v>
      </c>
      <c r="F14" s="7">
        <f>+F2/F4-0.01</f>
        <v>2.6599129019551935</v>
      </c>
      <c r="G14" s="11" t="s">
        <v>3</v>
      </c>
    </row>
    <row r="15" spans="1:7" x14ac:dyDescent="0.25">
      <c r="A15" s="10" t="s">
        <v>2</v>
      </c>
      <c r="B15" s="9" t="s">
        <v>1</v>
      </c>
      <c r="C15" s="8" t="s">
        <v>1</v>
      </c>
      <c r="D15" s="7" t="s">
        <v>1</v>
      </c>
      <c r="E15" s="7" t="s">
        <v>1</v>
      </c>
      <c r="F15" s="7" t="s">
        <v>1</v>
      </c>
      <c r="G15" s="6"/>
    </row>
    <row r="16" spans="1:7" ht="30" x14ac:dyDescent="0.25">
      <c r="A16" s="31"/>
      <c r="B16" s="24" t="s">
        <v>13</v>
      </c>
      <c r="C16" s="23" t="s">
        <v>12</v>
      </c>
      <c r="D16" s="22" t="s">
        <v>11</v>
      </c>
      <c r="E16" s="21" t="s">
        <v>10</v>
      </c>
      <c r="F16" s="20" t="s">
        <v>9</v>
      </c>
      <c r="G16" s="19" t="s">
        <v>8</v>
      </c>
    </row>
    <row r="17" spans="1:7" x14ac:dyDescent="0.25">
      <c r="A17" s="46" t="s">
        <v>30</v>
      </c>
      <c r="B17" s="45"/>
      <c r="C17" s="44"/>
      <c r="D17" s="43"/>
      <c r="E17" s="43"/>
      <c r="F17" s="43"/>
      <c r="G17" s="42"/>
    </row>
    <row r="18" spans="1:7" x14ac:dyDescent="0.25">
      <c r="A18" s="15" t="s">
        <v>29</v>
      </c>
      <c r="B18" s="14"/>
      <c r="C18" s="14"/>
      <c r="D18" s="14"/>
      <c r="E18" s="14"/>
      <c r="F18" s="14"/>
      <c r="G18" s="13"/>
    </row>
    <row r="19" spans="1:7" x14ac:dyDescent="0.25">
      <c r="A19" s="12" t="s">
        <v>28</v>
      </c>
      <c r="B19" s="41">
        <f>+B5/B3</f>
        <v>0.34316745658310666</v>
      </c>
      <c r="C19" s="8">
        <v>0.18</v>
      </c>
      <c r="D19" s="7">
        <f>+D5/D3</f>
        <v>0.22205011326749829</v>
      </c>
      <c r="E19" s="7">
        <f>+E5/E3-0.01</f>
        <v>0.1682566474637642</v>
      </c>
      <c r="F19" s="7">
        <f>+F5/F3-0.01</f>
        <v>0.49653175551152662</v>
      </c>
      <c r="G19" s="11" t="s">
        <v>3</v>
      </c>
    </row>
    <row r="20" spans="1:7" x14ac:dyDescent="0.25">
      <c r="A20" s="10" t="s">
        <v>2</v>
      </c>
      <c r="B20" s="9" t="s">
        <v>1</v>
      </c>
      <c r="C20" s="8" t="s">
        <v>1</v>
      </c>
      <c r="D20" s="7" t="s">
        <v>1</v>
      </c>
      <c r="E20" s="7" t="s">
        <v>1</v>
      </c>
      <c r="F20" s="7" t="s">
        <v>1</v>
      </c>
      <c r="G20" s="6"/>
    </row>
    <row r="21" spans="1:7" ht="30" x14ac:dyDescent="0.25">
      <c r="A21" s="31"/>
      <c r="B21" s="24" t="s">
        <v>13</v>
      </c>
      <c r="C21" s="23" t="s">
        <v>12</v>
      </c>
      <c r="D21" s="22" t="s">
        <v>11</v>
      </c>
      <c r="E21" s="21" t="s">
        <v>10</v>
      </c>
      <c r="F21" s="20" t="s">
        <v>9</v>
      </c>
      <c r="G21" s="19" t="s">
        <v>8</v>
      </c>
    </row>
    <row r="22" spans="1:7" x14ac:dyDescent="0.25">
      <c r="A22" s="18" t="s">
        <v>27</v>
      </c>
      <c r="B22" s="17"/>
      <c r="C22" s="17"/>
      <c r="D22" s="17"/>
      <c r="E22" s="17"/>
      <c r="F22" s="17"/>
      <c r="G22" s="16"/>
    </row>
    <row r="23" spans="1:7" x14ac:dyDescent="0.25">
      <c r="A23" s="15" t="s">
        <v>26</v>
      </c>
      <c r="B23" s="14"/>
      <c r="C23" s="14"/>
      <c r="D23" s="14"/>
      <c r="E23" s="14"/>
      <c r="F23" s="14"/>
      <c r="G23" s="13"/>
    </row>
    <row r="24" spans="1:7" x14ac:dyDescent="0.25">
      <c r="A24" s="37" t="s">
        <v>25</v>
      </c>
      <c r="B24" s="9" t="s">
        <v>24</v>
      </c>
      <c r="C24" s="8">
        <v>14.26</v>
      </c>
      <c r="D24" s="7">
        <v>32.299999999999997</v>
      </c>
      <c r="E24" s="7">
        <v>11.71</v>
      </c>
      <c r="F24" s="7">
        <v>14.27</v>
      </c>
      <c r="G24" s="11" t="s">
        <v>3</v>
      </c>
    </row>
    <row r="25" spans="1:7" x14ac:dyDescent="0.25">
      <c r="A25" s="10" t="s">
        <v>2</v>
      </c>
      <c r="B25" s="9" t="s">
        <v>1</v>
      </c>
      <c r="C25" s="8" t="s">
        <v>1</v>
      </c>
      <c r="D25" s="7" t="s">
        <v>1</v>
      </c>
      <c r="E25" s="7" t="s">
        <v>1</v>
      </c>
      <c r="F25" s="7" t="s">
        <v>1</v>
      </c>
      <c r="G25" s="6"/>
    </row>
    <row r="26" spans="1:7" x14ac:dyDescent="0.25">
      <c r="A26" s="40" t="s">
        <v>23</v>
      </c>
      <c r="B26" s="39"/>
      <c r="C26" s="39"/>
      <c r="D26" s="39"/>
      <c r="E26" s="39"/>
      <c r="F26" s="39"/>
      <c r="G26" s="38"/>
    </row>
    <row r="27" spans="1:7" ht="30" x14ac:dyDescent="0.25">
      <c r="A27" s="10"/>
      <c r="B27" s="24" t="s">
        <v>13</v>
      </c>
      <c r="C27" s="23" t="s">
        <v>12</v>
      </c>
      <c r="D27" s="22" t="s">
        <v>11</v>
      </c>
      <c r="E27" s="21" t="s">
        <v>10</v>
      </c>
      <c r="F27" s="20" t="s">
        <v>9</v>
      </c>
      <c r="G27" s="19" t="s">
        <v>8</v>
      </c>
    </row>
    <row r="28" spans="1:7" x14ac:dyDescent="0.25">
      <c r="A28" s="18" t="s">
        <v>22</v>
      </c>
      <c r="B28" s="17"/>
      <c r="C28" s="17"/>
      <c r="D28" s="17"/>
      <c r="E28" s="17"/>
      <c r="F28" s="17"/>
      <c r="G28" s="16"/>
    </row>
    <row r="29" spans="1:7" x14ac:dyDescent="0.25">
      <c r="A29" s="15" t="s">
        <v>21</v>
      </c>
      <c r="B29" s="14"/>
      <c r="C29" s="14"/>
      <c r="D29" s="14"/>
      <c r="E29" s="14"/>
      <c r="F29" s="14"/>
      <c r="G29" s="13"/>
    </row>
    <row r="30" spans="1:7" x14ac:dyDescent="0.25">
      <c r="A30" s="37" t="s">
        <v>20</v>
      </c>
      <c r="B30" s="9">
        <v>0.15</v>
      </c>
      <c r="C30" s="8">
        <v>0.7</v>
      </c>
      <c r="D30" s="7">
        <v>0.26</v>
      </c>
      <c r="E30" s="7">
        <v>0.19</v>
      </c>
      <c r="F30" s="7">
        <v>0.56000000000000005</v>
      </c>
      <c r="G30" s="11" t="s">
        <v>3</v>
      </c>
    </row>
    <row r="31" spans="1:7" x14ac:dyDescent="0.25">
      <c r="A31" s="10" t="s">
        <v>2</v>
      </c>
      <c r="B31" s="9" t="s">
        <v>1</v>
      </c>
      <c r="C31" s="8" t="s">
        <v>1</v>
      </c>
      <c r="D31" s="7" t="s">
        <v>1</v>
      </c>
      <c r="E31" s="7" t="s">
        <v>1</v>
      </c>
      <c r="F31" s="7" t="s">
        <v>1</v>
      </c>
      <c r="G31" s="6"/>
    </row>
    <row r="32" spans="1:7" x14ac:dyDescent="0.25">
      <c r="A32" s="18" t="s">
        <v>19</v>
      </c>
      <c r="B32" s="17"/>
      <c r="C32" s="17"/>
      <c r="D32" s="17"/>
      <c r="E32" s="17"/>
      <c r="F32" s="17"/>
      <c r="G32" s="16"/>
    </row>
    <row r="33" spans="1:7" x14ac:dyDescent="0.25">
      <c r="A33" s="15" t="s">
        <v>18</v>
      </c>
      <c r="B33" s="14"/>
      <c r="C33" s="14"/>
      <c r="D33" s="14"/>
      <c r="E33" s="14"/>
      <c r="F33" s="14"/>
      <c r="G33" s="13"/>
    </row>
    <row r="34" spans="1:7" x14ac:dyDescent="0.25">
      <c r="A34" s="37" t="s">
        <v>17</v>
      </c>
      <c r="B34" s="9">
        <v>0.09</v>
      </c>
      <c r="C34" s="8">
        <v>0.56999999999999995</v>
      </c>
      <c r="D34" s="7">
        <v>0.2</v>
      </c>
      <c r="E34" s="7">
        <v>0.15</v>
      </c>
      <c r="F34" s="7">
        <v>0.27</v>
      </c>
      <c r="G34" s="11" t="s">
        <v>3</v>
      </c>
    </row>
    <row r="35" spans="1:7" x14ac:dyDescent="0.25">
      <c r="A35" s="10" t="s">
        <v>2</v>
      </c>
      <c r="B35" s="9" t="s">
        <v>1</v>
      </c>
      <c r="C35" s="8" t="s">
        <v>1</v>
      </c>
      <c r="D35" s="7" t="s">
        <v>1</v>
      </c>
      <c r="E35" s="7" t="s">
        <v>1</v>
      </c>
      <c r="F35" s="7" t="s">
        <v>1</v>
      </c>
      <c r="G35" s="6"/>
    </row>
    <row r="36" spans="1:7" x14ac:dyDescent="0.25">
      <c r="A36" s="10"/>
      <c r="B36" s="9"/>
      <c r="C36" s="8"/>
      <c r="D36" s="7"/>
      <c r="E36" s="7"/>
      <c r="F36" s="7"/>
      <c r="G36" s="36"/>
    </row>
    <row r="37" spans="1:7" x14ac:dyDescent="0.25">
      <c r="A37" s="10"/>
      <c r="C37" s="8"/>
      <c r="D37" s="7"/>
      <c r="E37" s="7"/>
      <c r="F37" s="7"/>
      <c r="G37" s="36"/>
    </row>
    <row r="38" spans="1:7" s="30" customFormat="1" x14ac:dyDescent="0.25">
      <c r="A38" s="31"/>
      <c r="B38" s="35"/>
      <c r="C38" s="34"/>
      <c r="D38" s="33"/>
      <c r="E38" s="33"/>
      <c r="F38" s="33"/>
      <c r="G38" s="32"/>
    </row>
    <row r="39" spans="1:7" s="30" customFormat="1" ht="30" x14ac:dyDescent="0.25">
      <c r="A39" s="31"/>
      <c r="B39" s="24" t="s">
        <v>13</v>
      </c>
      <c r="C39" s="23" t="s">
        <v>12</v>
      </c>
      <c r="D39" s="22" t="s">
        <v>11</v>
      </c>
      <c r="E39" s="21" t="s">
        <v>10</v>
      </c>
      <c r="F39" s="20" t="s">
        <v>9</v>
      </c>
      <c r="G39" s="19" t="s">
        <v>8</v>
      </c>
    </row>
    <row r="40" spans="1:7" x14ac:dyDescent="0.25">
      <c r="A40" s="18" t="s">
        <v>16</v>
      </c>
      <c r="B40" s="17"/>
      <c r="C40" s="17"/>
      <c r="D40" s="17"/>
      <c r="E40" s="17"/>
      <c r="F40" s="17"/>
      <c r="G40" s="16"/>
    </row>
    <row r="41" spans="1:7" x14ac:dyDescent="0.25">
      <c r="A41" s="29" t="s">
        <v>15</v>
      </c>
      <c r="B41" s="28"/>
      <c r="C41" s="27"/>
      <c r="D41" s="26"/>
      <c r="E41" s="26"/>
      <c r="F41" s="26"/>
      <c r="G41" s="25"/>
    </row>
    <row r="42" spans="1:7" x14ac:dyDescent="0.25">
      <c r="A42" s="12" t="s">
        <v>5</v>
      </c>
      <c r="B42" s="9">
        <v>96775472</v>
      </c>
      <c r="C42" s="8">
        <v>96775472</v>
      </c>
      <c r="D42" s="7">
        <f>+C42</f>
        <v>96775472</v>
      </c>
      <c r="E42" s="7">
        <f>+D42</f>
        <v>96775472</v>
      </c>
      <c r="F42" s="7">
        <f>+E42</f>
        <v>96775472</v>
      </c>
      <c r="G42" s="7">
        <f>+F42</f>
        <v>96775472</v>
      </c>
    </row>
    <row r="43" spans="1:7" x14ac:dyDescent="0.25">
      <c r="A43" s="12" t="s">
        <v>14</v>
      </c>
      <c r="B43" s="9">
        <f>+B2-B4</f>
        <v>1639085761</v>
      </c>
      <c r="C43" s="8">
        <f>+C2-C4</f>
        <v>2144692642.97</v>
      </c>
      <c r="D43" s="7">
        <f>+D2-D4</f>
        <v>1180545519</v>
      </c>
      <c r="E43" s="7">
        <f>+E2-E4</f>
        <v>131578194</v>
      </c>
      <c r="F43" s="7">
        <f>+F2-F4</f>
        <v>183979067</v>
      </c>
      <c r="G43" s="11" t="s">
        <v>3</v>
      </c>
    </row>
    <row r="44" spans="1:7" x14ac:dyDescent="0.25">
      <c r="A44" s="10" t="s">
        <v>2</v>
      </c>
      <c r="B44" s="9" t="s">
        <v>1</v>
      </c>
      <c r="C44" s="8" t="s">
        <v>1</v>
      </c>
      <c r="D44" s="7" t="s">
        <v>1</v>
      </c>
      <c r="E44" s="7" t="s">
        <v>1</v>
      </c>
      <c r="F44" s="7" t="s">
        <v>1</v>
      </c>
      <c r="G44" s="6"/>
    </row>
    <row r="45" spans="1:7" ht="30" x14ac:dyDescent="0.25">
      <c r="A45" s="10"/>
      <c r="B45" s="24" t="s">
        <v>13</v>
      </c>
      <c r="C45" s="23" t="s">
        <v>12</v>
      </c>
      <c r="D45" s="22" t="s">
        <v>11</v>
      </c>
      <c r="E45" s="21" t="s">
        <v>10</v>
      </c>
      <c r="F45" s="20" t="s">
        <v>9</v>
      </c>
      <c r="G45" s="19" t="s">
        <v>8</v>
      </c>
    </row>
    <row r="46" spans="1:7" x14ac:dyDescent="0.25">
      <c r="A46" s="18" t="s">
        <v>7</v>
      </c>
      <c r="B46" s="17"/>
      <c r="C46" s="17"/>
      <c r="D46" s="17"/>
      <c r="E46" s="17"/>
      <c r="F46" s="17"/>
      <c r="G46" s="16"/>
    </row>
    <row r="47" spans="1:7" x14ac:dyDescent="0.25">
      <c r="A47" s="15" t="s">
        <v>6</v>
      </c>
      <c r="B47" s="14"/>
      <c r="C47" s="14"/>
      <c r="D47" s="14"/>
      <c r="E47" s="14"/>
      <c r="F47" s="14"/>
      <c r="G47" s="13"/>
    </row>
    <row r="48" spans="1:7" x14ac:dyDescent="0.25">
      <c r="A48" s="12" t="s">
        <v>5</v>
      </c>
      <c r="B48" s="9">
        <f>+B42</f>
        <v>96775472</v>
      </c>
      <c r="C48" s="8">
        <f>+C42</f>
        <v>96775472</v>
      </c>
      <c r="D48" s="7">
        <f>+C48</f>
        <v>96775472</v>
      </c>
      <c r="E48" s="7">
        <f>+D48</f>
        <v>96775472</v>
      </c>
      <c r="F48" s="7">
        <f>+E48</f>
        <v>96775472</v>
      </c>
      <c r="G48" s="7">
        <f>+F48</f>
        <v>96775472</v>
      </c>
    </row>
    <row r="49" spans="1:7" x14ac:dyDescent="0.25">
      <c r="A49" s="12" t="s">
        <v>4</v>
      </c>
      <c r="B49" s="9">
        <f>+B6</f>
        <v>1243092151</v>
      </c>
      <c r="C49" s="8">
        <f>+C6</f>
        <v>1973354500.97</v>
      </c>
      <c r="D49" s="7">
        <f>+D6</f>
        <v>1317246877</v>
      </c>
      <c r="E49" s="7">
        <f>+E6</f>
        <v>132284249</v>
      </c>
      <c r="F49" s="7">
        <f>+F6</f>
        <v>163619857</v>
      </c>
      <c r="G49" s="11" t="s">
        <v>3</v>
      </c>
    </row>
    <row r="50" spans="1:7" x14ac:dyDescent="0.25">
      <c r="A50" s="10" t="s">
        <v>2</v>
      </c>
      <c r="B50" s="9" t="s">
        <v>1</v>
      </c>
      <c r="C50" s="8" t="s">
        <v>1</v>
      </c>
      <c r="D50" s="7" t="s">
        <v>1</v>
      </c>
      <c r="E50" s="7" t="s">
        <v>1</v>
      </c>
      <c r="F50" s="7" t="s">
        <v>1</v>
      </c>
      <c r="G50" s="6"/>
    </row>
    <row r="54" spans="1:7" x14ac:dyDescent="0.25">
      <c r="A54" s="4"/>
      <c r="B54" s="3"/>
      <c r="C54" s="2"/>
      <c r="E54"/>
      <c r="F54" s="1"/>
      <c r="G54"/>
    </row>
    <row r="55" spans="1:7" x14ac:dyDescent="0.25">
      <c r="A55" s="4"/>
      <c r="B55" s="3"/>
      <c r="C55" s="2"/>
      <c r="E55"/>
      <c r="F55" s="1"/>
      <c r="G55"/>
    </row>
    <row r="56" spans="1:7" x14ac:dyDescent="0.25">
      <c r="A56" s="4"/>
      <c r="B56" s="3"/>
      <c r="C56" s="2"/>
      <c r="E56"/>
      <c r="F56" s="1"/>
      <c r="G56"/>
    </row>
    <row r="57" spans="1:7" x14ac:dyDescent="0.25">
      <c r="A57" s="4"/>
      <c r="B57" s="3"/>
      <c r="C57" s="2"/>
      <c r="E57"/>
      <c r="F57" s="1"/>
      <c r="G57"/>
    </row>
    <row r="58" spans="1:7" x14ac:dyDescent="0.25">
      <c r="A58" s="4"/>
      <c r="B58" s="3"/>
      <c r="C58" s="2"/>
      <c r="E58"/>
      <c r="F58" s="1"/>
      <c r="G58"/>
    </row>
    <row r="59" spans="1:7" x14ac:dyDescent="0.25">
      <c r="A59" s="4"/>
      <c r="B59" s="3"/>
      <c r="C59" s="2"/>
      <c r="E59"/>
      <c r="F59" s="1"/>
      <c r="G59"/>
    </row>
    <row r="60" spans="1:7" x14ac:dyDescent="0.25">
      <c r="A60" s="4"/>
      <c r="B60" s="3"/>
      <c r="C60" s="2"/>
      <c r="E60"/>
      <c r="F60" s="1"/>
      <c r="G60"/>
    </row>
    <row r="61" spans="1:7" x14ac:dyDescent="0.25">
      <c r="A61" s="4"/>
      <c r="B61" s="3"/>
      <c r="C61" s="2"/>
      <c r="E61"/>
      <c r="F61" s="1"/>
      <c r="G61"/>
    </row>
    <row r="62" spans="1:7" x14ac:dyDescent="0.25">
      <c r="A62" s="4"/>
      <c r="B62" s="3"/>
      <c r="C62" s="2"/>
      <c r="E62"/>
      <c r="F62" s="1"/>
      <c r="G62"/>
    </row>
    <row r="63" spans="1:7" x14ac:dyDescent="0.25">
      <c r="A63" s="4"/>
      <c r="B63" s="3"/>
      <c r="C63" s="2"/>
      <c r="E63"/>
      <c r="F63" s="1"/>
      <c r="G63"/>
    </row>
    <row r="64" spans="1:7" x14ac:dyDescent="0.25">
      <c r="A64" s="4"/>
      <c r="B64" s="3"/>
      <c r="C64" s="2"/>
      <c r="E64"/>
      <c r="F64" s="1"/>
      <c r="G64"/>
    </row>
    <row r="65" spans="1:7" x14ac:dyDescent="0.25">
      <c r="A65" s="4"/>
      <c r="B65" s="3"/>
      <c r="C65" s="2"/>
      <c r="E65"/>
      <c r="F65" s="1"/>
      <c r="G65"/>
    </row>
    <row r="66" spans="1:7" x14ac:dyDescent="0.25">
      <c r="A66" s="4"/>
      <c r="B66" s="3"/>
      <c r="C66" s="2"/>
      <c r="E66"/>
      <c r="F66" s="1"/>
      <c r="G66"/>
    </row>
    <row r="67" spans="1:7" x14ac:dyDescent="0.25">
      <c r="A67" s="4"/>
      <c r="B67" s="3"/>
      <c r="C67" s="2"/>
      <c r="E67"/>
      <c r="F67" s="1"/>
      <c r="G67"/>
    </row>
    <row r="68" spans="1:7" x14ac:dyDescent="0.25">
      <c r="A68" s="4"/>
      <c r="B68" s="3"/>
      <c r="C68" s="2"/>
      <c r="E68"/>
      <c r="F68" s="1"/>
      <c r="G68"/>
    </row>
    <row r="69" spans="1:7" x14ac:dyDescent="0.25">
      <c r="A69" s="4"/>
      <c r="B69" s="3"/>
      <c r="C69" s="2"/>
      <c r="E69"/>
      <c r="F69" s="1"/>
      <c r="G69"/>
    </row>
    <row r="70" spans="1:7" x14ac:dyDescent="0.25">
      <c r="A70" s="4" t="s">
        <v>0</v>
      </c>
      <c r="B70" s="3"/>
      <c r="C70" s="2"/>
      <c r="E70"/>
      <c r="F70" s="1"/>
      <c r="G70"/>
    </row>
    <row r="71" spans="1:7" x14ac:dyDescent="0.25">
      <c r="A71" s="4"/>
      <c r="B71" s="3"/>
      <c r="C71" s="2"/>
      <c r="E71"/>
      <c r="F71" s="1"/>
      <c r="G71"/>
    </row>
    <row r="72" spans="1:7" x14ac:dyDescent="0.25">
      <c r="A72" s="4"/>
      <c r="B72" s="3"/>
      <c r="C72" s="2"/>
      <c r="E72"/>
      <c r="F72" s="1"/>
      <c r="G72"/>
    </row>
    <row r="73" spans="1:7" x14ac:dyDescent="0.25">
      <c r="A73" s="4"/>
      <c r="B73" s="3"/>
      <c r="C73" s="2"/>
      <c r="E73"/>
      <c r="F73" s="1"/>
      <c r="G73"/>
    </row>
    <row r="74" spans="1:7" x14ac:dyDescent="0.25">
      <c r="A74" s="4"/>
      <c r="B74" s="3"/>
      <c r="C74" s="2"/>
      <c r="E74"/>
      <c r="F74" s="1"/>
      <c r="G74"/>
    </row>
    <row r="75" spans="1:7" x14ac:dyDescent="0.25">
      <c r="A75" s="4"/>
      <c r="B75" s="3"/>
      <c r="C75" s="2"/>
      <c r="E75"/>
      <c r="F75" s="1"/>
      <c r="G75"/>
    </row>
    <row r="76" spans="1:7" x14ac:dyDescent="0.25">
      <c r="A76" s="4"/>
      <c r="B76" s="3"/>
      <c r="C76" s="2"/>
      <c r="E76"/>
      <c r="F76" s="1"/>
      <c r="G76"/>
    </row>
    <row r="77" spans="1:7" x14ac:dyDescent="0.25">
      <c r="A77" s="3"/>
      <c r="B77" s="2"/>
      <c r="C77" s="2"/>
      <c r="E77" s="1"/>
      <c r="F77"/>
      <c r="G77"/>
    </row>
  </sheetData>
  <mergeCells count="21">
    <mergeCell ref="A46:G46"/>
    <mergeCell ref="A47:G47"/>
    <mergeCell ref="G49:G50"/>
    <mergeCell ref="G30:G31"/>
    <mergeCell ref="A32:G32"/>
    <mergeCell ref="A33:G33"/>
    <mergeCell ref="G34:G35"/>
    <mergeCell ref="A40:G40"/>
    <mergeCell ref="G43:G44"/>
    <mergeCell ref="A22:G22"/>
    <mergeCell ref="A23:G23"/>
    <mergeCell ref="G24:G25"/>
    <mergeCell ref="A26:G26"/>
    <mergeCell ref="A28:G28"/>
    <mergeCell ref="A29:G29"/>
    <mergeCell ref="G2:G10"/>
    <mergeCell ref="A12:G12"/>
    <mergeCell ref="A13:G13"/>
    <mergeCell ref="G14:G15"/>
    <mergeCell ref="A18:G18"/>
    <mergeCell ref="G19:G20"/>
  </mergeCells>
  <pageMargins left="0.7" right="0.7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workbookViewId="0">
      <selection activeCell="A13" sqref="A13:G13"/>
    </sheetView>
  </sheetViews>
  <sheetFormatPr baseColWidth="10" defaultRowHeight="15" x14ac:dyDescent="0.25"/>
  <cols>
    <col min="1" max="1" width="32" style="5" bestFit="1" customWidth="1"/>
    <col min="2" max="2" width="17.28515625" style="5" customWidth="1"/>
    <col min="3" max="3" width="20.42578125" style="4" customWidth="1"/>
    <col min="4" max="4" width="18.7109375" style="4" customWidth="1"/>
    <col min="5" max="5" width="25.42578125" style="84" customWidth="1"/>
    <col min="6" max="6" width="25.7109375" style="2" customWidth="1"/>
    <col min="7" max="7" width="21.85546875" style="2" customWidth="1"/>
  </cols>
  <sheetData>
    <row r="1" spans="1:7" x14ac:dyDescent="0.25">
      <c r="B1" s="62" t="s">
        <v>43</v>
      </c>
      <c r="C1" s="63"/>
      <c r="D1" s="64"/>
      <c r="E1" s="65" t="s">
        <v>44</v>
      </c>
      <c r="F1" s="66" t="s">
        <v>45</v>
      </c>
      <c r="G1" s="67" t="s">
        <v>46</v>
      </c>
    </row>
    <row r="2" spans="1:7" ht="21" customHeight="1" x14ac:dyDescent="0.25">
      <c r="A2" s="68" t="s">
        <v>42</v>
      </c>
      <c r="B2" s="69" t="s">
        <v>47</v>
      </c>
      <c r="C2" s="69" t="s">
        <v>48</v>
      </c>
      <c r="D2" s="69" t="s">
        <v>49</v>
      </c>
      <c r="E2" s="65"/>
      <c r="F2" s="66"/>
      <c r="G2" s="67"/>
    </row>
    <row r="3" spans="1:7" x14ac:dyDescent="0.25">
      <c r="A3" s="52" t="s">
        <v>41</v>
      </c>
      <c r="B3" s="4">
        <v>358103499</v>
      </c>
      <c r="C3" s="9">
        <v>346906040</v>
      </c>
      <c r="D3" s="9">
        <f>+SUM(B3:C3)</f>
        <v>705009539</v>
      </c>
      <c r="E3" s="70">
        <v>5719456709</v>
      </c>
      <c r="F3" s="7">
        <v>506527175</v>
      </c>
      <c r="G3" s="7">
        <v>1354097109</v>
      </c>
    </row>
    <row r="4" spans="1:7" x14ac:dyDescent="0.25">
      <c r="A4" s="51" t="s">
        <v>40</v>
      </c>
      <c r="B4" s="4">
        <v>358103499</v>
      </c>
      <c r="C4" s="9">
        <v>466049473</v>
      </c>
      <c r="D4" s="9">
        <f t="shared" ref="D4:D10" si="0">+SUM(B4:C4)</f>
        <v>824152972</v>
      </c>
      <c r="E4" s="70">
        <v>6084603883</v>
      </c>
      <c r="F4" s="7">
        <v>916527175</v>
      </c>
      <c r="G4" s="7">
        <v>4013330262</v>
      </c>
    </row>
    <row r="5" spans="1:7" x14ac:dyDescent="0.25">
      <c r="A5" s="52" t="s">
        <v>39</v>
      </c>
      <c r="B5" s="4">
        <v>8356782</v>
      </c>
      <c r="C5" s="9">
        <v>23088414</v>
      </c>
      <c r="D5" s="9">
        <f t="shared" si="0"/>
        <v>31445196</v>
      </c>
      <c r="E5" s="70">
        <v>1912889434</v>
      </c>
      <c r="F5" s="7">
        <v>8414000</v>
      </c>
      <c r="G5" s="7">
        <v>420159841</v>
      </c>
    </row>
    <row r="6" spans="1:7" x14ac:dyDescent="0.25">
      <c r="A6" s="51" t="s">
        <v>38</v>
      </c>
      <c r="B6" s="4">
        <f>+B5</f>
        <v>8356782</v>
      </c>
      <c r="C6" s="9">
        <v>23088414</v>
      </c>
      <c r="D6" s="9">
        <f t="shared" si="0"/>
        <v>31445196</v>
      </c>
      <c r="E6" s="70">
        <v>2120029598</v>
      </c>
      <c r="F6" s="7">
        <v>8414000</v>
      </c>
      <c r="G6" s="7">
        <v>2003266465</v>
      </c>
    </row>
    <row r="7" spans="1:7" x14ac:dyDescent="0.25">
      <c r="A7" s="51" t="s">
        <v>37</v>
      </c>
      <c r="B7" s="4">
        <v>349746717</v>
      </c>
      <c r="C7" s="9">
        <v>442961059</v>
      </c>
      <c r="D7" s="9">
        <f t="shared" si="0"/>
        <v>792707776</v>
      </c>
      <c r="E7" s="70">
        <v>3964574285</v>
      </c>
      <c r="F7" s="7">
        <v>908113175</v>
      </c>
      <c r="G7" s="7">
        <v>2010063797</v>
      </c>
    </row>
    <row r="8" spans="1:7" x14ac:dyDescent="0.25">
      <c r="A8" s="12" t="s">
        <v>36</v>
      </c>
      <c r="B8" s="4">
        <f>+B7+B6</f>
        <v>358103499</v>
      </c>
      <c r="C8" s="9">
        <f>+C7+C6</f>
        <v>466049473</v>
      </c>
      <c r="D8" s="9">
        <f t="shared" si="0"/>
        <v>824152972</v>
      </c>
      <c r="E8" s="70">
        <f>+E7+E6</f>
        <v>6084603883</v>
      </c>
      <c r="F8" s="7">
        <f>+F7+F6</f>
        <v>916527175</v>
      </c>
      <c r="G8" s="7">
        <f>+G7+G6</f>
        <v>4013330262</v>
      </c>
    </row>
    <row r="9" spans="1:7" x14ac:dyDescent="0.25">
      <c r="A9" s="12" t="s">
        <v>35</v>
      </c>
      <c r="B9" s="4">
        <v>19746717</v>
      </c>
      <c r="C9" s="9">
        <v>60179575</v>
      </c>
      <c r="D9" s="9">
        <f t="shared" si="0"/>
        <v>79926292</v>
      </c>
      <c r="E9" s="70">
        <v>1408823843</v>
      </c>
      <c r="F9" s="7">
        <v>95410000</v>
      </c>
      <c r="G9" s="7">
        <v>525320127</v>
      </c>
    </row>
    <row r="10" spans="1:7" x14ac:dyDescent="0.25">
      <c r="A10" s="12" t="s">
        <v>34</v>
      </c>
      <c r="B10" s="4">
        <v>0</v>
      </c>
      <c r="C10" s="9">
        <v>285500</v>
      </c>
      <c r="D10" s="9">
        <f t="shared" si="0"/>
        <v>285500</v>
      </c>
      <c r="E10" s="70">
        <v>0</v>
      </c>
      <c r="F10" s="7">
        <v>4898000</v>
      </c>
      <c r="G10" s="7">
        <v>320625430</v>
      </c>
    </row>
    <row r="11" spans="1:7" x14ac:dyDescent="0.25">
      <c r="A11" s="50" t="s">
        <v>2</v>
      </c>
      <c r="B11" s="50"/>
      <c r="C11" s="9"/>
      <c r="D11" s="9"/>
      <c r="E11" s="70"/>
      <c r="F11" s="7"/>
      <c r="G11" s="7"/>
    </row>
    <row r="12" spans="1:7" ht="30" x14ac:dyDescent="0.25">
      <c r="A12" s="54"/>
      <c r="B12" s="62" t="s">
        <v>43</v>
      </c>
      <c r="C12" s="63"/>
      <c r="D12" s="64"/>
      <c r="E12" s="71" t="s">
        <v>44</v>
      </c>
      <c r="F12" s="57" t="s">
        <v>45</v>
      </c>
      <c r="G12" s="58" t="s">
        <v>46</v>
      </c>
    </row>
    <row r="13" spans="1:7" x14ac:dyDescent="0.25">
      <c r="A13" s="18" t="s">
        <v>33</v>
      </c>
      <c r="B13" s="17"/>
      <c r="C13" s="17"/>
      <c r="D13" s="17"/>
      <c r="E13" s="17"/>
      <c r="F13" s="17"/>
      <c r="G13" s="17"/>
    </row>
    <row r="14" spans="1:7" x14ac:dyDescent="0.25">
      <c r="A14" s="49" t="s">
        <v>32</v>
      </c>
      <c r="B14" s="48"/>
      <c r="C14" s="48"/>
      <c r="D14" s="48"/>
      <c r="E14" s="48"/>
      <c r="F14" s="48"/>
      <c r="G14" s="48"/>
    </row>
    <row r="15" spans="1:7" x14ac:dyDescent="0.25">
      <c r="A15" s="12" t="s">
        <v>31</v>
      </c>
      <c r="B15" s="72">
        <v>22.42</v>
      </c>
      <c r="C15" s="73"/>
      <c r="D15" s="74"/>
      <c r="E15" s="70">
        <f>+E3/E5-0.01</f>
        <v>2.9799567676737979</v>
      </c>
      <c r="F15" s="7">
        <f>+F3/F5</f>
        <v>60.200519966722126</v>
      </c>
      <c r="G15" s="7">
        <f>+G3/G5</f>
        <v>3.2228142170303231</v>
      </c>
    </row>
    <row r="16" spans="1:7" x14ac:dyDescent="0.25">
      <c r="A16" s="10" t="s">
        <v>2</v>
      </c>
      <c r="B16" s="72" t="s">
        <v>1</v>
      </c>
      <c r="C16" s="73"/>
      <c r="D16" s="74"/>
      <c r="E16" s="70" t="s">
        <v>1</v>
      </c>
      <c r="F16" s="7" t="s">
        <v>1</v>
      </c>
      <c r="G16" s="7" t="s">
        <v>1</v>
      </c>
    </row>
    <row r="17" spans="1:7" ht="30" x14ac:dyDescent="0.25">
      <c r="A17" s="31"/>
      <c r="B17" s="62" t="s">
        <v>43</v>
      </c>
      <c r="C17" s="63"/>
      <c r="D17" s="64"/>
      <c r="E17" s="71" t="s">
        <v>44</v>
      </c>
      <c r="F17" s="57" t="s">
        <v>45</v>
      </c>
      <c r="G17" s="58" t="s">
        <v>46</v>
      </c>
    </row>
    <row r="18" spans="1:7" x14ac:dyDescent="0.25">
      <c r="A18" s="46" t="s">
        <v>30</v>
      </c>
      <c r="B18" s="45"/>
      <c r="C18" s="45"/>
      <c r="D18" s="45"/>
      <c r="E18" s="75"/>
      <c r="F18" s="43"/>
      <c r="G18" s="43"/>
    </row>
    <row r="19" spans="1:7" x14ac:dyDescent="0.25">
      <c r="A19" s="15" t="s">
        <v>29</v>
      </c>
      <c r="B19" s="14"/>
      <c r="C19" s="14"/>
      <c r="D19" s="14"/>
      <c r="E19" s="14"/>
      <c r="F19" s="14"/>
      <c r="G19" s="14"/>
    </row>
    <row r="20" spans="1:7" x14ac:dyDescent="0.25">
      <c r="A20" s="12" t="s">
        <v>28</v>
      </c>
      <c r="B20" s="72">
        <f>+D6/D4</f>
        <v>3.815456240325249E-2</v>
      </c>
      <c r="C20" s="73"/>
      <c r="D20" s="74"/>
      <c r="E20" s="70">
        <v>0.34</v>
      </c>
      <c r="F20" s="76">
        <f>+F6/F4</f>
        <v>9.1803060831229574E-3</v>
      </c>
      <c r="G20" s="7">
        <v>0.49</v>
      </c>
    </row>
    <row r="21" spans="1:7" x14ac:dyDescent="0.25">
      <c r="A21" s="10" t="s">
        <v>2</v>
      </c>
      <c r="B21" s="77" t="s">
        <v>1</v>
      </c>
      <c r="C21" s="78"/>
      <c r="D21" s="79"/>
      <c r="E21" s="70" t="s">
        <v>1</v>
      </c>
      <c r="F21" s="7" t="s">
        <v>1</v>
      </c>
      <c r="G21" s="7" t="s">
        <v>1</v>
      </c>
    </row>
    <row r="22" spans="1:7" ht="30" x14ac:dyDescent="0.25">
      <c r="A22" s="31"/>
      <c r="B22" s="62" t="s">
        <v>43</v>
      </c>
      <c r="C22" s="63"/>
      <c r="D22" s="64"/>
      <c r="E22" s="71" t="s">
        <v>44</v>
      </c>
      <c r="F22" s="57" t="s">
        <v>45</v>
      </c>
      <c r="G22" s="58" t="s">
        <v>46</v>
      </c>
    </row>
    <row r="23" spans="1:7" x14ac:dyDescent="0.25">
      <c r="A23" s="18" t="s">
        <v>27</v>
      </c>
      <c r="B23" s="17"/>
      <c r="C23" s="17"/>
      <c r="D23" s="17"/>
      <c r="E23" s="17"/>
      <c r="F23" s="17"/>
      <c r="G23" s="17"/>
    </row>
    <row r="24" spans="1:7" x14ac:dyDescent="0.25">
      <c r="A24" s="15" t="s">
        <v>26</v>
      </c>
      <c r="B24" s="14"/>
      <c r="C24" s="14"/>
      <c r="D24" s="14"/>
      <c r="E24" s="14"/>
      <c r="F24" s="14"/>
      <c r="G24" s="14"/>
    </row>
    <row r="25" spans="1:7" x14ac:dyDescent="0.25">
      <c r="A25" s="37" t="s">
        <v>25</v>
      </c>
      <c r="B25" s="77">
        <f>+D9/D10</f>
        <v>279.95198598949213</v>
      </c>
      <c r="C25" s="78"/>
      <c r="D25" s="79"/>
      <c r="E25" s="70" t="s">
        <v>50</v>
      </c>
      <c r="F25" s="7">
        <v>19.47</v>
      </c>
      <c r="G25" s="7">
        <v>1.63</v>
      </c>
    </row>
    <row r="26" spans="1:7" x14ac:dyDescent="0.25">
      <c r="A26" s="10" t="s">
        <v>2</v>
      </c>
      <c r="B26" s="77" t="s">
        <v>1</v>
      </c>
      <c r="C26" s="78"/>
      <c r="D26" s="79"/>
      <c r="E26" s="70" t="s">
        <v>1</v>
      </c>
      <c r="F26" s="7" t="s">
        <v>1</v>
      </c>
      <c r="G26" s="7" t="s">
        <v>1</v>
      </c>
    </row>
    <row r="27" spans="1:7" x14ac:dyDescent="0.25">
      <c r="A27" s="40" t="s">
        <v>23</v>
      </c>
      <c r="B27" s="39"/>
      <c r="C27" s="39"/>
      <c r="D27" s="39"/>
      <c r="E27" s="39"/>
      <c r="F27" s="39"/>
      <c r="G27" s="39"/>
    </row>
    <row r="28" spans="1:7" ht="30" x14ac:dyDescent="0.25">
      <c r="A28" s="10"/>
      <c r="B28" s="62" t="s">
        <v>43</v>
      </c>
      <c r="C28" s="63"/>
      <c r="D28" s="64"/>
      <c r="E28" s="71" t="s">
        <v>44</v>
      </c>
      <c r="F28" s="57" t="s">
        <v>45</v>
      </c>
      <c r="G28" s="58" t="s">
        <v>46</v>
      </c>
    </row>
    <row r="29" spans="1:7" x14ac:dyDescent="0.25">
      <c r="A29" s="18" t="s">
        <v>22</v>
      </c>
      <c r="B29" s="17"/>
      <c r="C29" s="17"/>
      <c r="D29" s="17"/>
      <c r="E29" s="17"/>
      <c r="F29" s="17"/>
      <c r="G29" s="17"/>
    </row>
    <row r="30" spans="1:7" x14ac:dyDescent="0.25">
      <c r="A30" s="15" t="s">
        <v>21</v>
      </c>
      <c r="B30" s="14"/>
      <c r="C30" s="14"/>
      <c r="D30" s="14"/>
      <c r="E30" s="14"/>
      <c r="F30" s="14"/>
      <c r="G30" s="14"/>
    </row>
    <row r="31" spans="1:7" x14ac:dyDescent="0.25">
      <c r="A31" s="37" t="s">
        <v>20</v>
      </c>
      <c r="B31" s="77">
        <f>+D9/D7</f>
        <v>0.10082693070491591</v>
      </c>
      <c r="C31" s="78"/>
      <c r="D31" s="79"/>
      <c r="E31" s="70">
        <v>0.35</v>
      </c>
      <c r="F31" s="7">
        <v>0.1</v>
      </c>
      <c r="G31" s="7">
        <v>0.26</v>
      </c>
    </row>
    <row r="32" spans="1:7" x14ac:dyDescent="0.25">
      <c r="A32" s="10" t="s">
        <v>2</v>
      </c>
      <c r="B32" s="77" t="s">
        <v>1</v>
      </c>
      <c r="C32" s="78"/>
      <c r="D32" s="79"/>
      <c r="E32" s="70" t="s">
        <v>1</v>
      </c>
      <c r="F32" s="7" t="s">
        <v>1</v>
      </c>
      <c r="G32" s="7" t="s">
        <v>1</v>
      </c>
    </row>
    <row r="33" spans="1:7" x14ac:dyDescent="0.25">
      <c r="A33" s="18" t="s">
        <v>19</v>
      </c>
      <c r="B33" s="17"/>
      <c r="C33" s="17"/>
      <c r="D33" s="17"/>
      <c r="E33" s="17"/>
      <c r="F33" s="17"/>
      <c r="G33" s="17"/>
    </row>
    <row r="34" spans="1:7" x14ac:dyDescent="0.25">
      <c r="A34" s="15" t="s">
        <v>18</v>
      </c>
      <c r="B34" s="14"/>
      <c r="C34" s="14"/>
      <c r="D34" s="14"/>
      <c r="E34" s="14"/>
      <c r="F34" s="14"/>
      <c r="G34" s="14"/>
    </row>
    <row r="35" spans="1:7" x14ac:dyDescent="0.25">
      <c r="A35" s="37" t="s">
        <v>17</v>
      </c>
      <c r="B35" s="77">
        <f>+D9/D4</f>
        <v>9.6979923285406777E-2</v>
      </c>
      <c r="C35" s="78"/>
      <c r="D35" s="79"/>
      <c r="E35" s="70">
        <v>0.23</v>
      </c>
      <c r="F35" s="7">
        <v>0.1</v>
      </c>
      <c r="G35" s="7">
        <v>0.13</v>
      </c>
    </row>
    <row r="36" spans="1:7" x14ac:dyDescent="0.25">
      <c r="A36" s="10" t="s">
        <v>2</v>
      </c>
      <c r="B36" s="77" t="s">
        <v>1</v>
      </c>
      <c r="C36" s="78"/>
      <c r="D36" s="79"/>
      <c r="E36" s="70" t="s">
        <v>1</v>
      </c>
      <c r="F36" s="7" t="s">
        <v>1</v>
      </c>
      <c r="G36" s="7" t="s">
        <v>1</v>
      </c>
    </row>
    <row r="37" spans="1:7" x14ac:dyDescent="0.25">
      <c r="A37" s="10"/>
      <c r="B37" s="4"/>
      <c r="E37" s="70"/>
      <c r="F37" s="7"/>
      <c r="G37" s="7"/>
    </row>
    <row r="38" spans="1:7" s="30" customFormat="1" x14ac:dyDescent="0.25">
      <c r="A38" s="31"/>
      <c r="B38" s="80"/>
      <c r="C38" s="35"/>
      <c r="D38" s="35"/>
      <c r="E38" s="81"/>
      <c r="F38" s="33"/>
      <c r="G38" s="33"/>
    </row>
    <row r="39" spans="1:7" s="30" customFormat="1" ht="30" x14ac:dyDescent="0.25">
      <c r="A39" s="31"/>
      <c r="B39" s="62" t="s">
        <v>43</v>
      </c>
      <c r="C39" s="63"/>
      <c r="D39" s="64"/>
      <c r="E39" s="71" t="s">
        <v>44</v>
      </c>
      <c r="F39" s="57" t="s">
        <v>45</v>
      </c>
      <c r="G39" s="58" t="s">
        <v>46</v>
      </c>
    </row>
    <row r="40" spans="1:7" x14ac:dyDescent="0.25">
      <c r="A40" s="18" t="s">
        <v>16</v>
      </c>
      <c r="B40" s="17"/>
      <c r="C40" s="17"/>
      <c r="D40" s="17"/>
      <c r="E40" s="17"/>
      <c r="F40" s="17"/>
      <c r="G40" s="17"/>
    </row>
    <row r="41" spans="1:7" x14ac:dyDescent="0.25">
      <c r="A41" s="29" t="s">
        <v>15</v>
      </c>
      <c r="B41" s="28"/>
      <c r="C41" s="28"/>
      <c r="D41" s="28"/>
      <c r="E41" s="27"/>
      <c r="F41" s="26"/>
      <c r="G41" s="26"/>
    </row>
    <row r="42" spans="1:7" x14ac:dyDescent="0.25">
      <c r="A42" s="12" t="s">
        <v>5</v>
      </c>
      <c r="B42" s="77">
        <v>96775472</v>
      </c>
      <c r="C42" s="78"/>
      <c r="D42" s="79"/>
      <c r="E42" s="70">
        <v>96775472</v>
      </c>
      <c r="F42" s="70">
        <v>96775472</v>
      </c>
      <c r="G42" s="70">
        <v>96775472</v>
      </c>
    </row>
    <row r="43" spans="1:7" x14ac:dyDescent="0.25">
      <c r="A43" s="12" t="s">
        <v>14</v>
      </c>
      <c r="B43" s="77">
        <f>+D3-D5</f>
        <v>673564343</v>
      </c>
      <c r="C43" s="78"/>
      <c r="D43" s="79"/>
      <c r="E43" s="70">
        <f>+E3-E5</f>
        <v>3806567275</v>
      </c>
      <c r="F43" s="7">
        <f>+F3-F5</f>
        <v>498113175</v>
      </c>
      <c r="G43" s="7">
        <f>+G3-G5</f>
        <v>933937268</v>
      </c>
    </row>
    <row r="44" spans="1:7" x14ac:dyDescent="0.25">
      <c r="A44" s="10" t="s">
        <v>2</v>
      </c>
      <c r="B44" s="77" t="s">
        <v>1</v>
      </c>
      <c r="C44" s="78"/>
      <c r="D44" s="79"/>
      <c r="E44" s="70" t="s">
        <v>1</v>
      </c>
      <c r="F44" s="7" t="s">
        <v>1</v>
      </c>
      <c r="G44" s="7" t="s">
        <v>1</v>
      </c>
    </row>
    <row r="45" spans="1:7" ht="30" x14ac:dyDescent="0.25">
      <c r="A45" s="10"/>
      <c r="B45" s="62" t="s">
        <v>43</v>
      </c>
      <c r="C45" s="63"/>
      <c r="D45" s="64"/>
      <c r="E45" s="71" t="s">
        <v>44</v>
      </c>
      <c r="F45" s="57" t="s">
        <v>45</v>
      </c>
      <c r="G45" s="58" t="s">
        <v>46</v>
      </c>
    </row>
    <row r="46" spans="1:7" x14ac:dyDescent="0.25">
      <c r="A46" s="82" t="s">
        <v>7</v>
      </c>
      <c r="B46" s="82"/>
      <c r="C46" s="82"/>
      <c r="D46" s="82"/>
      <c r="E46" s="82"/>
      <c r="F46" s="82"/>
      <c r="G46" s="82"/>
    </row>
    <row r="47" spans="1:7" x14ac:dyDescent="0.25">
      <c r="A47" s="83" t="s">
        <v>6</v>
      </c>
      <c r="B47" s="83"/>
      <c r="C47" s="83"/>
      <c r="D47" s="83"/>
      <c r="E47" s="83"/>
      <c r="F47" s="83"/>
      <c r="G47" s="83"/>
    </row>
    <row r="48" spans="1:7" x14ac:dyDescent="0.25">
      <c r="A48" s="12" t="s">
        <v>5</v>
      </c>
      <c r="B48" s="77">
        <v>96775472</v>
      </c>
      <c r="C48" s="78"/>
      <c r="D48" s="79"/>
      <c r="E48" s="70">
        <v>96775472</v>
      </c>
      <c r="F48" s="70">
        <v>96775472</v>
      </c>
      <c r="G48" s="70">
        <v>96775472</v>
      </c>
    </row>
    <row r="49" spans="1:7" x14ac:dyDescent="0.25">
      <c r="A49" s="12" t="s">
        <v>4</v>
      </c>
      <c r="B49" s="77">
        <f>+D7</f>
        <v>792707776</v>
      </c>
      <c r="C49" s="78"/>
      <c r="D49" s="79"/>
      <c r="E49" s="70">
        <f>+E7</f>
        <v>3964574285</v>
      </c>
      <c r="F49" s="7">
        <f>+F7</f>
        <v>908113175</v>
      </c>
      <c r="G49" s="7">
        <f>+G7</f>
        <v>2010063797</v>
      </c>
    </row>
    <row r="50" spans="1:7" x14ac:dyDescent="0.25">
      <c r="A50" s="10" t="s">
        <v>2</v>
      </c>
      <c r="B50" s="77" t="s">
        <v>1</v>
      </c>
      <c r="C50" s="78"/>
      <c r="D50" s="79"/>
      <c r="E50" s="70" t="s">
        <v>1</v>
      </c>
      <c r="F50" s="7" t="s">
        <v>1</v>
      </c>
      <c r="G50" s="7" t="s">
        <v>1</v>
      </c>
    </row>
    <row r="51" spans="1:7" x14ac:dyDescent="0.25">
      <c r="B51" s="4"/>
    </row>
    <row r="54" spans="1:7" x14ac:dyDescent="0.25">
      <c r="A54" s="4"/>
      <c r="B54" s="4"/>
      <c r="C54" s="3"/>
      <c r="D54" s="3"/>
      <c r="E54" s="85"/>
      <c r="G54"/>
    </row>
    <row r="55" spans="1:7" x14ac:dyDescent="0.25">
      <c r="A55" s="4"/>
      <c r="B55" s="4"/>
      <c r="C55" s="3"/>
      <c r="D55" s="3"/>
      <c r="E55" s="85"/>
      <c r="G55"/>
    </row>
    <row r="56" spans="1:7" x14ac:dyDescent="0.25">
      <c r="A56" s="4"/>
      <c r="B56" s="4"/>
      <c r="C56" s="3"/>
      <c r="D56" s="3"/>
      <c r="E56" s="85"/>
      <c r="G56"/>
    </row>
    <row r="57" spans="1:7" x14ac:dyDescent="0.25">
      <c r="A57" s="4"/>
      <c r="B57" s="4"/>
      <c r="C57" s="3"/>
      <c r="D57" s="3"/>
      <c r="E57" s="85"/>
      <c r="G57"/>
    </row>
    <row r="58" spans="1:7" x14ac:dyDescent="0.25">
      <c r="A58" s="4"/>
      <c r="B58" s="4"/>
      <c r="C58" s="3"/>
      <c r="D58" s="3"/>
      <c r="E58" s="85"/>
      <c r="G58"/>
    </row>
    <row r="59" spans="1:7" x14ac:dyDescent="0.25">
      <c r="A59" s="4"/>
      <c r="B59" s="4"/>
      <c r="C59" s="3"/>
      <c r="D59" s="3"/>
      <c r="E59" s="85"/>
      <c r="G59"/>
    </row>
    <row r="60" spans="1:7" x14ac:dyDescent="0.25">
      <c r="A60" s="4"/>
      <c r="B60" s="4"/>
      <c r="C60" s="3"/>
      <c r="D60" s="3"/>
      <c r="E60" s="85"/>
      <c r="G60"/>
    </row>
    <row r="61" spans="1:7" x14ac:dyDescent="0.25">
      <c r="A61" s="4"/>
      <c r="B61" s="4"/>
      <c r="C61" s="3"/>
      <c r="D61" s="3"/>
      <c r="E61" s="85"/>
      <c r="G61"/>
    </row>
    <row r="62" spans="1:7" x14ac:dyDescent="0.25">
      <c r="A62" s="4"/>
      <c r="B62" s="4"/>
      <c r="C62" s="3"/>
      <c r="D62" s="3"/>
      <c r="E62" s="85"/>
      <c r="G62"/>
    </row>
    <row r="63" spans="1:7" x14ac:dyDescent="0.25">
      <c r="A63" s="4"/>
      <c r="B63" s="4"/>
      <c r="C63" s="3"/>
      <c r="D63" s="3"/>
      <c r="E63" s="85"/>
      <c r="G63"/>
    </row>
    <row r="64" spans="1:7" x14ac:dyDescent="0.25">
      <c r="A64" s="4"/>
      <c r="B64" s="4"/>
      <c r="C64" s="3"/>
      <c r="D64" s="3"/>
      <c r="E64" s="85"/>
      <c r="G64"/>
    </row>
    <row r="65" spans="1:7" x14ac:dyDescent="0.25">
      <c r="A65" s="4"/>
      <c r="B65" s="4"/>
      <c r="C65" s="3"/>
      <c r="D65" s="3"/>
      <c r="E65" s="85"/>
      <c r="G65"/>
    </row>
    <row r="66" spans="1:7" x14ac:dyDescent="0.25">
      <c r="A66" s="4"/>
      <c r="B66" s="4"/>
      <c r="C66" s="3"/>
      <c r="D66" s="3"/>
      <c r="E66" s="85"/>
      <c r="G66"/>
    </row>
    <row r="67" spans="1:7" x14ac:dyDescent="0.25">
      <c r="A67" s="4"/>
      <c r="B67" s="4"/>
      <c r="C67" s="3"/>
      <c r="D67" s="3"/>
      <c r="E67" s="85"/>
      <c r="G67"/>
    </row>
    <row r="68" spans="1:7" x14ac:dyDescent="0.25">
      <c r="A68" s="4"/>
      <c r="B68" s="4"/>
      <c r="C68" s="3"/>
      <c r="D68" s="3"/>
      <c r="E68" s="85"/>
      <c r="G68"/>
    </row>
    <row r="69" spans="1:7" x14ac:dyDescent="0.25">
      <c r="A69" s="4"/>
      <c r="B69" s="4"/>
      <c r="C69" s="3"/>
      <c r="D69" s="3"/>
      <c r="E69" s="85"/>
      <c r="G69"/>
    </row>
    <row r="70" spans="1:7" x14ac:dyDescent="0.25">
      <c r="A70" s="4" t="s">
        <v>0</v>
      </c>
      <c r="B70" s="4"/>
      <c r="C70" s="3"/>
      <c r="D70" s="3"/>
      <c r="E70" s="85"/>
      <c r="G70"/>
    </row>
    <row r="71" spans="1:7" x14ac:dyDescent="0.25">
      <c r="A71" s="4"/>
      <c r="B71" s="4"/>
      <c r="C71" s="3"/>
      <c r="D71" s="3"/>
      <c r="E71" s="85"/>
      <c r="G71"/>
    </row>
    <row r="72" spans="1:7" x14ac:dyDescent="0.25">
      <c r="A72" s="4"/>
      <c r="B72" s="4"/>
      <c r="C72" s="3"/>
      <c r="D72" s="3"/>
      <c r="E72" s="85"/>
      <c r="G72"/>
    </row>
    <row r="73" spans="1:7" x14ac:dyDescent="0.25">
      <c r="A73" s="4"/>
      <c r="B73" s="4"/>
      <c r="C73" s="3"/>
      <c r="D73" s="3"/>
      <c r="E73" s="85"/>
      <c r="G73"/>
    </row>
    <row r="74" spans="1:7" x14ac:dyDescent="0.25">
      <c r="A74" s="4"/>
      <c r="B74" s="4"/>
      <c r="C74" s="3"/>
      <c r="D74" s="3"/>
      <c r="E74" s="85"/>
      <c r="G74"/>
    </row>
    <row r="75" spans="1:7" x14ac:dyDescent="0.25">
      <c r="A75" s="4"/>
      <c r="B75" s="4"/>
      <c r="C75" s="3"/>
      <c r="D75" s="3"/>
      <c r="E75" s="85"/>
      <c r="G75"/>
    </row>
    <row r="76" spans="1:7" x14ac:dyDescent="0.25">
      <c r="A76" s="4"/>
      <c r="B76" s="4"/>
      <c r="C76" s="3"/>
      <c r="D76" s="3"/>
      <c r="E76" s="85"/>
      <c r="G76"/>
    </row>
    <row r="77" spans="1:7" x14ac:dyDescent="0.25">
      <c r="A77" s="3"/>
      <c r="B77" s="3"/>
      <c r="C77" s="2"/>
      <c r="D77" s="2"/>
      <c r="E77" s="85"/>
      <c r="G77" s="1"/>
    </row>
  </sheetData>
  <mergeCells count="39">
    <mergeCell ref="B48:D48"/>
    <mergeCell ref="B49:D49"/>
    <mergeCell ref="B50:D50"/>
    <mergeCell ref="B42:D42"/>
    <mergeCell ref="B43:D43"/>
    <mergeCell ref="B44:D44"/>
    <mergeCell ref="B45:D45"/>
    <mergeCell ref="A46:G46"/>
    <mergeCell ref="A47:G47"/>
    <mergeCell ref="A33:G33"/>
    <mergeCell ref="A34:G34"/>
    <mergeCell ref="B35:D35"/>
    <mergeCell ref="B36:D36"/>
    <mergeCell ref="B39:D39"/>
    <mergeCell ref="A40:G40"/>
    <mergeCell ref="A27:G27"/>
    <mergeCell ref="B28:D28"/>
    <mergeCell ref="A29:G29"/>
    <mergeCell ref="A30:G30"/>
    <mergeCell ref="B31:D31"/>
    <mergeCell ref="B32:D32"/>
    <mergeCell ref="B21:D21"/>
    <mergeCell ref="B22:D22"/>
    <mergeCell ref="A23:G23"/>
    <mergeCell ref="A24:G24"/>
    <mergeCell ref="B25:D25"/>
    <mergeCell ref="B26:D26"/>
    <mergeCell ref="A14:G14"/>
    <mergeCell ref="B15:D15"/>
    <mergeCell ref="B16:D16"/>
    <mergeCell ref="B17:D17"/>
    <mergeCell ref="A19:G19"/>
    <mergeCell ref="B20:D20"/>
    <mergeCell ref="B1:D1"/>
    <mergeCell ref="E1:E2"/>
    <mergeCell ref="F1:F2"/>
    <mergeCell ref="G1:G2"/>
    <mergeCell ref="B12:D12"/>
    <mergeCell ref="A13:G13"/>
  </mergeCells>
  <pageMargins left="0.7" right="0.7" top="0.75" bottom="0.75" header="0.3" footer="0.3"/>
  <pageSetup paperSize="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workbookViewId="0">
      <selection activeCell="J9" sqref="J9"/>
    </sheetView>
  </sheetViews>
  <sheetFormatPr baseColWidth="10" defaultRowHeight="15" x14ac:dyDescent="0.25"/>
  <cols>
    <col min="1" max="1" width="27.28515625" style="5" customWidth="1"/>
    <col min="2" max="2" width="22" style="97" customWidth="1"/>
    <col min="3" max="3" width="19" style="84" customWidth="1"/>
    <col min="4" max="4" width="22" style="4" customWidth="1"/>
    <col min="5" max="5" width="19" style="4" customWidth="1"/>
    <col min="6" max="6" width="18.85546875" style="97" customWidth="1"/>
    <col min="7" max="7" width="26" style="97" customWidth="1"/>
  </cols>
  <sheetData>
    <row r="1" spans="1:7" ht="30" x14ac:dyDescent="0.25">
      <c r="A1" s="53" t="s">
        <v>42</v>
      </c>
      <c r="B1" s="86" t="s">
        <v>51</v>
      </c>
      <c r="C1" s="71" t="s">
        <v>52</v>
      </c>
      <c r="D1" s="57" t="s">
        <v>53</v>
      </c>
      <c r="E1" s="58" t="s">
        <v>54</v>
      </c>
      <c r="F1" s="59" t="s">
        <v>55</v>
      </c>
      <c r="G1" s="87" t="s">
        <v>0</v>
      </c>
    </row>
    <row r="2" spans="1:7" x14ac:dyDescent="0.25">
      <c r="A2" s="52" t="s">
        <v>41</v>
      </c>
      <c r="B2" s="88">
        <v>1456202637</v>
      </c>
      <c r="C2" s="89" t="s">
        <v>56</v>
      </c>
      <c r="D2" s="9">
        <v>1341100775</v>
      </c>
      <c r="E2" s="9">
        <v>614446925</v>
      </c>
      <c r="F2" s="89" t="s">
        <v>56</v>
      </c>
      <c r="G2" s="70">
        <v>1781692567</v>
      </c>
    </row>
    <row r="3" spans="1:7" x14ac:dyDescent="0.25">
      <c r="A3" s="51" t="s">
        <v>40</v>
      </c>
      <c r="B3" s="88">
        <v>2531763637</v>
      </c>
      <c r="C3" s="91"/>
      <c r="D3" s="9">
        <v>1605939775</v>
      </c>
      <c r="E3" s="9">
        <v>1237892971</v>
      </c>
      <c r="F3" s="91"/>
      <c r="G3" s="70">
        <v>2356832025</v>
      </c>
    </row>
    <row r="4" spans="1:7" x14ac:dyDescent="0.25">
      <c r="A4" s="52" t="s">
        <v>39</v>
      </c>
      <c r="B4" s="88">
        <v>97431062</v>
      </c>
      <c r="C4" s="91"/>
      <c r="D4" s="9">
        <v>19670000</v>
      </c>
      <c r="E4" s="9">
        <v>106796421</v>
      </c>
      <c r="F4" s="91"/>
      <c r="G4" s="70">
        <v>165319314</v>
      </c>
    </row>
    <row r="5" spans="1:7" x14ac:dyDescent="0.25">
      <c r="A5" s="51" t="s">
        <v>38</v>
      </c>
      <c r="B5" s="88">
        <v>283377062</v>
      </c>
      <c r="C5" s="91"/>
      <c r="D5" s="9">
        <v>127159068</v>
      </c>
      <c r="E5" s="9">
        <v>106796421</v>
      </c>
      <c r="F5" s="91"/>
      <c r="G5" s="70">
        <v>482455955</v>
      </c>
    </row>
    <row r="6" spans="1:7" x14ac:dyDescent="0.25">
      <c r="A6" s="51" t="s">
        <v>37</v>
      </c>
      <c r="B6" s="88">
        <v>2248386575</v>
      </c>
      <c r="C6" s="91"/>
      <c r="D6" s="9">
        <v>1478780707</v>
      </c>
      <c r="E6" s="9">
        <v>1131096550</v>
      </c>
      <c r="F6" s="91"/>
      <c r="G6" s="70">
        <v>1874376070</v>
      </c>
    </row>
    <row r="7" spans="1:7" x14ac:dyDescent="0.25">
      <c r="A7" s="12" t="s">
        <v>36</v>
      </c>
      <c r="B7" s="88">
        <f>+B6+B5</f>
        <v>2531763637</v>
      </c>
      <c r="C7" s="91"/>
      <c r="D7" s="9">
        <f>+D5+D6</f>
        <v>1605939775</v>
      </c>
      <c r="E7" s="9">
        <f>+E6+E5</f>
        <v>1237892971</v>
      </c>
      <c r="F7" s="91"/>
      <c r="G7" s="70">
        <f>+G6+G5</f>
        <v>2356832025</v>
      </c>
    </row>
    <row r="8" spans="1:7" x14ac:dyDescent="0.25">
      <c r="A8" s="12" t="s">
        <v>35</v>
      </c>
      <c r="B8" s="88">
        <v>942583143</v>
      </c>
      <c r="C8" s="91"/>
      <c r="D8" s="9">
        <v>682983216</v>
      </c>
      <c r="E8" s="9">
        <v>206829641</v>
      </c>
      <c r="F8" s="91"/>
      <c r="G8" s="70">
        <v>395380573</v>
      </c>
    </row>
    <row r="9" spans="1:7" x14ac:dyDescent="0.25">
      <c r="A9" s="12" t="s">
        <v>34</v>
      </c>
      <c r="B9" s="88">
        <v>7471171</v>
      </c>
      <c r="C9" s="92"/>
      <c r="D9" s="9">
        <v>1953000</v>
      </c>
      <c r="E9" s="9">
        <v>8873219</v>
      </c>
      <c r="F9" s="91"/>
      <c r="G9" s="70">
        <v>76081736</v>
      </c>
    </row>
    <row r="10" spans="1:7" x14ac:dyDescent="0.25">
      <c r="A10" s="50" t="s">
        <v>2</v>
      </c>
      <c r="B10" s="88"/>
      <c r="C10" s="70"/>
      <c r="D10" s="9"/>
      <c r="E10" s="9"/>
      <c r="F10" s="92"/>
      <c r="G10" s="70"/>
    </row>
    <row r="11" spans="1:7" ht="30" x14ac:dyDescent="0.25">
      <c r="A11" s="54"/>
      <c r="B11" s="93" t="s">
        <v>51</v>
      </c>
      <c r="C11" s="71" t="s">
        <v>52</v>
      </c>
      <c r="D11" s="57" t="s">
        <v>53</v>
      </c>
      <c r="E11" s="21" t="s">
        <v>54</v>
      </c>
      <c r="F11" s="20" t="s">
        <v>55</v>
      </c>
      <c r="G11" s="94" t="s">
        <v>0</v>
      </c>
    </row>
    <row r="12" spans="1:7" x14ac:dyDescent="0.25">
      <c r="A12" s="18" t="s">
        <v>33</v>
      </c>
      <c r="B12" s="17"/>
      <c r="C12" s="17"/>
      <c r="D12" s="17"/>
      <c r="E12" s="17"/>
      <c r="F12" s="17"/>
      <c r="G12" s="16"/>
    </row>
    <row r="13" spans="1:7" x14ac:dyDescent="0.25">
      <c r="A13" s="49" t="s">
        <v>32</v>
      </c>
      <c r="B13" s="48"/>
      <c r="C13" s="48"/>
      <c r="D13" s="48"/>
      <c r="E13" s="48"/>
      <c r="F13" s="48"/>
      <c r="G13" s="47"/>
    </row>
    <row r="14" spans="1:7" ht="15" customHeight="1" x14ac:dyDescent="0.25">
      <c r="A14" s="12" t="s">
        <v>31</v>
      </c>
      <c r="B14" s="88">
        <f>+B2/B4-0.01</f>
        <v>14.935979312018585</v>
      </c>
      <c r="C14" s="101" t="s">
        <v>56</v>
      </c>
      <c r="D14" s="9">
        <f>+D2/D4</f>
        <v>68.180008896797148</v>
      </c>
      <c r="E14" s="9">
        <f>+E2/E4</f>
        <v>5.7534411663476996</v>
      </c>
      <c r="F14" s="101" t="s">
        <v>56</v>
      </c>
      <c r="G14" s="88">
        <v>10.77</v>
      </c>
    </row>
    <row r="15" spans="1:7" x14ac:dyDescent="0.25">
      <c r="A15" s="10" t="s">
        <v>2</v>
      </c>
      <c r="B15" s="88" t="s">
        <v>1</v>
      </c>
      <c r="C15" s="102"/>
      <c r="D15" s="9" t="s">
        <v>1</v>
      </c>
      <c r="E15" s="9" t="s">
        <v>1</v>
      </c>
      <c r="F15" s="102"/>
      <c r="G15" s="88" t="s">
        <v>1</v>
      </c>
    </row>
    <row r="16" spans="1:7" ht="30" x14ac:dyDescent="0.25">
      <c r="A16" s="31"/>
      <c r="B16" s="86" t="s">
        <v>51</v>
      </c>
      <c r="C16" s="71" t="s">
        <v>52</v>
      </c>
      <c r="D16" s="57" t="s">
        <v>53</v>
      </c>
      <c r="E16" s="21" t="s">
        <v>54</v>
      </c>
      <c r="F16" s="20" t="s">
        <v>55</v>
      </c>
      <c r="G16" s="94" t="s">
        <v>0</v>
      </c>
    </row>
    <row r="17" spans="1:7" x14ac:dyDescent="0.25">
      <c r="A17" s="140" t="s">
        <v>30</v>
      </c>
      <c r="B17" s="141"/>
      <c r="C17" s="142"/>
      <c r="D17" s="143"/>
      <c r="E17" s="143"/>
      <c r="F17" s="142"/>
      <c r="G17" s="144"/>
    </row>
    <row r="18" spans="1:7" x14ac:dyDescent="0.25">
      <c r="A18" s="15" t="s">
        <v>29</v>
      </c>
      <c r="B18" s="14"/>
      <c r="C18" s="14"/>
      <c r="D18" s="14"/>
      <c r="E18" s="14"/>
      <c r="F18" s="14"/>
      <c r="G18" s="13"/>
    </row>
    <row r="19" spans="1:7" ht="15" customHeight="1" x14ac:dyDescent="0.25">
      <c r="A19" s="12" t="s">
        <v>28</v>
      </c>
      <c r="B19" s="88">
        <v>0.11</v>
      </c>
      <c r="C19" s="101" t="s">
        <v>56</v>
      </c>
      <c r="D19" s="9">
        <f>+D5/D3-0.01</f>
        <v>6.9180471135662613E-2</v>
      </c>
      <c r="E19" s="9">
        <v>0.08</v>
      </c>
      <c r="F19" s="101" t="s">
        <v>56</v>
      </c>
      <c r="G19" s="88">
        <v>0.2</v>
      </c>
    </row>
    <row r="20" spans="1:7" x14ac:dyDescent="0.25">
      <c r="A20" s="10" t="s">
        <v>2</v>
      </c>
      <c r="B20" s="88" t="s">
        <v>1</v>
      </c>
      <c r="C20" s="102"/>
      <c r="D20" s="9" t="s">
        <v>1</v>
      </c>
      <c r="E20" s="9" t="s">
        <v>1</v>
      </c>
      <c r="F20" s="102"/>
      <c r="G20" s="88" t="s">
        <v>1</v>
      </c>
    </row>
    <row r="21" spans="1:7" ht="30" x14ac:dyDescent="0.25">
      <c r="A21" s="31"/>
      <c r="B21" s="86" t="s">
        <v>51</v>
      </c>
      <c r="C21" s="71" t="s">
        <v>52</v>
      </c>
      <c r="D21" s="57" t="s">
        <v>53</v>
      </c>
      <c r="E21" s="21" t="s">
        <v>54</v>
      </c>
      <c r="F21" s="20" t="s">
        <v>55</v>
      </c>
      <c r="G21" s="94" t="s">
        <v>0</v>
      </c>
    </row>
    <row r="22" spans="1:7" x14ac:dyDescent="0.25">
      <c r="A22" s="18" t="s">
        <v>27</v>
      </c>
      <c r="B22" s="17"/>
      <c r="C22" s="17"/>
      <c r="D22" s="17"/>
      <c r="E22" s="17"/>
      <c r="F22" s="17"/>
      <c r="G22" s="16"/>
    </row>
    <row r="23" spans="1:7" x14ac:dyDescent="0.25">
      <c r="A23" s="15" t="s">
        <v>26</v>
      </c>
      <c r="B23" s="14"/>
      <c r="C23" s="14"/>
      <c r="D23" s="14"/>
      <c r="E23" s="14"/>
      <c r="F23" s="14"/>
      <c r="G23" s="13"/>
    </row>
    <row r="24" spans="1:7" ht="15" customHeight="1" x14ac:dyDescent="0.25">
      <c r="A24" s="37" t="s">
        <v>25</v>
      </c>
      <c r="B24" s="88">
        <v>126.16</v>
      </c>
      <c r="C24" s="101" t="s">
        <v>56</v>
      </c>
      <c r="D24" s="9">
        <v>349.7</v>
      </c>
      <c r="E24" s="9">
        <v>23.3</v>
      </c>
      <c r="F24" s="101" t="s">
        <v>56</v>
      </c>
      <c r="G24" s="130">
        <v>5.19</v>
      </c>
    </row>
    <row r="25" spans="1:7" x14ac:dyDescent="0.25">
      <c r="A25" s="10" t="s">
        <v>2</v>
      </c>
      <c r="B25" s="88" t="s">
        <v>1</v>
      </c>
      <c r="C25" s="102"/>
      <c r="D25" s="9" t="s">
        <v>1</v>
      </c>
      <c r="E25" s="9" t="s">
        <v>1</v>
      </c>
      <c r="F25" s="102"/>
      <c r="G25" s="88" t="s">
        <v>1</v>
      </c>
    </row>
    <row r="26" spans="1:7" x14ac:dyDescent="0.25">
      <c r="A26" s="40" t="s">
        <v>23</v>
      </c>
      <c r="B26" s="39"/>
      <c r="C26" s="39"/>
      <c r="D26" s="39"/>
      <c r="E26" s="39"/>
      <c r="F26" s="39"/>
      <c r="G26" s="38"/>
    </row>
    <row r="27" spans="1:7" ht="30" x14ac:dyDescent="0.25">
      <c r="A27" s="10"/>
      <c r="B27" s="86" t="s">
        <v>51</v>
      </c>
      <c r="C27" s="71" t="s">
        <v>52</v>
      </c>
      <c r="D27" s="57" t="s">
        <v>53</v>
      </c>
      <c r="E27" s="21" t="s">
        <v>54</v>
      </c>
      <c r="F27" s="20" t="s">
        <v>55</v>
      </c>
      <c r="G27" s="94" t="s">
        <v>0</v>
      </c>
    </row>
    <row r="28" spans="1:7" x14ac:dyDescent="0.25">
      <c r="A28" s="132" t="s">
        <v>22</v>
      </c>
      <c r="B28" s="133"/>
      <c r="C28" s="133"/>
      <c r="D28" s="133"/>
      <c r="E28" s="133"/>
      <c r="F28" s="133"/>
      <c r="G28" s="134"/>
    </row>
    <row r="29" spans="1:7" x14ac:dyDescent="0.25">
      <c r="A29" s="135" t="s">
        <v>21</v>
      </c>
      <c r="B29" s="136"/>
      <c r="C29" s="136"/>
      <c r="D29" s="136"/>
      <c r="E29" s="136"/>
      <c r="F29" s="136"/>
      <c r="G29" s="137"/>
    </row>
    <row r="30" spans="1:7" ht="15" customHeight="1" x14ac:dyDescent="0.25">
      <c r="A30" s="37" t="s">
        <v>20</v>
      </c>
      <c r="B30" s="88">
        <v>0.41</v>
      </c>
      <c r="C30" s="101" t="s">
        <v>56</v>
      </c>
      <c r="D30" s="9">
        <v>0.46</v>
      </c>
      <c r="E30" s="9">
        <v>0.18</v>
      </c>
      <c r="F30" s="101" t="s">
        <v>56</v>
      </c>
      <c r="G30" s="88">
        <v>0.21</v>
      </c>
    </row>
    <row r="31" spans="1:7" x14ac:dyDescent="0.25">
      <c r="A31" s="10" t="s">
        <v>2</v>
      </c>
      <c r="B31" s="88" t="s">
        <v>1</v>
      </c>
      <c r="C31" s="102"/>
      <c r="D31" s="9" t="s">
        <v>1</v>
      </c>
      <c r="E31" s="9" t="s">
        <v>1</v>
      </c>
      <c r="F31" s="102"/>
      <c r="G31" s="88" t="s">
        <v>1</v>
      </c>
    </row>
    <row r="32" spans="1:7" x14ac:dyDescent="0.25">
      <c r="A32" s="132" t="s">
        <v>19</v>
      </c>
      <c r="B32" s="133"/>
      <c r="C32" s="133"/>
      <c r="D32" s="133"/>
      <c r="E32" s="133"/>
      <c r="F32" s="133"/>
      <c r="G32" s="134"/>
    </row>
    <row r="33" spans="1:7" x14ac:dyDescent="0.25">
      <c r="A33" s="135" t="s">
        <v>18</v>
      </c>
      <c r="B33" s="136"/>
      <c r="C33" s="136"/>
      <c r="D33" s="136"/>
      <c r="E33" s="136"/>
      <c r="F33" s="136"/>
      <c r="G33" s="137"/>
    </row>
    <row r="34" spans="1:7" ht="15" customHeight="1" x14ac:dyDescent="0.25">
      <c r="A34" s="37" t="s">
        <v>17</v>
      </c>
      <c r="B34" s="88">
        <v>0.37</v>
      </c>
      <c r="C34" s="101" t="s">
        <v>56</v>
      </c>
      <c r="D34" s="9">
        <v>0.42</v>
      </c>
      <c r="E34" s="9">
        <v>0.16</v>
      </c>
      <c r="F34" s="101" t="s">
        <v>56</v>
      </c>
      <c r="G34" s="88">
        <v>0.16</v>
      </c>
    </row>
    <row r="35" spans="1:7" x14ac:dyDescent="0.25">
      <c r="A35" s="10" t="s">
        <v>2</v>
      </c>
      <c r="B35" s="88" t="s">
        <v>1</v>
      </c>
      <c r="C35" s="102"/>
      <c r="D35" s="9" t="s">
        <v>1</v>
      </c>
      <c r="E35" s="9" t="s">
        <v>1</v>
      </c>
      <c r="F35" s="102"/>
      <c r="G35" s="88" t="s">
        <v>1</v>
      </c>
    </row>
    <row r="36" spans="1:7" s="30" customFormat="1" ht="30" x14ac:dyDescent="0.25">
      <c r="A36" s="31"/>
      <c r="B36" s="86" t="s">
        <v>51</v>
      </c>
      <c r="C36" s="71" t="s">
        <v>52</v>
      </c>
      <c r="D36" s="57" t="s">
        <v>53</v>
      </c>
      <c r="E36" s="21" t="s">
        <v>54</v>
      </c>
      <c r="F36" s="20" t="s">
        <v>55</v>
      </c>
      <c r="G36" s="94" t="s">
        <v>0</v>
      </c>
    </row>
    <row r="37" spans="1:7" x14ac:dyDescent="0.25">
      <c r="A37" s="132" t="s">
        <v>16</v>
      </c>
      <c r="B37" s="133"/>
      <c r="C37" s="133"/>
      <c r="D37" s="133"/>
      <c r="E37" s="133"/>
      <c r="F37" s="133"/>
      <c r="G37" s="134"/>
    </row>
    <row r="38" spans="1:7" ht="25.5" x14ac:dyDescent="0.25">
      <c r="A38" s="138" t="s">
        <v>15</v>
      </c>
      <c r="B38" s="139"/>
      <c r="C38" s="27"/>
      <c r="D38" s="27"/>
      <c r="E38" s="27"/>
      <c r="F38" s="27"/>
      <c r="G38" s="131"/>
    </row>
    <row r="39" spans="1:7" x14ac:dyDescent="0.25">
      <c r="A39" s="12" t="s">
        <v>5</v>
      </c>
      <c r="B39" s="88">
        <v>96775472</v>
      </c>
      <c r="C39" s="88">
        <v>96775472</v>
      </c>
      <c r="D39" s="88">
        <v>96775472</v>
      </c>
      <c r="E39" s="88">
        <v>96775472</v>
      </c>
      <c r="F39" s="88">
        <v>96775472</v>
      </c>
      <c r="G39" s="88">
        <v>96775472</v>
      </c>
    </row>
    <row r="40" spans="1:7" ht="15" customHeight="1" x14ac:dyDescent="0.25">
      <c r="A40" s="12" t="s">
        <v>14</v>
      </c>
      <c r="B40" s="88">
        <f>+B2-B4</f>
        <v>1358771575</v>
      </c>
      <c r="C40" s="101" t="s">
        <v>56</v>
      </c>
      <c r="D40" s="9">
        <f>+D2-D4</f>
        <v>1321430775</v>
      </c>
      <c r="E40" s="9">
        <f>+E2-E4</f>
        <v>507650504</v>
      </c>
      <c r="F40" s="101" t="s">
        <v>56</v>
      </c>
      <c r="G40" s="9">
        <f>+G2-G4</f>
        <v>1616373253</v>
      </c>
    </row>
    <row r="41" spans="1:7" x14ac:dyDescent="0.25">
      <c r="A41" s="10" t="s">
        <v>2</v>
      </c>
      <c r="B41" s="88" t="s">
        <v>1</v>
      </c>
      <c r="C41" s="102"/>
      <c r="D41" s="9" t="s">
        <v>1</v>
      </c>
      <c r="E41" s="9" t="s">
        <v>1</v>
      </c>
      <c r="F41" s="102"/>
      <c r="G41" s="9" t="s">
        <v>1</v>
      </c>
    </row>
    <row r="42" spans="1:7" ht="30" x14ac:dyDescent="0.25">
      <c r="A42" s="10"/>
      <c r="B42" s="86" t="s">
        <v>51</v>
      </c>
      <c r="C42" s="71" t="s">
        <v>52</v>
      </c>
      <c r="D42" s="57" t="s">
        <v>53</v>
      </c>
      <c r="E42" s="21" t="s">
        <v>54</v>
      </c>
      <c r="F42" s="20" t="s">
        <v>55</v>
      </c>
      <c r="G42" s="94" t="s">
        <v>0</v>
      </c>
    </row>
    <row r="43" spans="1:7" x14ac:dyDescent="0.25">
      <c r="A43" s="132" t="s">
        <v>7</v>
      </c>
      <c r="B43" s="133"/>
      <c r="C43" s="133"/>
      <c r="D43" s="133"/>
      <c r="E43" s="133"/>
      <c r="F43" s="133"/>
      <c r="G43" s="134"/>
    </row>
    <row r="44" spans="1:7" x14ac:dyDescent="0.25">
      <c r="A44" s="135" t="s">
        <v>6</v>
      </c>
      <c r="B44" s="136"/>
      <c r="C44" s="136"/>
      <c r="D44" s="136"/>
      <c r="E44" s="136"/>
      <c r="F44" s="136"/>
      <c r="G44" s="137"/>
    </row>
    <row r="45" spans="1:7" x14ac:dyDescent="0.25">
      <c r="A45" s="12" t="s">
        <v>5</v>
      </c>
      <c r="B45" s="88">
        <v>96775472</v>
      </c>
      <c r="C45" s="88">
        <v>96775472</v>
      </c>
      <c r="D45" s="88">
        <v>96775472</v>
      </c>
      <c r="E45" s="88">
        <v>96775472</v>
      </c>
      <c r="F45" s="88">
        <v>96775472</v>
      </c>
      <c r="G45" s="88">
        <v>96775472</v>
      </c>
    </row>
    <row r="46" spans="1:7" ht="15" customHeight="1" x14ac:dyDescent="0.25">
      <c r="A46" s="12" t="s">
        <v>4</v>
      </c>
      <c r="B46" s="88">
        <f>+B6</f>
        <v>2248386575</v>
      </c>
      <c r="C46" s="101" t="s">
        <v>56</v>
      </c>
      <c r="D46" s="9">
        <f>+D6</f>
        <v>1478780707</v>
      </c>
      <c r="E46" s="9">
        <f>+E6</f>
        <v>1131096550</v>
      </c>
      <c r="F46" s="101" t="s">
        <v>56</v>
      </c>
      <c r="G46" s="9">
        <f>+G6</f>
        <v>1874376070</v>
      </c>
    </row>
    <row r="47" spans="1:7" x14ac:dyDescent="0.25">
      <c r="A47" s="10" t="s">
        <v>2</v>
      </c>
      <c r="B47" s="88" t="s">
        <v>1</v>
      </c>
      <c r="C47" s="102"/>
      <c r="D47" s="9" t="s">
        <v>1</v>
      </c>
      <c r="E47" s="9" t="s">
        <v>1</v>
      </c>
      <c r="F47" s="102"/>
      <c r="G47" s="9" t="s">
        <v>1</v>
      </c>
    </row>
    <row r="51" spans="1:7" x14ac:dyDescent="0.25">
      <c r="A51" s="4"/>
      <c r="B51" s="84"/>
      <c r="C51" s="97"/>
      <c r="E51" s="5"/>
      <c r="F51" s="107"/>
      <c r="G51" s="4"/>
    </row>
    <row r="52" spans="1:7" x14ac:dyDescent="0.25">
      <c r="A52" s="4"/>
      <c r="B52" s="84"/>
      <c r="C52" s="97"/>
      <c r="E52" s="5"/>
      <c r="F52" s="107"/>
      <c r="G52" s="4"/>
    </row>
    <row r="53" spans="1:7" x14ac:dyDescent="0.25">
      <c r="A53" s="4"/>
      <c r="B53" s="84"/>
      <c r="C53" s="97"/>
      <c r="E53" s="5"/>
      <c r="F53" s="107"/>
      <c r="G53" s="4"/>
    </row>
    <row r="54" spans="1:7" x14ac:dyDescent="0.25">
      <c r="A54" s="4"/>
      <c r="B54" s="84"/>
      <c r="C54" s="97"/>
      <c r="E54" s="5"/>
      <c r="F54" s="107"/>
      <c r="G54" s="4"/>
    </row>
    <row r="55" spans="1:7" x14ac:dyDescent="0.25">
      <c r="A55" s="4"/>
      <c r="B55" s="84"/>
      <c r="C55" s="97"/>
      <c r="E55" s="5"/>
      <c r="F55" s="107"/>
      <c r="G55" s="4"/>
    </row>
    <row r="56" spans="1:7" x14ac:dyDescent="0.25">
      <c r="A56" s="4"/>
      <c r="B56" s="84"/>
      <c r="C56" s="97"/>
      <c r="E56" s="5"/>
      <c r="F56" s="107"/>
      <c r="G56" s="4"/>
    </row>
    <row r="57" spans="1:7" x14ac:dyDescent="0.25">
      <c r="A57" s="4"/>
      <c r="B57" s="84"/>
      <c r="C57" s="97"/>
      <c r="E57" s="5"/>
      <c r="F57" s="107"/>
      <c r="G57" s="4"/>
    </row>
    <row r="58" spans="1:7" x14ac:dyDescent="0.25">
      <c r="A58" s="4"/>
      <c r="B58" s="84"/>
      <c r="C58" s="97"/>
      <c r="E58" s="5"/>
      <c r="F58" s="107"/>
      <c r="G58" s="4"/>
    </row>
    <row r="59" spans="1:7" x14ac:dyDescent="0.25">
      <c r="A59" s="4"/>
      <c r="B59" s="84"/>
      <c r="C59" s="97"/>
      <c r="E59" s="5"/>
      <c r="F59" s="107"/>
      <c r="G59" s="4"/>
    </row>
    <row r="60" spans="1:7" x14ac:dyDescent="0.25">
      <c r="A60" s="4"/>
      <c r="B60" s="84"/>
      <c r="C60" s="97"/>
      <c r="E60" s="5"/>
      <c r="F60" s="107"/>
      <c r="G60" s="4"/>
    </row>
    <row r="61" spans="1:7" x14ac:dyDescent="0.25">
      <c r="A61" s="4"/>
      <c r="B61" s="84"/>
      <c r="C61" s="97"/>
      <c r="E61" s="5"/>
      <c r="F61" s="107"/>
      <c r="G61" s="4"/>
    </row>
    <row r="62" spans="1:7" x14ac:dyDescent="0.25">
      <c r="A62" s="4"/>
      <c r="B62" s="84"/>
      <c r="C62" s="97"/>
      <c r="E62" s="5"/>
      <c r="F62" s="107"/>
      <c r="G62" s="4"/>
    </row>
    <row r="63" spans="1:7" x14ac:dyDescent="0.25">
      <c r="A63" s="4"/>
      <c r="B63" s="84"/>
      <c r="C63" s="97"/>
      <c r="E63" s="5"/>
      <c r="F63" s="107"/>
      <c r="G63" s="4"/>
    </row>
    <row r="64" spans="1:7" x14ac:dyDescent="0.25">
      <c r="A64" s="4"/>
      <c r="B64" s="84"/>
      <c r="C64" s="97"/>
      <c r="E64" s="5"/>
      <c r="F64" s="107"/>
      <c r="G64" s="4"/>
    </row>
    <row r="65" spans="1:7" x14ac:dyDescent="0.25">
      <c r="A65" s="4"/>
      <c r="B65" s="84"/>
      <c r="C65" s="97"/>
      <c r="E65" s="5"/>
      <c r="F65" s="107"/>
      <c r="G65" s="4"/>
    </row>
    <row r="66" spans="1:7" x14ac:dyDescent="0.25">
      <c r="A66" s="4"/>
      <c r="B66" s="84"/>
      <c r="C66" s="97"/>
      <c r="E66" s="5"/>
      <c r="F66" s="107"/>
      <c r="G66" s="4"/>
    </row>
    <row r="67" spans="1:7" x14ac:dyDescent="0.25">
      <c r="A67" s="4" t="s">
        <v>0</v>
      </c>
      <c r="B67" s="84"/>
      <c r="C67" s="97"/>
      <c r="E67" s="5"/>
      <c r="F67" s="107"/>
      <c r="G67" s="4"/>
    </row>
    <row r="68" spans="1:7" x14ac:dyDescent="0.25">
      <c r="A68" s="4"/>
      <c r="B68" s="84"/>
      <c r="C68" s="97"/>
      <c r="E68" s="5"/>
      <c r="F68" s="107"/>
      <c r="G68" s="4"/>
    </row>
    <row r="69" spans="1:7" x14ac:dyDescent="0.25">
      <c r="A69" s="4"/>
      <c r="B69" s="84"/>
      <c r="C69" s="97"/>
      <c r="E69" s="5"/>
      <c r="F69" s="107"/>
      <c r="G69" s="4"/>
    </row>
    <row r="70" spans="1:7" x14ac:dyDescent="0.25">
      <c r="A70" s="4"/>
      <c r="B70" s="84"/>
      <c r="C70" s="97"/>
      <c r="E70" s="5"/>
      <c r="F70" s="107"/>
      <c r="G70" s="4"/>
    </row>
    <row r="71" spans="1:7" x14ac:dyDescent="0.25">
      <c r="A71" s="4"/>
      <c r="B71" s="84"/>
      <c r="C71" s="97"/>
      <c r="E71" s="5"/>
      <c r="F71" s="107"/>
      <c r="G71" s="4"/>
    </row>
    <row r="72" spans="1:7" x14ac:dyDescent="0.25">
      <c r="A72" s="4"/>
      <c r="B72" s="84"/>
      <c r="C72" s="97"/>
      <c r="E72" s="5"/>
      <c r="F72" s="107"/>
      <c r="G72" s="4"/>
    </row>
    <row r="73" spans="1:7" x14ac:dyDescent="0.25">
      <c r="A73" s="4"/>
      <c r="B73" s="84"/>
      <c r="C73" s="97"/>
      <c r="E73" s="5"/>
      <c r="F73" s="107"/>
      <c r="G73" s="4"/>
    </row>
    <row r="74" spans="1:7" x14ac:dyDescent="0.25">
      <c r="A74" s="3"/>
      <c r="C74" s="97"/>
      <c r="E74" s="107"/>
      <c r="F74" s="107"/>
      <c r="G74" s="4"/>
    </row>
  </sheetData>
  <autoFilter ref="A1:G47"/>
  <mergeCells count="29">
    <mergeCell ref="A43:G43"/>
    <mergeCell ref="A44:G44"/>
    <mergeCell ref="C46:C47"/>
    <mergeCell ref="F46:F47"/>
    <mergeCell ref="A33:G33"/>
    <mergeCell ref="C34:C35"/>
    <mergeCell ref="F34:F35"/>
    <mergeCell ref="A37:G37"/>
    <mergeCell ref="C40:C41"/>
    <mergeCell ref="F40:F41"/>
    <mergeCell ref="A26:G26"/>
    <mergeCell ref="A28:G28"/>
    <mergeCell ref="A29:G29"/>
    <mergeCell ref="C30:C31"/>
    <mergeCell ref="F30:F31"/>
    <mergeCell ref="A32:G32"/>
    <mergeCell ref="A18:G18"/>
    <mergeCell ref="C19:C20"/>
    <mergeCell ref="F19:F20"/>
    <mergeCell ref="A22:G22"/>
    <mergeCell ref="A23:G23"/>
    <mergeCell ref="C24:C25"/>
    <mergeCell ref="F24:F25"/>
    <mergeCell ref="C2:C9"/>
    <mergeCell ref="F2:F10"/>
    <mergeCell ref="A12:G12"/>
    <mergeCell ref="A13:G13"/>
    <mergeCell ref="C14:C15"/>
    <mergeCell ref="F14:F15"/>
  </mergeCells>
  <pageMargins left="0.7" right="0.7" top="0.75" bottom="0.75" header="0.3" footer="0.3"/>
  <pageSetup paperSize="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7" sqref="I7"/>
    </sheetView>
  </sheetViews>
  <sheetFormatPr baseColWidth="10" defaultRowHeight="15" x14ac:dyDescent="0.25"/>
  <cols>
    <col min="1" max="1" width="32" style="5" bestFit="1" customWidth="1"/>
    <col min="2" max="2" width="23.5703125" style="4" customWidth="1"/>
    <col min="3" max="3" width="25.42578125" style="3" customWidth="1"/>
    <col min="4" max="4" width="25.7109375" style="2" customWidth="1"/>
    <col min="5" max="5" width="21.85546875" style="4" customWidth="1"/>
    <col min="6" max="6" width="20.5703125" customWidth="1"/>
  </cols>
  <sheetData>
    <row r="1" spans="1:6" ht="36" customHeight="1" x14ac:dyDescent="0.25">
      <c r="A1" s="53" t="s">
        <v>42</v>
      </c>
      <c r="B1" s="24" t="s">
        <v>57</v>
      </c>
      <c r="C1" s="71" t="s">
        <v>58</v>
      </c>
      <c r="D1" s="57" t="s">
        <v>59</v>
      </c>
      <c r="E1" s="58" t="s">
        <v>60</v>
      </c>
      <c r="F1" s="59" t="s">
        <v>61</v>
      </c>
    </row>
    <row r="2" spans="1:6" ht="15" customHeight="1" x14ac:dyDescent="0.25">
      <c r="A2" s="52" t="s">
        <v>41</v>
      </c>
      <c r="B2" s="89" t="s">
        <v>56</v>
      </c>
      <c r="C2" s="89" t="s">
        <v>56</v>
      </c>
      <c r="D2" s="7">
        <v>1492328000</v>
      </c>
      <c r="E2" s="9">
        <v>998939293</v>
      </c>
      <c r="F2" s="98" t="s">
        <v>62</v>
      </c>
    </row>
    <row r="3" spans="1:6" x14ac:dyDescent="0.25">
      <c r="A3" s="51" t="s">
        <v>40</v>
      </c>
      <c r="B3" s="91"/>
      <c r="C3" s="91"/>
      <c r="D3" s="7">
        <v>1492591000</v>
      </c>
      <c r="E3" s="9">
        <v>1103920000</v>
      </c>
      <c r="F3" s="99"/>
    </row>
    <row r="4" spans="1:6" x14ac:dyDescent="0.25">
      <c r="A4" s="52" t="s">
        <v>39</v>
      </c>
      <c r="B4" s="91"/>
      <c r="C4" s="91"/>
      <c r="D4" s="7">
        <v>20871000</v>
      </c>
      <c r="E4" s="9">
        <v>19534628</v>
      </c>
      <c r="F4" s="99"/>
    </row>
    <row r="5" spans="1:6" x14ac:dyDescent="0.25">
      <c r="A5" s="51" t="s">
        <v>38</v>
      </c>
      <c r="B5" s="91"/>
      <c r="C5" s="91"/>
      <c r="D5" s="7">
        <v>118982000</v>
      </c>
      <c r="E5" s="9">
        <v>170319023</v>
      </c>
      <c r="F5" s="99"/>
    </row>
    <row r="6" spans="1:6" x14ac:dyDescent="0.25">
      <c r="A6" s="51" t="s">
        <v>37</v>
      </c>
      <c r="B6" s="91"/>
      <c r="C6" s="91"/>
      <c r="D6" s="7">
        <v>1373609000</v>
      </c>
      <c r="E6" s="9">
        <v>933600977</v>
      </c>
      <c r="F6" s="99"/>
    </row>
    <row r="7" spans="1:6" x14ac:dyDescent="0.25">
      <c r="A7" s="12" t="s">
        <v>36</v>
      </c>
      <c r="B7" s="91"/>
      <c r="C7" s="91"/>
      <c r="D7" s="7">
        <f>+D5+D6</f>
        <v>1492591000</v>
      </c>
      <c r="E7" s="9">
        <f>+E5+E6</f>
        <v>1103920000</v>
      </c>
      <c r="F7" s="99"/>
    </row>
    <row r="8" spans="1:6" x14ac:dyDescent="0.25">
      <c r="A8" s="12" t="s">
        <v>35</v>
      </c>
      <c r="B8" s="91"/>
      <c r="C8" s="91"/>
      <c r="D8" s="7">
        <v>157610000</v>
      </c>
      <c r="E8" s="9">
        <v>151874591</v>
      </c>
      <c r="F8" s="99"/>
    </row>
    <row r="9" spans="1:6" x14ac:dyDescent="0.25">
      <c r="A9" s="12" t="s">
        <v>34</v>
      </c>
      <c r="B9" s="91"/>
      <c r="C9" s="91"/>
      <c r="D9" s="7">
        <v>59570000</v>
      </c>
      <c r="E9" s="9">
        <v>13129474</v>
      </c>
      <c r="F9" s="99"/>
    </row>
    <row r="10" spans="1:6" x14ac:dyDescent="0.25">
      <c r="A10" s="50" t="s">
        <v>2</v>
      </c>
      <c r="B10" s="92"/>
      <c r="C10" s="92"/>
      <c r="D10" s="7"/>
      <c r="E10" s="9"/>
      <c r="F10" s="100"/>
    </row>
    <row r="11" spans="1:6" ht="30.75" customHeight="1" x14ac:dyDescent="0.25">
      <c r="A11" s="54"/>
      <c r="B11" s="55" t="s">
        <v>57</v>
      </c>
      <c r="C11" s="71" t="s">
        <v>58</v>
      </c>
      <c r="D11" s="57" t="s">
        <v>59</v>
      </c>
      <c r="E11" s="58" t="s">
        <v>60</v>
      </c>
      <c r="F11" s="59" t="s">
        <v>61</v>
      </c>
    </row>
    <row r="12" spans="1:6" x14ac:dyDescent="0.25">
      <c r="A12" s="18" t="s">
        <v>33</v>
      </c>
      <c r="B12" s="17"/>
      <c r="C12" s="17"/>
      <c r="D12" s="17"/>
      <c r="E12" s="17"/>
      <c r="F12" s="17"/>
    </row>
    <row r="13" spans="1:6" x14ac:dyDescent="0.25">
      <c r="A13" s="49" t="s">
        <v>32</v>
      </c>
      <c r="B13" s="48"/>
      <c r="C13" s="48"/>
      <c r="D13" s="48"/>
      <c r="E13" s="48"/>
      <c r="F13" s="48"/>
    </row>
    <row r="14" spans="1:6" ht="14.25" customHeight="1" x14ac:dyDescent="0.25">
      <c r="A14" s="12" t="s">
        <v>31</v>
      </c>
      <c r="B14" s="101" t="s">
        <v>56</v>
      </c>
      <c r="C14" s="101" t="s">
        <v>56</v>
      </c>
      <c r="D14" s="7">
        <f>+D2/D4</f>
        <v>71.502467538690055</v>
      </c>
      <c r="E14" s="8">
        <f>+E2/E4-0.01</f>
        <v>51.126847499732271</v>
      </c>
      <c r="F14" s="95"/>
    </row>
    <row r="15" spans="1:6" x14ac:dyDescent="0.25">
      <c r="A15" s="10" t="s">
        <v>2</v>
      </c>
      <c r="B15" s="102"/>
      <c r="C15" s="102"/>
      <c r="D15" s="7" t="s">
        <v>1</v>
      </c>
      <c r="E15" s="9" t="s">
        <v>1</v>
      </c>
      <c r="F15" s="96"/>
    </row>
    <row r="16" spans="1:6" ht="36.75" customHeight="1" x14ac:dyDescent="0.25">
      <c r="A16" s="31"/>
      <c r="B16" s="24" t="s">
        <v>57</v>
      </c>
      <c r="C16" s="71" t="s">
        <v>58</v>
      </c>
      <c r="D16" s="57" t="s">
        <v>59</v>
      </c>
      <c r="E16" s="58" t="s">
        <v>60</v>
      </c>
      <c r="F16" s="59" t="s">
        <v>61</v>
      </c>
    </row>
    <row r="17" spans="1:6" x14ac:dyDescent="0.25">
      <c r="A17" s="46" t="s">
        <v>30</v>
      </c>
      <c r="B17" s="45"/>
      <c r="C17" s="44"/>
      <c r="D17" s="43"/>
      <c r="E17" s="44"/>
      <c r="F17" s="43"/>
    </row>
    <row r="18" spans="1:6" x14ac:dyDescent="0.25">
      <c r="A18" s="15" t="s">
        <v>29</v>
      </c>
      <c r="B18" s="14"/>
      <c r="C18" s="14"/>
      <c r="D18" s="14"/>
      <c r="E18" s="14"/>
      <c r="F18" s="14"/>
    </row>
    <row r="19" spans="1:6" ht="15" customHeight="1" x14ac:dyDescent="0.25">
      <c r="A19" s="12" t="s">
        <v>28</v>
      </c>
      <c r="B19" s="101" t="s">
        <v>56</v>
      </c>
      <c r="C19" s="101" t="s">
        <v>56</v>
      </c>
      <c r="D19" s="7">
        <v>7.0000000000000007E-2</v>
      </c>
      <c r="E19" s="9">
        <v>0.15</v>
      </c>
      <c r="F19" s="95"/>
    </row>
    <row r="20" spans="1:6" x14ac:dyDescent="0.25">
      <c r="A20" s="10" t="s">
        <v>2</v>
      </c>
      <c r="B20" s="102"/>
      <c r="C20" s="102"/>
      <c r="D20" s="7" t="s">
        <v>1</v>
      </c>
      <c r="E20" s="9" t="s">
        <v>1</v>
      </c>
      <c r="F20" s="96"/>
    </row>
    <row r="21" spans="1:6" ht="39" customHeight="1" x14ac:dyDescent="0.25">
      <c r="A21" s="31"/>
      <c r="B21" s="24" t="s">
        <v>57</v>
      </c>
      <c r="C21" s="71" t="s">
        <v>58</v>
      </c>
      <c r="D21" s="57" t="s">
        <v>59</v>
      </c>
      <c r="E21" s="58" t="s">
        <v>60</v>
      </c>
      <c r="F21" s="59" t="s">
        <v>61</v>
      </c>
    </row>
    <row r="22" spans="1:6" x14ac:dyDescent="0.25">
      <c r="A22" s="18" t="s">
        <v>27</v>
      </c>
      <c r="B22" s="17"/>
      <c r="C22" s="17"/>
      <c r="D22" s="17"/>
      <c r="E22" s="17"/>
      <c r="F22" s="17"/>
    </row>
    <row r="23" spans="1:6" x14ac:dyDescent="0.25">
      <c r="A23" s="15" t="s">
        <v>26</v>
      </c>
      <c r="B23" s="14"/>
      <c r="C23" s="14"/>
      <c r="D23" s="14"/>
      <c r="E23" s="14"/>
      <c r="F23" s="14"/>
    </row>
    <row r="24" spans="1:6" ht="15" customHeight="1" x14ac:dyDescent="0.25">
      <c r="A24" s="37" t="s">
        <v>25</v>
      </c>
      <c r="B24" s="101" t="s">
        <v>56</v>
      </c>
      <c r="C24" s="101" t="s">
        <v>56</v>
      </c>
      <c r="D24" s="7">
        <v>2.64</v>
      </c>
      <c r="E24" s="9">
        <v>11.56</v>
      </c>
      <c r="F24" s="95"/>
    </row>
    <row r="25" spans="1:6" x14ac:dyDescent="0.25">
      <c r="A25" s="10" t="s">
        <v>2</v>
      </c>
      <c r="B25" s="102"/>
      <c r="C25" s="102"/>
      <c r="D25" s="7" t="s">
        <v>1</v>
      </c>
      <c r="E25" s="9" t="s">
        <v>1</v>
      </c>
      <c r="F25" s="96"/>
    </row>
    <row r="26" spans="1:6" x14ac:dyDescent="0.25">
      <c r="A26" s="40" t="s">
        <v>23</v>
      </c>
      <c r="B26" s="39"/>
      <c r="C26" s="39"/>
      <c r="D26" s="39"/>
      <c r="E26" s="39"/>
      <c r="F26" s="39"/>
    </row>
    <row r="27" spans="1:6" ht="41.25" customHeight="1" x14ac:dyDescent="0.25">
      <c r="A27" s="10"/>
      <c r="B27" s="24" t="s">
        <v>57</v>
      </c>
      <c r="C27" s="71" t="s">
        <v>58</v>
      </c>
      <c r="D27" s="57" t="s">
        <v>59</v>
      </c>
      <c r="E27" s="58" t="s">
        <v>60</v>
      </c>
      <c r="F27" s="59" t="s">
        <v>61</v>
      </c>
    </row>
    <row r="28" spans="1:6" x14ac:dyDescent="0.25">
      <c r="A28" s="18" t="s">
        <v>22</v>
      </c>
      <c r="B28" s="17"/>
      <c r="C28" s="17"/>
      <c r="D28" s="17"/>
      <c r="E28" s="17"/>
      <c r="F28" s="17"/>
    </row>
    <row r="29" spans="1:6" ht="15" customHeight="1" x14ac:dyDescent="0.25">
      <c r="A29" s="15" t="s">
        <v>21</v>
      </c>
      <c r="B29" s="14"/>
      <c r="C29" s="14"/>
      <c r="D29" s="14"/>
      <c r="E29" s="14"/>
      <c r="F29" s="14"/>
    </row>
    <row r="30" spans="1:6" ht="15" customHeight="1" x14ac:dyDescent="0.25">
      <c r="A30" s="37" t="s">
        <v>20</v>
      </c>
      <c r="B30" s="101" t="s">
        <v>56</v>
      </c>
      <c r="C30" s="101" t="s">
        <v>56</v>
      </c>
      <c r="D30" s="7">
        <v>0.11</v>
      </c>
      <c r="E30" s="9">
        <v>0.16</v>
      </c>
      <c r="F30" s="95"/>
    </row>
    <row r="31" spans="1:6" x14ac:dyDescent="0.25">
      <c r="A31" s="10" t="s">
        <v>2</v>
      </c>
      <c r="B31" s="102"/>
      <c r="C31" s="102"/>
      <c r="D31" s="7" t="s">
        <v>1</v>
      </c>
      <c r="E31" s="9" t="s">
        <v>1</v>
      </c>
      <c r="F31" s="96"/>
    </row>
    <row r="32" spans="1:6" x14ac:dyDescent="0.25">
      <c r="A32" s="18" t="s">
        <v>19</v>
      </c>
      <c r="B32" s="17"/>
      <c r="C32" s="17"/>
      <c r="D32" s="17"/>
      <c r="E32" s="17"/>
      <c r="F32" s="17"/>
    </row>
    <row r="33" spans="1:6" ht="15" customHeight="1" x14ac:dyDescent="0.25">
      <c r="A33" s="15" t="s">
        <v>18</v>
      </c>
      <c r="B33" s="14"/>
      <c r="C33" s="14"/>
      <c r="D33" s="14"/>
      <c r="E33" s="14"/>
      <c r="F33" s="14"/>
    </row>
    <row r="34" spans="1:6" ht="15" customHeight="1" x14ac:dyDescent="0.25">
      <c r="A34" s="37" t="s">
        <v>17</v>
      </c>
      <c r="B34" s="101" t="s">
        <v>56</v>
      </c>
      <c r="C34" s="101" t="s">
        <v>56</v>
      </c>
      <c r="D34" s="7">
        <v>0.1</v>
      </c>
      <c r="E34" s="9">
        <v>0.13</v>
      </c>
      <c r="F34" s="95"/>
    </row>
    <row r="35" spans="1:6" x14ac:dyDescent="0.25">
      <c r="A35" s="10" t="s">
        <v>2</v>
      </c>
      <c r="B35" s="102"/>
      <c r="C35" s="102"/>
      <c r="D35" s="7" t="s">
        <v>1</v>
      </c>
      <c r="E35" s="9" t="s">
        <v>1</v>
      </c>
      <c r="F35" s="96"/>
    </row>
    <row r="36" spans="1:6" s="30" customFormat="1" ht="38.25" customHeight="1" x14ac:dyDescent="0.25">
      <c r="A36" s="10"/>
      <c r="B36" s="24" t="s">
        <v>57</v>
      </c>
      <c r="C36" s="71" t="s">
        <v>58</v>
      </c>
      <c r="D36" s="57" t="s">
        <v>59</v>
      </c>
      <c r="E36" s="58" t="s">
        <v>60</v>
      </c>
      <c r="F36" s="59" t="s">
        <v>61</v>
      </c>
    </row>
    <row r="37" spans="1:6" x14ac:dyDescent="0.25">
      <c r="A37" s="82" t="s">
        <v>16</v>
      </c>
      <c r="B37" s="82"/>
      <c r="C37" s="82"/>
      <c r="D37" s="82"/>
      <c r="E37" s="82"/>
      <c r="F37" s="82"/>
    </row>
    <row r="38" spans="1:6" x14ac:dyDescent="0.25">
      <c r="A38" s="103" t="s">
        <v>15</v>
      </c>
      <c r="B38" s="103"/>
      <c r="C38" s="104"/>
      <c r="D38" s="105"/>
      <c r="E38" s="104"/>
      <c r="F38" s="105"/>
    </row>
    <row r="39" spans="1:6" x14ac:dyDescent="0.25">
      <c r="A39" s="12" t="s">
        <v>5</v>
      </c>
      <c r="B39" s="88">
        <v>96775472</v>
      </c>
      <c r="C39" s="88">
        <v>96775472</v>
      </c>
      <c r="D39" s="88">
        <v>96775472</v>
      </c>
      <c r="E39" s="88">
        <v>96775472</v>
      </c>
      <c r="F39" s="88">
        <v>96775472</v>
      </c>
    </row>
    <row r="40" spans="1:6" ht="15" customHeight="1" x14ac:dyDescent="0.25">
      <c r="A40" s="12" t="s">
        <v>14</v>
      </c>
      <c r="B40" s="106" t="s">
        <v>56</v>
      </c>
      <c r="C40" s="106" t="s">
        <v>56</v>
      </c>
      <c r="D40" s="7">
        <f>+D2-D4</f>
        <v>1471457000</v>
      </c>
      <c r="E40" s="9">
        <f>+E2-E4</f>
        <v>979404665</v>
      </c>
      <c r="F40" s="95"/>
    </row>
    <row r="41" spans="1:6" x14ac:dyDescent="0.25">
      <c r="A41" s="10" t="s">
        <v>2</v>
      </c>
      <c r="B41" s="106"/>
      <c r="C41" s="106"/>
      <c r="D41" s="7" t="s">
        <v>1</v>
      </c>
      <c r="E41" s="9" t="s">
        <v>1</v>
      </c>
      <c r="F41" s="96"/>
    </row>
    <row r="42" spans="1:6" ht="37.5" customHeight="1" x14ac:dyDescent="0.25">
      <c r="A42" s="10"/>
      <c r="B42" s="24" t="s">
        <v>57</v>
      </c>
      <c r="C42" s="71" t="s">
        <v>58</v>
      </c>
      <c r="D42" s="57" t="s">
        <v>59</v>
      </c>
      <c r="E42" s="58" t="s">
        <v>60</v>
      </c>
      <c r="F42" s="59" t="s">
        <v>61</v>
      </c>
    </row>
    <row r="43" spans="1:6" x14ac:dyDescent="0.25">
      <c r="A43" s="82" t="s">
        <v>7</v>
      </c>
      <c r="B43" s="82"/>
      <c r="C43" s="82"/>
      <c r="D43" s="82"/>
      <c r="E43" s="82"/>
      <c r="F43" s="82"/>
    </row>
    <row r="44" spans="1:6" x14ac:dyDescent="0.25">
      <c r="A44" s="15" t="s">
        <v>6</v>
      </c>
      <c r="B44" s="14"/>
      <c r="C44" s="14"/>
      <c r="D44" s="14"/>
      <c r="E44" s="14"/>
      <c r="F44" s="14"/>
    </row>
    <row r="45" spans="1:6" x14ac:dyDescent="0.25">
      <c r="A45" s="12" t="s">
        <v>5</v>
      </c>
      <c r="B45" s="88">
        <v>96775472</v>
      </c>
      <c r="C45" s="88">
        <v>96775472</v>
      </c>
      <c r="D45" s="88">
        <v>96775472</v>
      </c>
      <c r="E45" s="88">
        <v>96775472</v>
      </c>
      <c r="F45" s="88">
        <v>96775472</v>
      </c>
    </row>
    <row r="46" spans="1:6" ht="15" customHeight="1" x14ac:dyDescent="0.25">
      <c r="A46" s="12" t="s">
        <v>4</v>
      </c>
      <c r="B46" s="101" t="s">
        <v>56</v>
      </c>
      <c r="C46" s="101" t="s">
        <v>56</v>
      </c>
      <c r="D46" s="7">
        <f>+D6</f>
        <v>1373609000</v>
      </c>
      <c r="E46" s="9">
        <f>+E6</f>
        <v>933600977</v>
      </c>
      <c r="F46" s="95"/>
    </row>
    <row r="47" spans="1:6" x14ac:dyDescent="0.25">
      <c r="A47" s="10" t="s">
        <v>2</v>
      </c>
      <c r="B47" s="102"/>
      <c r="C47" s="102"/>
      <c r="D47" s="7" t="s">
        <v>1</v>
      </c>
      <c r="E47" s="9" t="s">
        <v>1</v>
      </c>
      <c r="F47" s="96"/>
    </row>
    <row r="51" spans="1:5" x14ac:dyDescent="0.25">
      <c r="A51" s="4"/>
      <c r="B51" s="3"/>
      <c r="C51" s="2"/>
      <c r="E51" s="5"/>
    </row>
    <row r="52" spans="1:5" x14ac:dyDescent="0.25">
      <c r="A52" s="4"/>
      <c r="B52" s="3"/>
      <c r="C52" s="2"/>
      <c r="E52" s="5"/>
    </row>
    <row r="53" spans="1:5" x14ac:dyDescent="0.25">
      <c r="A53" s="4"/>
      <c r="B53" s="3"/>
      <c r="C53" s="2"/>
      <c r="E53" s="5"/>
    </row>
    <row r="54" spans="1:5" x14ac:dyDescent="0.25">
      <c r="A54" s="4"/>
      <c r="B54" s="3"/>
      <c r="C54" s="2"/>
      <c r="E54" s="5"/>
    </row>
    <row r="55" spans="1:5" x14ac:dyDescent="0.25">
      <c r="A55" s="4"/>
      <c r="B55" s="3"/>
      <c r="C55" s="2"/>
      <c r="E55" s="5"/>
    </row>
    <row r="56" spans="1:5" x14ac:dyDescent="0.25">
      <c r="A56" s="4"/>
      <c r="B56" s="3"/>
      <c r="C56" s="2"/>
      <c r="E56" s="5"/>
    </row>
    <row r="57" spans="1:5" x14ac:dyDescent="0.25">
      <c r="A57" s="4"/>
      <c r="B57" s="3"/>
      <c r="C57" s="2"/>
      <c r="E57" s="5"/>
    </row>
    <row r="58" spans="1:5" x14ac:dyDescent="0.25">
      <c r="A58" s="4"/>
      <c r="B58" s="3"/>
      <c r="C58" s="2"/>
      <c r="E58" s="5"/>
    </row>
    <row r="59" spans="1:5" x14ac:dyDescent="0.25">
      <c r="A59" s="4"/>
      <c r="B59" s="3"/>
      <c r="C59" s="2"/>
      <c r="E59" s="5"/>
    </row>
    <row r="60" spans="1:5" x14ac:dyDescent="0.25">
      <c r="A60" s="4"/>
      <c r="B60" s="3"/>
      <c r="C60" s="2"/>
      <c r="E60" s="5"/>
    </row>
    <row r="61" spans="1:5" x14ac:dyDescent="0.25">
      <c r="A61" s="4"/>
      <c r="B61" s="3"/>
      <c r="C61" s="2"/>
      <c r="E61" s="5"/>
    </row>
    <row r="62" spans="1:5" x14ac:dyDescent="0.25">
      <c r="A62" s="4"/>
      <c r="B62" s="3"/>
      <c r="C62" s="2"/>
      <c r="E62" s="5"/>
    </row>
    <row r="63" spans="1:5" x14ac:dyDescent="0.25">
      <c r="A63" s="4"/>
      <c r="B63" s="3"/>
      <c r="C63" s="2"/>
      <c r="E63" s="5"/>
    </row>
    <row r="64" spans="1:5" x14ac:dyDescent="0.25">
      <c r="A64" s="4"/>
      <c r="B64" s="3"/>
      <c r="C64" s="2"/>
      <c r="E64" s="5"/>
    </row>
    <row r="65" spans="1:5" x14ac:dyDescent="0.25">
      <c r="A65" s="4"/>
      <c r="B65" s="3"/>
      <c r="C65" s="2"/>
      <c r="E65" s="5"/>
    </row>
    <row r="66" spans="1:5" x14ac:dyDescent="0.25">
      <c r="A66" s="4"/>
      <c r="B66" s="3"/>
      <c r="C66" s="2"/>
      <c r="E66" s="5"/>
    </row>
    <row r="67" spans="1:5" x14ac:dyDescent="0.25">
      <c r="A67" s="4" t="s">
        <v>0</v>
      </c>
      <c r="B67" s="3"/>
      <c r="C67" s="2"/>
      <c r="E67" s="5"/>
    </row>
    <row r="68" spans="1:5" x14ac:dyDescent="0.25">
      <c r="A68" s="4"/>
      <c r="B68" s="3"/>
      <c r="C68" s="2"/>
      <c r="E68" s="5"/>
    </row>
    <row r="69" spans="1:5" x14ac:dyDescent="0.25">
      <c r="A69" s="4"/>
      <c r="B69" s="3"/>
      <c r="C69" s="2"/>
      <c r="E69" s="5"/>
    </row>
    <row r="70" spans="1:5" x14ac:dyDescent="0.25">
      <c r="A70" s="4"/>
      <c r="B70" s="3"/>
      <c r="C70" s="2"/>
      <c r="E70" s="5"/>
    </row>
    <row r="71" spans="1:5" x14ac:dyDescent="0.25">
      <c r="A71" s="4"/>
      <c r="B71" s="3"/>
      <c r="C71" s="2"/>
      <c r="E71" s="5"/>
    </row>
    <row r="72" spans="1:5" x14ac:dyDescent="0.25">
      <c r="A72" s="4"/>
      <c r="B72" s="3"/>
      <c r="C72" s="2"/>
      <c r="E72" s="5"/>
    </row>
    <row r="73" spans="1:5" x14ac:dyDescent="0.25">
      <c r="A73" s="4"/>
      <c r="B73" s="3"/>
      <c r="C73" s="2"/>
      <c r="E73" s="5"/>
    </row>
    <row r="74" spans="1:5" x14ac:dyDescent="0.25">
      <c r="A74" s="3"/>
      <c r="B74" s="2"/>
      <c r="C74" s="2"/>
      <c r="E74" s="107"/>
    </row>
  </sheetData>
  <autoFilter ref="A1:F47"/>
  <mergeCells count="37">
    <mergeCell ref="B46:B47"/>
    <mergeCell ref="C46:C47"/>
    <mergeCell ref="F46:F47"/>
    <mergeCell ref="A37:F37"/>
    <mergeCell ref="B40:B41"/>
    <mergeCell ref="C40:C41"/>
    <mergeCell ref="F40:F41"/>
    <mergeCell ref="A43:F43"/>
    <mergeCell ref="A44:F44"/>
    <mergeCell ref="B30:B31"/>
    <mergeCell ref="C30:C31"/>
    <mergeCell ref="F30:F31"/>
    <mergeCell ref="A32:F32"/>
    <mergeCell ref="A33:F33"/>
    <mergeCell ref="B34:B35"/>
    <mergeCell ref="C34:C35"/>
    <mergeCell ref="F34:F35"/>
    <mergeCell ref="B24:B25"/>
    <mergeCell ref="C24:C25"/>
    <mergeCell ref="F24:F25"/>
    <mergeCell ref="A26:F26"/>
    <mergeCell ref="A28:F28"/>
    <mergeCell ref="A29:F29"/>
    <mergeCell ref="A18:F18"/>
    <mergeCell ref="B19:B20"/>
    <mergeCell ref="C19:C20"/>
    <mergeCell ref="F19:F20"/>
    <mergeCell ref="A22:F22"/>
    <mergeCell ref="A23:F23"/>
    <mergeCell ref="B2:B10"/>
    <mergeCell ref="C2:C10"/>
    <mergeCell ref="F2:F10"/>
    <mergeCell ref="A12:F12"/>
    <mergeCell ref="A13:F13"/>
    <mergeCell ref="B14:B15"/>
    <mergeCell ref="C14:C15"/>
    <mergeCell ref="F14:F15"/>
  </mergeCells>
  <pageMargins left="0.7" right="0.7" top="0.75" bottom="0.75" header="0.3" footer="0.3"/>
  <pageSetup paperSize="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J18" sqref="J18"/>
    </sheetView>
  </sheetViews>
  <sheetFormatPr baseColWidth="10" defaultRowHeight="15" x14ac:dyDescent="0.25"/>
  <cols>
    <col min="1" max="1" width="34" style="5" customWidth="1"/>
    <col min="2" max="3" width="23.5703125" style="4" customWidth="1"/>
    <col min="4" max="4" width="21.28515625" customWidth="1"/>
  </cols>
  <sheetData>
    <row r="1" spans="1:4" x14ac:dyDescent="0.25">
      <c r="A1" s="108" t="s">
        <v>63</v>
      </c>
      <c r="B1" s="109" t="s">
        <v>64</v>
      </c>
      <c r="C1" s="109"/>
      <c r="D1" s="109"/>
    </row>
    <row r="2" spans="1:4" ht="30" x14ac:dyDescent="0.25">
      <c r="A2" s="110"/>
      <c r="B2" s="86" t="s">
        <v>65</v>
      </c>
      <c r="C2" s="86" t="s">
        <v>66</v>
      </c>
      <c r="D2" s="24" t="s">
        <v>49</v>
      </c>
    </row>
    <row r="3" spans="1:4" ht="15" customHeight="1" x14ac:dyDescent="0.25">
      <c r="A3" s="111" t="s">
        <v>41</v>
      </c>
      <c r="B3" s="90">
        <v>154151906</v>
      </c>
      <c r="C3" s="90">
        <v>383845252</v>
      </c>
      <c r="D3" s="112">
        <f>+B3+C3</f>
        <v>537997158</v>
      </c>
    </row>
    <row r="4" spans="1:4" x14ac:dyDescent="0.25">
      <c r="A4" s="113" t="s">
        <v>40</v>
      </c>
      <c r="B4" s="90">
        <v>943663406</v>
      </c>
      <c r="C4" s="90">
        <v>566040302</v>
      </c>
      <c r="D4" s="112">
        <f t="shared" ref="D4:D10" si="0">+B4+C4</f>
        <v>1509703708</v>
      </c>
    </row>
    <row r="5" spans="1:4" x14ac:dyDescent="0.25">
      <c r="A5" s="111" t="s">
        <v>39</v>
      </c>
      <c r="B5" s="90">
        <v>36890957</v>
      </c>
      <c r="C5" s="90">
        <v>118019630</v>
      </c>
      <c r="D5" s="112">
        <f t="shared" si="0"/>
        <v>154910587</v>
      </c>
    </row>
    <row r="6" spans="1:4" x14ac:dyDescent="0.25">
      <c r="A6" s="113" t="s">
        <v>38</v>
      </c>
      <c r="B6" s="90">
        <v>175487395</v>
      </c>
      <c r="C6" s="90">
        <v>337249084</v>
      </c>
      <c r="D6" s="112">
        <f t="shared" si="0"/>
        <v>512736479</v>
      </c>
    </row>
    <row r="7" spans="1:4" x14ac:dyDescent="0.25">
      <c r="A7" s="113" t="s">
        <v>37</v>
      </c>
      <c r="B7" s="90">
        <v>768176011</v>
      </c>
      <c r="C7" s="90">
        <v>228791218</v>
      </c>
      <c r="D7" s="112">
        <f t="shared" si="0"/>
        <v>996967229</v>
      </c>
    </row>
    <row r="8" spans="1:4" x14ac:dyDescent="0.25">
      <c r="A8" s="114" t="s">
        <v>36</v>
      </c>
      <c r="B8" s="90">
        <f>+B6+B7</f>
        <v>943663406</v>
      </c>
      <c r="C8" s="90">
        <f>+C7+C6</f>
        <v>566040302</v>
      </c>
      <c r="D8" s="112">
        <f t="shared" si="0"/>
        <v>1509703708</v>
      </c>
    </row>
    <row r="9" spans="1:4" x14ac:dyDescent="0.25">
      <c r="A9" s="114" t="s">
        <v>35</v>
      </c>
      <c r="B9" s="90">
        <v>56220190</v>
      </c>
      <c r="C9" s="90">
        <v>79187114</v>
      </c>
      <c r="D9" s="112">
        <f t="shared" si="0"/>
        <v>135407304</v>
      </c>
    </row>
    <row r="10" spans="1:4" x14ac:dyDescent="0.25">
      <c r="A10" s="114" t="s">
        <v>34</v>
      </c>
      <c r="B10" s="90">
        <v>2950233</v>
      </c>
      <c r="C10" s="90">
        <v>4839311</v>
      </c>
      <c r="D10" s="112">
        <f t="shared" si="0"/>
        <v>7789544</v>
      </c>
    </row>
    <row r="11" spans="1:4" x14ac:dyDescent="0.25">
      <c r="A11" s="115" t="s">
        <v>2</v>
      </c>
      <c r="B11" s="90"/>
      <c r="C11" s="90"/>
      <c r="D11" s="116"/>
    </row>
    <row r="12" spans="1:4" x14ac:dyDescent="0.25">
      <c r="A12" s="117"/>
      <c r="B12" s="109" t="s">
        <v>64</v>
      </c>
      <c r="C12" s="109"/>
      <c r="D12" s="109"/>
    </row>
    <row r="13" spans="1:4" x14ac:dyDescent="0.25">
      <c r="A13" s="46" t="s">
        <v>33</v>
      </c>
      <c r="B13" s="118"/>
      <c r="C13" s="118"/>
      <c r="D13" s="118"/>
    </row>
    <row r="14" spans="1:4" x14ac:dyDescent="0.25">
      <c r="A14" s="119" t="s">
        <v>32</v>
      </c>
      <c r="B14" s="120"/>
      <c r="C14" s="120"/>
      <c r="D14" s="120"/>
    </row>
    <row r="15" spans="1:4" ht="15" customHeight="1" x14ac:dyDescent="0.25">
      <c r="A15" s="114" t="s">
        <v>31</v>
      </c>
      <c r="B15" s="121">
        <f>+D3/D5</f>
        <v>3.4729528072861799</v>
      </c>
      <c r="C15" s="122"/>
      <c r="D15" s="123"/>
    </row>
    <row r="16" spans="1:4" x14ac:dyDescent="0.25">
      <c r="A16" s="31" t="s">
        <v>2</v>
      </c>
      <c r="B16" s="124" t="s">
        <v>1</v>
      </c>
      <c r="C16" s="125"/>
      <c r="D16" s="126"/>
    </row>
    <row r="17" spans="1:4" x14ac:dyDescent="0.25">
      <c r="A17" s="31"/>
      <c r="B17" s="109" t="s">
        <v>64</v>
      </c>
      <c r="C17" s="109"/>
      <c r="D17" s="109"/>
    </row>
    <row r="18" spans="1:4" x14ac:dyDescent="0.25">
      <c r="A18" s="46" t="s">
        <v>30</v>
      </c>
      <c r="B18" s="118"/>
      <c r="C18" s="118"/>
      <c r="D18" s="118"/>
    </row>
    <row r="19" spans="1:4" x14ac:dyDescent="0.25">
      <c r="A19" s="29" t="s">
        <v>29</v>
      </c>
      <c r="B19" s="103"/>
      <c r="C19" s="103"/>
      <c r="D19" s="103"/>
    </row>
    <row r="20" spans="1:4" ht="15" customHeight="1" x14ac:dyDescent="0.25">
      <c r="A20" s="114" t="s">
        <v>28</v>
      </c>
      <c r="B20" s="124">
        <f>+D6/D4</f>
        <v>0.33962722372806148</v>
      </c>
      <c r="C20" s="125"/>
      <c r="D20" s="126"/>
    </row>
    <row r="21" spans="1:4" x14ac:dyDescent="0.25">
      <c r="A21" s="31" t="s">
        <v>2</v>
      </c>
      <c r="B21" s="124" t="s">
        <v>1</v>
      </c>
      <c r="C21" s="125"/>
      <c r="D21" s="126"/>
    </row>
    <row r="22" spans="1:4" x14ac:dyDescent="0.25">
      <c r="A22" s="31"/>
      <c r="B22" s="109" t="s">
        <v>64</v>
      </c>
      <c r="C22" s="109"/>
      <c r="D22" s="109"/>
    </row>
    <row r="23" spans="1:4" x14ac:dyDescent="0.25">
      <c r="A23" s="46" t="s">
        <v>27</v>
      </c>
      <c r="B23" s="118"/>
      <c r="C23" s="118"/>
      <c r="D23" s="118"/>
    </row>
    <row r="24" spans="1:4" x14ac:dyDescent="0.25">
      <c r="A24" s="29" t="s">
        <v>26</v>
      </c>
      <c r="B24" s="103"/>
      <c r="C24" s="103"/>
      <c r="D24" s="103"/>
    </row>
    <row r="25" spans="1:4" ht="15" customHeight="1" x14ac:dyDescent="0.25">
      <c r="A25" s="127" t="s">
        <v>25</v>
      </c>
      <c r="B25" s="124">
        <f>+D9/D10</f>
        <v>17.383213189372832</v>
      </c>
      <c r="C25" s="125"/>
      <c r="D25" s="126"/>
    </row>
    <row r="26" spans="1:4" x14ac:dyDescent="0.25">
      <c r="A26" s="31" t="s">
        <v>2</v>
      </c>
      <c r="B26" s="124" t="s">
        <v>1</v>
      </c>
      <c r="C26" s="125"/>
      <c r="D26" s="126"/>
    </row>
    <row r="27" spans="1:4" x14ac:dyDescent="0.25">
      <c r="A27" s="128" t="s">
        <v>23</v>
      </c>
      <c r="B27" s="129"/>
      <c r="C27" s="129"/>
      <c r="D27" s="129"/>
    </row>
    <row r="28" spans="1:4" x14ac:dyDescent="0.25">
      <c r="A28" s="31"/>
      <c r="B28" s="109" t="s">
        <v>64</v>
      </c>
      <c r="C28" s="109"/>
      <c r="D28" s="109"/>
    </row>
    <row r="29" spans="1:4" x14ac:dyDescent="0.25">
      <c r="A29" s="46" t="s">
        <v>22</v>
      </c>
      <c r="B29" s="118"/>
      <c r="C29" s="118"/>
      <c r="D29" s="118"/>
    </row>
    <row r="30" spans="1:4" ht="24" customHeight="1" x14ac:dyDescent="0.25">
      <c r="A30" s="29" t="s">
        <v>21</v>
      </c>
      <c r="B30" s="103"/>
      <c r="C30" s="103"/>
      <c r="D30" s="103"/>
    </row>
    <row r="31" spans="1:4" ht="15" customHeight="1" x14ac:dyDescent="0.25">
      <c r="A31" s="127" t="s">
        <v>20</v>
      </c>
      <c r="B31" s="124">
        <f>+D9/D7</f>
        <v>0.13581921256912247</v>
      </c>
      <c r="C31" s="125"/>
      <c r="D31" s="126"/>
    </row>
    <row r="32" spans="1:4" x14ac:dyDescent="0.25">
      <c r="A32" s="31" t="s">
        <v>2</v>
      </c>
      <c r="B32" s="124" t="s">
        <v>1</v>
      </c>
      <c r="C32" s="125"/>
      <c r="D32" s="126"/>
    </row>
    <row r="33" spans="1:4" x14ac:dyDescent="0.25">
      <c r="A33" s="46" t="s">
        <v>19</v>
      </c>
      <c r="B33" s="118"/>
      <c r="C33" s="118"/>
      <c r="D33" s="118"/>
    </row>
    <row r="34" spans="1:4" ht="15" customHeight="1" x14ac:dyDescent="0.25">
      <c r="A34" s="29" t="s">
        <v>18</v>
      </c>
      <c r="B34" s="103"/>
      <c r="C34" s="103"/>
      <c r="D34" s="103"/>
    </row>
    <row r="35" spans="1:4" ht="15" customHeight="1" x14ac:dyDescent="0.25">
      <c r="A35" s="127" t="s">
        <v>17</v>
      </c>
      <c r="B35" s="124">
        <f>+D9/D4</f>
        <v>8.9691310475339972E-2</v>
      </c>
      <c r="C35" s="125"/>
      <c r="D35" s="126"/>
    </row>
    <row r="36" spans="1:4" x14ac:dyDescent="0.25">
      <c r="A36" s="31" t="s">
        <v>2</v>
      </c>
      <c r="B36" s="124" t="s">
        <v>1</v>
      </c>
      <c r="C36" s="125"/>
      <c r="D36" s="126"/>
    </row>
    <row r="37" spans="1:4" s="30" customFormat="1" x14ac:dyDescent="0.25">
      <c r="A37" s="31"/>
      <c r="B37" s="109" t="s">
        <v>64</v>
      </c>
      <c r="C37" s="109"/>
      <c r="D37" s="109"/>
    </row>
    <row r="38" spans="1:4" x14ac:dyDescent="0.25">
      <c r="A38" s="46" t="s">
        <v>16</v>
      </c>
      <c r="B38" s="118"/>
      <c r="C38" s="118"/>
      <c r="D38" s="118"/>
    </row>
    <row r="39" spans="1:4" x14ac:dyDescent="0.25">
      <c r="A39" s="29" t="s">
        <v>15</v>
      </c>
      <c r="B39" s="103"/>
      <c r="C39" s="103"/>
      <c r="D39" s="103"/>
    </row>
    <row r="40" spans="1:4" x14ac:dyDescent="0.25">
      <c r="A40" s="114" t="s">
        <v>5</v>
      </c>
      <c r="B40" s="124">
        <v>96775472</v>
      </c>
      <c r="C40" s="125"/>
      <c r="D40" s="126"/>
    </row>
    <row r="41" spans="1:4" ht="15" customHeight="1" x14ac:dyDescent="0.25">
      <c r="A41" s="114" t="s">
        <v>14</v>
      </c>
      <c r="B41" s="124">
        <f>+D3-D5</f>
        <v>383086571</v>
      </c>
      <c r="C41" s="125"/>
      <c r="D41" s="126"/>
    </row>
    <row r="42" spans="1:4" x14ac:dyDescent="0.25">
      <c r="A42" s="31" t="s">
        <v>2</v>
      </c>
      <c r="B42" s="124" t="s">
        <v>1</v>
      </c>
      <c r="C42" s="125"/>
      <c r="D42" s="126"/>
    </row>
    <row r="43" spans="1:4" x14ac:dyDescent="0.25">
      <c r="A43" s="31"/>
      <c r="B43" s="109" t="s">
        <v>64</v>
      </c>
      <c r="C43" s="109"/>
      <c r="D43" s="109"/>
    </row>
    <row r="44" spans="1:4" x14ac:dyDescent="0.25">
      <c r="A44" s="46" t="s">
        <v>7</v>
      </c>
      <c r="B44" s="118"/>
      <c r="C44" s="118"/>
      <c r="D44" s="118"/>
    </row>
    <row r="45" spans="1:4" x14ac:dyDescent="0.25">
      <c r="A45" s="29" t="s">
        <v>6</v>
      </c>
      <c r="B45" s="103"/>
      <c r="C45" s="103"/>
      <c r="D45" s="103"/>
    </row>
    <row r="46" spans="1:4" x14ac:dyDescent="0.25">
      <c r="A46" s="114" t="s">
        <v>5</v>
      </c>
      <c r="B46" s="124">
        <v>96775472</v>
      </c>
      <c r="C46" s="125"/>
      <c r="D46" s="126"/>
    </row>
    <row r="47" spans="1:4" ht="15" customHeight="1" x14ac:dyDescent="0.25">
      <c r="A47" s="114" t="s">
        <v>4</v>
      </c>
      <c r="B47" s="124">
        <f>+D7</f>
        <v>996967229</v>
      </c>
      <c r="C47" s="125"/>
      <c r="D47" s="126"/>
    </row>
    <row r="48" spans="1:4" x14ac:dyDescent="0.25">
      <c r="A48" s="31" t="s">
        <v>2</v>
      </c>
      <c r="B48" s="124" t="s">
        <v>1</v>
      </c>
      <c r="C48" s="125"/>
      <c r="D48" s="126"/>
    </row>
    <row r="52" spans="1:3" x14ac:dyDescent="0.25">
      <c r="A52" s="4"/>
      <c r="B52" s="3"/>
      <c r="C52" s="3"/>
    </row>
    <row r="53" spans="1:3" x14ac:dyDescent="0.25">
      <c r="A53" s="4"/>
      <c r="B53" s="3"/>
      <c r="C53" s="3"/>
    </row>
    <row r="54" spans="1:3" x14ac:dyDescent="0.25">
      <c r="A54" s="4"/>
      <c r="B54" s="3"/>
      <c r="C54" s="3"/>
    </row>
    <row r="55" spans="1:3" x14ac:dyDescent="0.25">
      <c r="A55" s="4"/>
      <c r="B55" s="3"/>
      <c r="C55" s="3"/>
    </row>
    <row r="56" spans="1:3" x14ac:dyDescent="0.25">
      <c r="A56" s="4"/>
      <c r="B56" s="3"/>
      <c r="C56" s="3"/>
    </row>
    <row r="57" spans="1:3" x14ac:dyDescent="0.25">
      <c r="A57" s="4"/>
      <c r="B57" s="3"/>
      <c r="C57" s="3"/>
    </row>
    <row r="58" spans="1:3" x14ac:dyDescent="0.25">
      <c r="A58" s="4"/>
      <c r="B58" s="3"/>
      <c r="C58" s="3"/>
    </row>
    <row r="59" spans="1:3" x14ac:dyDescent="0.25">
      <c r="A59" s="4"/>
      <c r="B59" s="3"/>
      <c r="C59" s="3"/>
    </row>
    <row r="60" spans="1:3" x14ac:dyDescent="0.25">
      <c r="A60" s="4"/>
      <c r="B60" s="3"/>
      <c r="C60" s="3"/>
    </row>
    <row r="61" spans="1:3" x14ac:dyDescent="0.25">
      <c r="A61" s="4"/>
      <c r="B61" s="3"/>
      <c r="C61" s="3"/>
    </row>
    <row r="62" spans="1:3" x14ac:dyDescent="0.25">
      <c r="A62" s="4"/>
      <c r="B62" s="3"/>
      <c r="C62" s="3"/>
    </row>
    <row r="63" spans="1:3" x14ac:dyDescent="0.25">
      <c r="A63" s="4"/>
      <c r="B63" s="3"/>
      <c r="C63" s="3"/>
    </row>
    <row r="64" spans="1:3" x14ac:dyDescent="0.25">
      <c r="A64" s="4"/>
      <c r="B64" s="3"/>
      <c r="C64" s="3"/>
    </row>
    <row r="65" spans="1:3" x14ac:dyDescent="0.25">
      <c r="A65" s="4"/>
      <c r="B65" s="3"/>
      <c r="C65" s="3"/>
    </row>
    <row r="66" spans="1:3" x14ac:dyDescent="0.25">
      <c r="A66" s="4"/>
      <c r="B66" s="3"/>
      <c r="C66" s="3"/>
    </row>
    <row r="67" spans="1:3" x14ac:dyDescent="0.25">
      <c r="A67" s="4"/>
      <c r="B67" s="3"/>
      <c r="C67" s="3"/>
    </row>
    <row r="68" spans="1:3" x14ac:dyDescent="0.25">
      <c r="A68" s="4" t="s">
        <v>0</v>
      </c>
      <c r="B68" s="3"/>
      <c r="C68" s="3"/>
    </row>
    <row r="69" spans="1:3" x14ac:dyDescent="0.25">
      <c r="A69" s="4"/>
      <c r="B69" s="3"/>
      <c r="C69" s="3"/>
    </row>
    <row r="70" spans="1:3" x14ac:dyDescent="0.25">
      <c r="A70" s="4"/>
      <c r="B70" s="3"/>
      <c r="C70" s="3"/>
    </row>
    <row r="71" spans="1:3" x14ac:dyDescent="0.25">
      <c r="A71" s="4"/>
      <c r="B71" s="3"/>
      <c r="C71" s="3"/>
    </row>
    <row r="72" spans="1:3" x14ac:dyDescent="0.25">
      <c r="A72" s="4"/>
      <c r="B72" s="3"/>
      <c r="C72" s="3"/>
    </row>
    <row r="73" spans="1:3" x14ac:dyDescent="0.25">
      <c r="A73" s="4"/>
      <c r="B73" s="3"/>
      <c r="C73" s="3"/>
    </row>
    <row r="74" spans="1:3" x14ac:dyDescent="0.25">
      <c r="A74" s="4"/>
      <c r="B74" s="3"/>
      <c r="C74" s="3"/>
    </row>
    <row r="75" spans="1:3" x14ac:dyDescent="0.25">
      <c r="A75" s="3"/>
      <c r="B75" s="2"/>
      <c r="C75" s="2"/>
    </row>
  </sheetData>
  <autoFilter ref="A1:D48">
    <filterColumn colId="1" showButton="0"/>
    <filterColumn colId="2" showButton="0"/>
  </autoFilter>
  <mergeCells count="24">
    <mergeCell ref="B41:D41"/>
    <mergeCell ref="B42:D42"/>
    <mergeCell ref="B43:D43"/>
    <mergeCell ref="B46:D46"/>
    <mergeCell ref="B47:D47"/>
    <mergeCell ref="B48:D48"/>
    <mergeCell ref="B31:D31"/>
    <mergeCell ref="B32:D32"/>
    <mergeCell ref="B35:D35"/>
    <mergeCell ref="B36:D36"/>
    <mergeCell ref="B37:D37"/>
    <mergeCell ref="B40:D40"/>
    <mergeCell ref="B20:D20"/>
    <mergeCell ref="B21:D21"/>
    <mergeCell ref="B22:D22"/>
    <mergeCell ref="B25:D25"/>
    <mergeCell ref="B26:D26"/>
    <mergeCell ref="B28:D28"/>
    <mergeCell ref="A1:A2"/>
    <mergeCell ref="B1:D1"/>
    <mergeCell ref="B12:D12"/>
    <mergeCell ref="B15:D15"/>
    <mergeCell ref="B16:D16"/>
    <mergeCell ref="B17:D17"/>
  </mergeCells>
  <pageMargins left="0.7" right="0.7" top="0.75" bottom="0.75" header="0.3" footer="0.3"/>
  <pageSetup paperSize="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INDICADORES 1-6</vt:lpstr>
      <vt:lpstr>INDICADORES 7-10</vt:lpstr>
      <vt:lpstr>INDICADORES 11-16</vt:lpstr>
      <vt:lpstr>INDICADORES 17-21</vt:lpstr>
      <vt:lpstr>INDICADORES 22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amx</dc:creator>
  <cp:lastModifiedBy>amx</cp:lastModifiedBy>
  <cp:lastPrinted>2020-08-02T22:21:28Z</cp:lastPrinted>
  <dcterms:created xsi:type="dcterms:W3CDTF">2020-08-02T22:15:12Z</dcterms:created>
  <dcterms:modified xsi:type="dcterms:W3CDTF">2020-08-02T22:24:38Z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