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yacuellar\Desktop\"/>
    </mc:Choice>
  </mc:AlternateContent>
  <xr:revisionPtr revIDLastSave="0" documentId="8_{D041D9E6-0EAD-4BB2-A2AE-40D9DF6C69E2}" xr6:coauthVersionLast="47" xr6:coauthVersionMax="47" xr10:uidLastSave="{00000000-0000-0000-0000-000000000000}"/>
  <bookViews>
    <workbookView xWindow="-120" yWindow="-120" windowWidth="29040" windowHeight="15840" tabRatio="905" xr2:uid="{00000000-000D-0000-FFFF-FFFF00000000}"/>
  </bookViews>
  <sheets>
    <sheet name="DESAYUNOS" sheetId="1" r:id="rId1"/>
    <sheet name="APRENDIZ 1" sheetId="2" r:id="rId2"/>
    <sheet name="APRENDIZ 2" sheetId="3" r:id="rId3"/>
    <sheet name="APRENDIZ 3" sheetId="4" r:id="rId4"/>
    <sheet name="APRENDIZ 4" sheetId="5" r:id="rId5"/>
    <sheet name="APRENDIZ 5" sheetId="6" r:id="rId6"/>
    <sheet name="APRENDIZ 6" sheetId="7" r:id="rId7"/>
    <sheet name="ESPECIAL 1" sheetId="8" r:id="rId8"/>
    <sheet name="ESPECIAL 2" sheetId="9" r:id="rId9"/>
    <sheet name="ESPECIAL 3" sheetId="10" r:id="rId10"/>
    <sheet name="ESPECIAL 4" sheetId="11" r:id="rId11"/>
    <sheet name="ESPECIAL 5" sheetId="12" r:id="rId12"/>
    <sheet name="ESPECIAL 6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17" roundtripDataChecksum="VEPGqMObFlHBcLP/j5PjltoX9mpj9ePv88BQv+uc5PM="/>
    </ext>
  </extLst>
</workbook>
</file>

<file path=xl/calcChain.xml><?xml version="1.0" encoding="utf-8"?>
<calcChain xmlns="http://schemas.openxmlformats.org/spreadsheetml/2006/main">
  <c r="H66" i="13" l="1"/>
  <c r="H43" i="13"/>
  <c r="I43" i="13"/>
  <c r="J43" i="13"/>
  <c r="K43" i="13"/>
  <c r="L43" i="13"/>
  <c r="M43" i="13"/>
  <c r="N43" i="13"/>
  <c r="G43" i="13"/>
  <c r="H34" i="13"/>
  <c r="I34" i="13"/>
  <c r="J34" i="13"/>
  <c r="K34" i="13"/>
  <c r="L34" i="13"/>
  <c r="M34" i="13"/>
  <c r="N34" i="13"/>
  <c r="G34" i="13"/>
  <c r="H26" i="13"/>
  <c r="I26" i="13"/>
  <c r="J26" i="13"/>
  <c r="K26" i="13"/>
  <c r="L26" i="13"/>
  <c r="M26" i="13"/>
  <c r="N26" i="13"/>
  <c r="G26" i="13"/>
  <c r="H15" i="13"/>
  <c r="I15" i="13"/>
  <c r="J15" i="13"/>
  <c r="K15" i="13"/>
  <c r="L15" i="13"/>
  <c r="M15" i="13"/>
  <c r="N15" i="13"/>
  <c r="G15" i="13"/>
  <c r="H61" i="12"/>
  <c r="I61" i="12"/>
  <c r="J61" i="12"/>
  <c r="K61" i="12"/>
  <c r="L61" i="12"/>
  <c r="M61" i="12"/>
  <c r="N61" i="12"/>
  <c r="G61" i="12"/>
  <c r="I42" i="12"/>
  <c r="K42" i="12"/>
  <c r="G42" i="12"/>
  <c r="H41" i="12"/>
  <c r="H42" i="12" s="1"/>
  <c r="I41" i="12"/>
  <c r="J41" i="12"/>
  <c r="J42" i="12" s="1"/>
  <c r="K41" i="12"/>
  <c r="L41" i="12"/>
  <c r="L42" i="12" s="1"/>
  <c r="M41" i="12"/>
  <c r="M42" i="12" s="1"/>
  <c r="N41" i="12"/>
  <c r="N42" i="12" s="1"/>
  <c r="G41" i="12"/>
  <c r="H34" i="12"/>
  <c r="I34" i="12"/>
  <c r="J34" i="12"/>
  <c r="K34" i="12"/>
  <c r="L34" i="12"/>
  <c r="M34" i="12"/>
  <c r="N34" i="12"/>
  <c r="G34" i="12"/>
  <c r="H25" i="12"/>
  <c r="I25" i="12"/>
  <c r="J25" i="12"/>
  <c r="K25" i="12"/>
  <c r="L25" i="12"/>
  <c r="M25" i="12"/>
  <c r="N25" i="12"/>
  <c r="G25" i="12"/>
  <c r="H14" i="12"/>
  <c r="H26" i="12" s="1"/>
  <c r="I14" i="12"/>
  <c r="I26" i="12" s="1"/>
  <c r="J14" i="12"/>
  <c r="J26" i="12" s="1"/>
  <c r="K14" i="12"/>
  <c r="K26" i="12" s="1"/>
  <c r="L14" i="12"/>
  <c r="L26" i="12" s="1"/>
  <c r="M14" i="12"/>
  <c r="M26" i="12" s="1"/>
  <c r="N14" i="12"/>
  <c r="N26" i="12" s="1"/>
  <c r="G14" i="12"/>
  <c r="G26" i="12" s="1"/>
  <c r="H63" i="11"/>
  <c r="I63" i="11"/>
  <c r="J63" i="11"/>
  <c r="K63" i="11"/>
  <c r="L63" i="11"/>
  <c r="M63" i="11"/>
  <c r="N63" i="11"/>
  <c r="G63" i="11"/>
  <c r="H43" i="11"/>
  <c r="I43" i="11"/>
  <c r="J43" i="11"/>
  <c r="K43" i="11"/>
  <c r="L43" i="11"/>
  <c r="M43" i="11"/>
  <c r="N43" i="11"/>
  <c r="G43" i="11"/>
  <c r="H34" i="11"/>
  <c r="H44" i="11" s="1"/>
  <c r="H64" i="11" s="1"/>
  <c r="I34" i="11"/>
  <c r="I44" i="11" s="1"/>
  <c r="J34" i="11"/>
  <c r="J44" i="11" s="1"/>
  <c r="K34" i="11"/>
  <c r="K44" i="11" s="1"/>
  <c r="L34" i="11"/>
  <c r="L44" i="11" s="1"/>
  <c r="M34" i="11"/>
  <c r="N34" i="11"/>
  <c r="N44" i="11" s="1"/>
  <c r="G34" i="11"/>
  <c r="G44" i="11" s="1"/>
  <c r="H28" i="11"/>
  <c r="I28" i="11"/>
  <c r="J28" i="11"/>
  <c r="K28" i="11"/>
  <c r="L28" i="11"/>
  <c r="M28" i="11"/>
  <c r="N28" i="11"/>
  <c r="G28" i="11"/>
  <c r="H18" i="11"/>
  <c r="I18" i="11"/>
  <c r="J18" i="11"/>
  <c r="K18" i="11"/>
  <c r="L18" i="11"/>
  <c r="M18" i="11"/>
  <c r="N18" i="11"/>
  <c r="G18" i="11"/>
  <c r="H62" i="9"/>
  <c r="I62" i="9"/>
  <c r="J62" i="9"/>
  <c r="K62" i="9"/>
  <c r="L62" i="9"/>
  <c r="M62" i="9"/>
  <c r="N62" i="9"/>
  <c r="G62" i="9"/>
  <c r="H43" i="9"/>
  <c r="I43" i="9"/>
  <c r="J43" i="9"/>
  <c r="K43" i="9"/>
  <c r="L43" i="9"/>
  <c r="M43" i="9"/>
  <c r="N43" i="9"/>
  <c r="G43" i="9"/>
  <c r="H31" i="9"/>
  <c r="I31" i="9"/>
  <c r="J31" i="9"/>
  <c r="K31" i="9"/>
  <c r="L31" i="9"/>
  <c r="M31" i="9"/>
  <c r="N31" i="9"/>
  <c r="G31" i="9"/>
  <c r="H25" i="9"/>
  <c r="I25" i="9"/>
  <c r="J25" i="9"/>
  <c r="K25" i="9"/>
  <c r="L25" i="9"/>
  <c r="M25" i="9"/>
  <c r="N25" i="9"/>
  <c r="G25" i="9"/>
  <c r="H15" i="9"/>
  <c r="I15" i="9"/>
  <c r="J15" i="9"/>
  <c r="K15" i="9"/>
  <c r="L15" i="9"/>
  <c r="M15" i="9"/>
  <c r="N15" i="9"/>
  <c r="G15" i="9"/>
  <c r="H26" i="10"/>
  <c r="I26" i="10"/>
  <c r="J26" i="10"/>
  <c r="K26" i="10"/>
  <c r="L26" i="10"/>
  <c r="M26" i="10"/>
  <c r="N26" i="10"/>
  <c r="G26" i="10"/>
  <c r="H15" i="10"/>
  <c r="I15" i="10"/>
  <c r="J15" i="10"/>
  <c r="K15" i="10"/>
  <c r="L15" i="10"/>
  <c r="M15" i="10"/>
  <c r="N15" i="10"/>
  <c r="G15" i="10"/>
  <c r="G26" i="4"/>
  <c r="O64" i="8"/>
  <c r="N64" i="8"/>
  <c r="M64" i="8"/>
  <c r="L64" i="8"/>
  <c r="K64" i="8"/>
  <c r="J64" i="8"/>
  <c r="I64" i="8"/>
  <c r="H64" i="8"/>
  <c r="H41" i="8"/>
  <c r="O37" i="8"/>
  <c r="O41" i="8" s="1"/>
  <c r="O42" i="8" s="1"/>
  <c r="N37" i="8"/>
  <c r="M37" i="8"/>
  <c r="M41" i="8" s="1"/>
  <c r="M42" i="8" s="1"/>
  <c r="L37" i="8"/>
  <c r="K37" i="8"/>
  <c r="J37" i="8"/>
  <c r="I37" i="8"/>
  <c r="H37" i="8"/>
  <c r="O29" i="8"/>
  <c r="N29" i="8"/>
  <c r="M29" i="8"/>
  <c r="L29" i="8"/>
  <c r="K29" i="8"/>
  <c r="J29" i="8"/>
  <c r="I29" i="8"/>
  <c r="H29" i="8"/>
  <c r="O17" i="8"/>
  <c r="O30" i="8" s="1"/>
  <c r="N17" i="8"/>
  <c r="N30" i="8" s="1"/>
  <c r="M17" i="8"/>
  <c r="M30" i="8" s="1"/>
  <c r="L17" i="8"/>
  <c r="L30" i="8" s="1"/>
  <c r="K17" i="8"/>
  <c r="K30" i="8" s="1"/>
  <c r="J17" i="8"/>
  <c r="J30" i="8" s="1"/>
  <c r="I17" i="8"/>
  <c r="I30" i="8" s="1"/>
  <c r="H17" i="8"/>
  <c r="H30" i="8" s="1"/>
  <c r="H67" i="13" l="1"/>
  <c r="H44" i="13"/>
  <c r="M44" i="11"/>
  <c r="H42" i="8"/>
  <c r="H65" i="8" s="1"/>
  <c r="H67" i="8" s="1"/>
  <c r="O65" i="8"/>
  <c r="M65" i="8"/>
  <c r="N42" i="8"/>
  <c r="N65" i="8" s="1"/>
  <c r="I41" i="8"/>
  <c r="I42" i="8" s="1"/>
  <c r="I65" i="8" s="1"/>
  <c r="J41" i="8"/>
  <c r="J42" i="8" s="1"/>
  <c r="J65" i="8" s="1"/>
  <c r="K41" i="8"/>
  <c r="K42" i="8" s="1"/>
  <c r="K65" i="8" s="1"/>
  <c r="L41" i="8"/>
  <c r="L42" i="8" s="1"/>
  <c r="L65" i="8" s="1"/>
  <c r="N41" i="8"/>
  <c r="N41" i="1"/>
  <c r="K41" i="1"/>
  <c r="N66" i="13"/>
  <c r="M66" i="13"/>
  <c r="L66" i="13"/>
  <c r="K66" i="13"/>
  <c r="J66" i="13"/>
  <c r="I66" i="13"/>
  <c r="G66" i="13"/>
  <c r="N44" i="13"/>
  <c r="M44" i="13"/>
  <c r="K44" i="13"/>
  <c r="J44" i="13"/>
  <c r="I44" i="13"/>
  <c r="G44" i="13"/>
  <c r="M27" i="13"/>
  <c r="L27" i="13"/>
  <c r="K27" i="13"/>
  <c r="J27" i="13"/>
  <c r="H27" i="13"/>
  <c r="G27" i="13"/>
  <c r="L62" i="12"/>
  <c r="K62" i="12"/>
  <c r="J62" i="12"/>
  <c r="I62" i="12"/>
  <c r="H62" i="12"/>
  <c r="N29" i="11"/>
  <c r="K29" i="11"/>
  <c r="I29" i="11"/>
  <c r="H29" i="11"/>
  <c r="M29" i="11"/>
  <c r="L29" i="11"/>
  <c r="J29" i="11"/>
  <c r="G29" i="11"/>
  <c r="G64" i="11" s="1"/>
  <c r="N66" i="10"/>
  <c r="M66" i="10"/>
  <c r="L66" i="10"/>
  <c r="K66" i="10"/>
  <c r="J66" i="10"/>
  <c r="I66" i="10"/>
  <c r="H66" i="10"/>
  <c r="G66" i="10"/>
  <c r="N40" i="10"/>
  <c r="M40" i="10"/>
  <c r="L40" i="10"/>
  <c r="K40" i="10"/>
  <c r="J40" i="10"/>
  <c r="I40" i="10"/>
  <c r="H40" i="10"/>
  <c r="G40" i="10"/>
  <c r="N32" i="10"/>
  <c r="N41" i="10" s="1"/>
  <c r="M32" i="10"/>
  <c r="M41" i="10" s="1"/>
  <c r="L32" i="10"/>
  <c r="L41" i="10" s="1"/>
  <c r="K32" i="10"/>
  <c r="K41" i="10" s="1"/>
  <c r="J32" i="10"/>
  <c r="J41" i="10" s="1"/>
  <c r="I32" i="10"/>
  <c r="I41" i="10" s="1"/>
  <c r="H32" i="10"/>
  <c r="H41" i="10" s="1"/>
  <c r="G32" i="10"/>
  <c r="G41" i="10" s="1"/>
  <c r="L27" i="10"/>
  <c r="L67" i="10" s="1"/>
  <c r="K27" i="10"/>
  <c r="K67" i="10" s="1"/>
  <c r="J27" i="10"/>
  <c r="J67" i="10" s="1"/>
  <c r="I27" i="10"/>
  <c r="I67" i="10" s="1"/>
  <c r="H27" i="10"/>
  <c r="G27" i="10"/>
  <c r="G67" i="10" s="1"/>
  <c r="G69" i="10" s="1"/>
  <c r="L44" i="9"/>
  <c r="M44" i="9"/>
  <c r="K44" i="9"/>
  <c r="J44" i="9"/>
  <c r="I44" i="9"/>
  <c r="H44" i="9"/>
  <c r="G44" i="9"/>
  <c r="N26" i="9"/>
  <c r="M26" i="9"/>
  <c r="L26" i="9"/>
  <c r="K26" i="9"/>
  <c r="J26" i="9"/>
  <c r="J63" i="9" s="1"/>
  <c r="I26" i="9"/>
  <c r="H26" i="9"/>
  <c r="G26" i="9"/>
  <c r="N82" i="7"/>
  <c r="M82" i="7"/>
  <c r="L82" i="7"/>
  <c r="K82" i="7"/>
  <c r="J82" i="7"/>
  <c r="I82" i="7"/>
  <c r="H82" i="7"/>
  <c r="G82" i="7"/>
  <c r="N59" i="7"/>
  <c r="M59" i="7"/>
  <c r="L59" i="7"/>
  <c r="K59" i="7"/>
  <c r="J59" i="7"/>
  <c r="I59" i="7"/>
  <c r="H59" i="7"/>
  <c r="G59" i="7"/>
  <c r="N51" i="7"/>
  <c r="M51" i="7"/>
  <c r="M60" i="7" s="1"/>
  <c r="L51" i="7"/>
  <c r="L60" i="7" s="1"/>
  <c r="K51" i="7"/>
  <c r="K60" i="7" s="1"/>
  <c r="J51" i="7"/>
  <c r="J60" i="7" s="1"/>
  <c r="I51" i="7"/>
  <c r="I60" i="7" s="1"/>
  <c r="H51" i="7"/>
  <c r="H60" i="7" s="1"/>
  <c r="G51" i="7"/>
  <c r="N43" i="7"/>
  <c r="M43" i="7"/>
  <c r="L43" i="7"/>
  <c r="K43" i="7"/>
  <c r="J43" i="7"/>
  <c r="I43" i="7"/>
  <c r="H43" i="7"/>
  <c r="G43" i="7"/>
  <c r="N38" i="7"/>
  <c r="N44" i="7" s="1"/>
  <c r="M38" i="7"/>
  <c r="M44" i="7" s="1"/>
  <c r="L38" i="7"/>
  <c r="L44" i="7" s="1"/>
  <c r="K38" i="7"/>
  <c r="K44" i="7" s="1"/>
  <c r="J38" i="7"/>
  <c r="J44" i="7" s="1"/>
  <c r="I38" i="7"/>
  <c r="I44" i="7" s="1"/>
  <c r="H38" i="7"/>
  <c r="H44" i="7" s="1"/>
  <c r="G38" i="7"/>
  <c r="G44" i="7" s="1"/>
  <c r="N26" i="7"/>
  <c r="M26" i="7"/>
  <c r="L26" i="7"/>
  <c r="K26" i="7"/>
  <c r="J26" i="7"/>
  <c r="I26" i="7"/>
  <c r="H26" i="7"/>
  <c r="G26" i="7"/>
  <c r="N15" i="7"/>
  <c r="N27" i="7" s="1"/>
  <c r="M15" i="7"/>
  <c r="M27" i="7" s="1"/>
  <c r="M83" i="7" s="1"/>
  <c r="L15" i="7"/>
  <c r="L27" i="7" s="1"/>
  <c r="L83" i="7" s="1"/>
  <c r="K15" i="7"/>
  <c r="K27" i="7" s="1"/>
  <c r="J15" i="7"/>
  <c r="J27" i="7" s="1"/>
  <c r="I15" i="7"/>
  <c r="I27" i="7" s="1"/>
  <c r="I83" i="7" s="1"/>
  <c r="H15" i="7"/>
  <c r="H27" i="7" s="1"/>
  <c r="H83" i="7" s="1"/>
  <c r="G15" i="7"/>
  <c r="N85" i="6"/>
  <c r="M85" i="6"/>
  <c r="L85" i="6"/>
  <c r="K85" i="6"/>
  <c r="J85" i="6"/>
  <c r="I85" i="6"/>
  <c r="H85" i="6"/>
  <c r="G85" i="6"/>
  <c r="N65" i="6"/>
  <c r="M65" i="6"/>
  <c r="L65" i="6"/>
  <c r="K65" i="6"/>
  <c r="J65" i="6"/>
  <c r="I65" i="6"/>
  <c r="H65" i="6"/>
  <c r="G65" i="6"/>
  <c r="N57" i="6"/>
  <c r="N66" i="6" s="1"/>
  <c r="M57" i="6"/>
  <c r="M66" i="6" s="1"/>
  <c r="L57" i="6"/>
  <c r="L66" i="6" s="1"/>
  <c r="K57" i="6"/>
  <c r="K66" i="6" s="1"/>
  <c r="J57" i="6"/>
  <c r="J66" i="6" s="1"/>
  <c r="I57" i="6"/>
  <c r="I66" i="6" s="1"/>
  <c r="H57" i="6"/>
  <c r="G57" i="6"/>
  <c r="G66" i="6" s="1"/>
  <c r="N48" i="6"/>
  <c r="M48" i="6"/>
  <c r="L48" i="6"/>
  <c r="K48" i="6"/>
  <c r="J48" i="6"/>
  <c r="I48" i="6"/>
  <c r="H48" i="6"/>
  <c r="G48" i="6"/>
  <c r="N40" i="6"/>
  <c r="N49" i="6" s="1"/>
  <c r="M40" i="6"/>
  <c r="M49" i="6" s="1"/>
  <c r="L40" i="6"/>
  <c r="L49" i="6" s="1"/>
  <c r="K40" i="6"/>
  <c r="K49" i="6" s="1"/>
  <c r="J40" i="6"/>
  <c r="J49" i="6" s="1"/>
  <c r="I40" i="6"/>
  <c r="I49" i="6" s="1"/>
  <c r="H40" i="6"/>
  <c r="H49" i="6" s="1"/>
  <c r="G40" i="6"/>
  <c r="G49" i="6" s="1"/>
  <c r="H29" i="6"/>
  <c r="N28" i="6"/>
  <c r="M28" i="6"/>
  <c r="L28" i="6"/>
  <c r="K28" i="6"/>
  <c r="J28" i="6"/>
  <c r="I28" i="6"/>
  <c r="H28" i="6"/>
  <c r="G28" i="6"/>
  <c r="N17" i="6"/>
  <c r="N29" i="6" s="1"/>
  <c r="N86" i="6" s="1"/>
  <c r="M17" i="6"/>
  <c r="M29" i="6" s="1"/>
  <c r="M86" i="6" s="1"/>
  <c r="L17" i="6"/>
  <c r="L29" i="6" s="1"/>
  <c r="K17" i="6"/>
  <c r="K29" i="6" s="1"/>
  <c r="J17" i="6"/>
  <c r="J29" i="6" s="1"/>
  <c r="I17" i="6"/>
  <c r="I29" i="6" s="1"/>
  <c r="H17" i="6"/>
  <c r="G17" i="6"/>
  <c r="N82" i="5"/>
  <c r="M82" i="5"/>
  <c r="L82" i="5"/>
  <c r="K82" i="5"/>
  <c r="J82" i="5"/>
  <c r="I82" i="5"/>
  <c r="H82" i="5"/>
  <c r="G82" i="5"/>
  <c r="N62" i="5"/>
  <c r="M62" i="5"/>
  <c r="L62" i="5"/>
  <c r="K62" i="5"/>
  <c r="J62" i="5"/>
  <c r="I62" i="5"/>
  <c r="H62" i="5"/>
  <c r="G62" i="5"/>
  <c r="N53" i="5"/>
  <c r="N63" i="5" s="1"/>
  <c r="M53" i="5"/>
  <c r="M63" i="5" s="1"/>
  <c r="L53" i="5"/>
  <c r="L63" i="5" s="1"/>
  <c r="K53" i="5"/>
  <c r="K63" i="5" s="1"/>
  <c r="J53" i="5"/>
  <c r="J63" i="5" s="1"/>
  <c r="I53" i="5"/>
  <c r="H53" i="5"/>
  <c r="G53" i="5"/>
  <c r="G63" i="5" s="1"/>
  <c r="I47" i="5"/>
  <c r="N46" i="5"/>
  <c r="M46" i="5"/>
  <c r="L46" i="5"/>
  <c r="K46" i="5"/>
  <c r="J46" i="5"/>
  <c r="I46" i="5"/>
  <c r="H46" i="5"/>
  <c r="G46" i="5"/>
  <c r="N40" i="5"/>
  <c r="N47" i="5" s="1"/>
  <c r="M40" i="5"/>
  <c r="M47" i="5" s="1"/>
  <c r="L40" i="5"/>
  <c r="L47" i="5" s="1"/>
  <c r="K40" i="5"/>
  <c r="K47" i="5" s="1"/>
  <c r="J40" i="5"/>
  <c r="J47" i="5" s="1"/>
  <c r="I40" i="5"/>
  <c r="H40" i="5"/>
  <c r="H47" i="5" s="1"/>
  <c r="G40" i="5"/>
  <c r="G47" i="5" s="1"/>
  <c r="N28" i="5"/>
  <c r="M28" i="5"/>
  <c r="L28" i="5"/>
  <c r="K28" i="5"/>
  <c r="J28" i="5"/>
  <c r="I28" i="5"/>
  <c r="H28" i="5"/>
  <c r="G28" i="5"/>
  <c r="N18" i="5"/>
  <c r="N29" i="5" s="1"/>
  <c r="N83" i="5" s="1"/>
  <c r="M18" i="5"/>
  <c r="M29" i="5" s="1"/>
  <c r="L18" i="5"/>
  <c r="L29" i="5" s="1"/>
  <c r="K18" i="5"/>
  <c r="K29" i="5" s="1"/>
  <c r="K83" i="5" s="1"/>
  <c r="J18" i="5"/>
  <c r="I18" i="5"/>
  <c r="I29" i="5" s="1"/>
  <c r="H18" i="5"/>
  <c r="H29" i="5" s="1"/>
  <c r="G18" i="5"/>
  <c r="G29" i="5" s="1"/>
  <c r="N89" i="4"/>
  <c r="M89" i="4"/>
  <c r="L89" i="4"/>
  <c r="K89" i="4"/>
  <c r="J89" i="4"/>
  <c r="I89" i="4"/>
  <c r="H89" i="4"/>
  <c r="H90" i="4" s="1"/>
  <c r="G89" i="4"/>
  <c r="J64" i="4"/>
  <c r="I64" i="4"/>
  <c r="N63" i="4"/>
  <c r="M63" i="4"/>
  <c r="L63" i="4"/>
  <c r="K63" i="4"/>
  <c r="J63" i="4"/>
  <c r="I63" i="4"/>
  <c r="H63" i="4"/>
  <c r="G63" i="4"/>
  <c r="N54" i="4"/>
  <c r="N64" i="4" s="1"/>
  <c r="M54" i="4"/>
  <c r="M64" i="4" s="1"/>
  <c r="L54" i="4"/>
  <c r="L64" i="4" s="1"/>
  <c r="K54" i="4"/>
  <c r="K64" i="4" s="1"/>
  <c r="J54" i="4"/>
  <c r="I54" i="4"/>
  <c r="H54" i="4"/>
  <c r="H64" i="4" s="1"/>
  <c r="G54" i="4"/>
  <c r="G64" i="4" s="1"/>
  <c r="N45" i="4"/>
  <c r="M45" i="4"/>
  <c r="L45" i="4"/>
  <c r="K45" i="4"/>
  <c r="J45" i="4"/>
  <c r="I45" i="4"/>
  <c r="H45" i="4"/>
  <c r="G45" i="4"/>
  <c r="N37" i="4"/>
  <c r="N46" i="4" s="1"/>
  <c r="M37" i="4"/>
  <c r="M46" i="4" s="1"/>
  <c r="L37" i="4"/>
  <c r="K37" i="4"/>
  <c r="K46" i="4" s="1"/>
  <c r="J37" i="4"/>
  <c r="J46" i="4" s="1"/>
  <c r="I37" i="4"/>
  <c r="I46" i="4" s="1"/>
  <c r="H37" i="4"/>
  <c r="H46" i="4" s="1"/>
  <c r="G37" i="4"/>
  <c r="G46" i="4" s="1"/>
  <c r="N26" i="4"/>
  <c r="M26" i="4"/>
  <c r="L26" i="4"/>
  <c r="K26" i="4"/>
  <c r="J26" i="4"/>
  <c r="I26" i="4"/>
  <c r="H26" i="4"/>
  <c r="N15" i="4"/>
  <c r="N27" i="4" s="1"/>
  <c r="M15" i="4"/>
  <c r="L15" i="4"/>
  <c r="K15" i="4"/>
  <c r="J15" i="4"/>
  <c r="J27" i="4" s="1"/>
  <c r="I15" i="4"/>
  <c r="I27" i="4" s="1"/>
  <c r="H15" i="4"/>
  <c r="G15" i="4"/>
  <c r="N74" i="3"/>
  <c r="M74" i="3"/>
  <c r="L74" i="3"/>
  <c r="K74" i="3"/>
  <c r="J74" i="3"/>
  <c r="I74" i="3"/>
  <c r="H74" i="3"/>
  <c r="G74" i="3"/>
  <c r="N55" i="3"/>
  <c r="M55" i="3"/>
  <c r="L55" i="3"/>
  <c r="K55" i="3"/>
  <c r="J55" i="3"/>
  <c r="I55" i="3"/>
  <c r="H55" i="3"/>
  <c r="G55" i="3"/>
  <c r="N50" i="3"/>
  <c r="N56" i="3" s="1"/>
  <c r="M50" i="3"/>
  <c r="M56" i="3" s="1"/>
  <c r="L50" i="3"/>
  <c r="K50" i="3"/>
  <c r="K56" i="3" s="1"/>
  <c r="J50" i="3"/>
  <c r="J56" i="3" s="1"/>
  <c r="I50" i="3"/>
  <c r="I56" i="3" s="1"/>
  <c r="H50" i="3"/>
  <c r="H56" i="3" s="1"/>
  <c r="G50" i="3"/>
  <c r="G56" i="3" s="1"/>
  <c r="N44" i="3"/>
  <c r="M44" i="3"/>
  <c r="L44" i="3"/>
  <c r="K44" i="3"/>
  <c r="J44" i="3"/>
  <c r="I44" i="3"/>
  <c r="H44" i="3"/>
  <c r="G44" i="3"/>
  <c r="N37" i="3"/>
  <c r="N45" i="3" s="1"/>
  <c r="M37" i="3"/>
  <c r="M45" i="3" s="1"/>
  <c r="L37" i="3"/>
  <c r="L45" i="3" s="1"/>
  <c r="K37" i="3"/>
  <c r="K45" i="3" s="1"/>
  <c r="J37" i="3"/>
  <c r="J45" i="3" s="1"/>
  <c r="I37" i="3"/>
  <c r="I45" i="3" s="1"/>
  <c r="H37" i="3"/>
  <c r="H45" i="3" s="1"/>
  <c r="G37" i="3"/>
  <c r="G45" i="3" s="1"/>
  <c r="N25" i="3"/>
  <c r="M25" i="3"/>
  <c r="L25" i="3"/>
  <c r="K25" i="3"/>
  <c r="J25" i="3"/>
  <c r="I25" i="3"/>
  <c r="H25" i="3"/>
  <c r="G25" i="3"/>
  <c r="N15" i="3"/>
  <c r="M15" i="3"/>
  <c r="M26" i="3" s="1"/>
  <c r="L15" i="3"/>
  <c r="L26" i="3" s="1"/>
  <c r="K15" i="3"/>
  <c r="K26" i="3" s="1"/>
  <c r="K75" i="3" s="1"/>
  <c r="J15" i="3"/>
  <c r="J26" i="3" s="1"/>
  <c r="J75" i="3" s="1"/>
  <c r="I15" i="3"/>
  <c r="I26" i="3" s="1"/>
  <c r="I75" i="3" s="1"/>
  <c r="H15" i="3"/>
  <c r="H26" i="3" s="1"/>
  <c r="G15" i="3"/>
  <c r="G26" i="3" s="1"/>
  <c r="O92" i="2"/>
  <c r="N92" i="2"/>
  <c r="M92" i="2"/>
  <c r="L92" i="2"/>
  <c r="K92" i="2"/>
  <c r="J92" i="2"/>
  <c r="I92" i="2"/>
  <c r="H92" i="2"/>
  <c r="O58" i="2"/>
  <c r="O69" i="2" s="1"/>
  <c r="O70" i="2" s="1"/>
  <c r="N58" i="2"/>
  <c r="N69" i="2" s="1"/>
  <c r="N70" i="2" s="1"/>
  <c r="M58" i="2"/>
  <c r="M69" i="2" s="1"/>
  <c r="M70" i="2" s="1"/>
  <c r="L58" i="2"/>
  <c r="L69" i="2" s="1"/>
  <c r="L70" i="2" s="1"/>
  <c r="K58" i="2"/>
  <c r="K69" i="2" s="1"/>
  <c r="K70" i="2" s="1"/>
  <c r="J58" i="2"/>
  <c r="J69" i="2" s="1"/>
  <c r="J70" i="2" s="1"/>
  <c r="I58" i="2"/>
  <c r="I69" i="2" s="1"/>
  <c r="I70" i="2" s="1"/>
  <c r="H58" i="2"/>
  <c r="H69" i="2" s="1"/>
  <c r="H70" i="2" s="1"/>
  <c r="O49" i="2"/>
  <c r="N49" i="2"/>
  <c r="M49" i="2"/>
  <c r="L49" i="2"/>
  <c r="K49" i="2"/>
  <c r="J49" i="2"/>
  <c r="I49" i="2"/>
  <c r="H49" i="2"/>
  <c r="O37" i="2"/>
  <c r="O50" i="2" s="1"/>
  <c r="N37" i="2"/>
  <c r="N50" i="2" s="1"/>
  <c r="M37" i="2"/>
  <c r="M50" i="2" s="1"/>
  <c r="L37" i="2"/>
  <c r="L50" i="2" s="1"/>
  <c r="K37" i="2"/>
  <c r="K50" i="2" s="1"/>
  <c r="J37" i="2"/>
  <c r="J50" i="2" s="1"/>
  <c r="I37" i="2"/>
  <c r="I50" i="2" s="1"/>
  <c r="H37" i="2"/>
  <c r="H50" i="2" s="1"/>
  <c r="O29" i="2"/>
  <c r="N29" i="2"/>
  <c r="M29" i="2"/>
  <c r="L29" i="2"/>
  <c r="K29" i="2"/>
  <c r="J29" i="2"/>
  <c r="I29" i="2"/>
  <c r="H29" i="2"/>
  <c r="O17" i="2"/>
  <c r="O30" i="2" s="1"/>
  <c r="N17" i="2"/>
  <c r="N30" i="2" s="1"/>
  <c r="M17" i="2"/>
  <c r="L17" i="2"/>
  <c r="L30" i="2" s="1"/>
  <c r="K17" i="2"/>
  <c r="K30" i="2" s="1"/>
  <c r="J17" i="2"/>
  <c r="J30" i="2" s="1"/>
  <c r="I17" i="2"/>
  <c r="I30" i="2" s="1"/>
  <c r="I93" i="2" s="1"/>
  <c r="H17" i="2"/>
  <c r="H30" i="2" s="1"/>
  <c r="O77" i="1"/>
  <c r="N77" i="1"/>
  <c r="M77" i="1"/>
  <c r="L77" i="1"/>
  <c r="K77" i="1"/>
  <c r="J77" i="1"/>
  <c r="I77" i="1"/>
  <c r="H77" i="1"/>
  <c r="H79" i="1" s="1"/>
  <c r="O65" i="1"/>
  <c r="N65" i="1"/>
  <c r="M65" i="1"/>
  <c r="L65" i="1"/>
  <c r="K65" i="1"/>
  <c r="J65" i="1"/>
  <c r="I65" i="1"/>
  <c r="H65" i="1"/>
  <c r="H67" i="1" s="1"/>
  <c r="H56" i="1"/>
  <c r="O54" i="1"/>
  <c r="N54" i="1"/>
  <c r="M54" i="1"/>
  <c r="L54" i="1"/>
  <c r="K54" i="1"/>
  <c r="J54" i="1"/>
  <c r="I54" i="1"/>
  <c r="H54" i="1"/>
  <c r="H43" i="1"/>
  <c r="O41" i="1"/>
  <c r="M41" i="1"/>
  <c r="L41" i="1"/>
  <c r="J41" i="1"/>
  <c r="I41" i="1"/>
  <c r="H41" i="1"/>
  <c r="O27" i="1"/>
  <c r="N27" i="1"/>
  <c r="M27" i="1"/>
  <c r="L27" i="1"/>
  <c r="K27" i="1"/>
  <c r="J27" i="1"/>
  <c r="I27" i="1"/>
  <c r="O26" i="1"/>
  <c r="N26" i="1"/>
  <c r="M26" i="1"/>
  <c r="L26" i="1"/>
  <c r="K26" i="1"/>
  <c r="J26" i="1"/>
  <c r="I26" i="1"/>
  <c r="H26" i="1"/>
  <c r="O12" i="1"/>
  <c r="N12" i="1"/>
  <c r="M12" i="1"/>
  <c r="L12" i="1"/>
  <c r="K12" i="1"/>
  <c r="J12" i="1"/>
  <c r="I12" i="1"/>
  <c r="H12" i="1"/>
  <c r="O9" i="1"/>
  <c r="O13" i="1" s="1"/>
  <c r="N9" i="1"/>
  <c r="N13" i="1" s="1"/>
  <c r="M9" i="1"/>
  <c r="M13" i="1" s="1"/>
  <c r="L9" i="1"/>
  <c r="L13" i="1" s="1"/>
  <c r="K9" i="1"/>
  <c r="K13" i="1" s="1"/>
  <c r="J9" i="1"/>
  <c r="J13" i="1" s="1"/>
  <c r="I9" i="1"/>
  <c r="I13" i="1" s="1"/>
  <c r="H9" i="1"/>
  <c r="H13" i="1" s="1"/>
  <c r="H27" i="1" s="1"/>
  <c r="H29" i="1" s="1"/>
  <c r="J67" i="13" l="1"/>
  <c r="M67" i="13"/>
  <c r="G67" i="13"/>
  <c r="G69" i="13" s="1"/>
  <c r="L44" i="13"/>
  <c r="L67" i="13" s="1"/>
  <c r="K67" i="13"/>
  <c r="N27" i="13"/>
  <c r="N67" i="13" s="1"/>
  <c r="I27" i="13"/>
  <c r="I67" i="13" s="1"/>
  <c r="N62" i="12"/>
  <c r="G62" i="12"/>
  <c r="G64" i="12" s="1"/>
  <c r="M62" i="12"/>
  <c r="I64" i="11"/>
  <c r="K64" i="11"/>
  <c r="G66" i="11"/>
  <c r="L64" i="11"/>
  <c r="J64" i="11"/>
  <c r="M64" i="11"/>
  <c r="N64" i="11"/>
  <c r="K63" i="9"/>
  <c r="H67" i="10"/>
  <c r="N27" i="10"/>
  <c r="N67" i="10" s="1"/>
  <c r="M27" i="10"/>
  <c r="M67" i="10" s="1"/>
  <c r="N44" i="9"/>
  <c r="N63" i="9" s="1"/>
  <c r="H63" i="9"/>
  <c r="G63" i="9"/>
  <c r="G65" i="9" s="1"/>
  <c r="M63" i="9"/>
  <c r="I63" i="9"/>
  <c r="L63" i="9"/>
  <c r="G60" i="7"/>
  <c r="N60" i="7"/>
  <c r="N83" i="7" s="1"/>
  <c r="J83" i="7"/>
  <c r="K83" i="7"/>
  <c r="G27" i="7"/>
  <c r="G83" i="7" s="1"/>
  <c r="G85" i="7" s="1"/>
  <c r="J86" i="6"/>
  <c r="H66" i="6"/>
  <c r="G29" i="6"/>
  <c r="I63" i="5"/>
  <c r="G83" i="5"/>
  <c r="G85" i="5" s="1"/>
  <c r="H63" i="5"/>
  <c r="H83" i="5" s="1"/>
  <c r="J29" i="5"/>
  <c r="J83" i="5" s="1"/>
  <c r="L27" i="4"/>
  <c r="M27" i="4"/>
  <c r="H27" i="4"/>
  <c r="O93" i="2"/>
  <c r="N93" i="2"/>
  <c r="M30" i="2"/>
  <c r="M90" i="4"/>
  <c r="K27" i="4"/>
  <c r="K90" i="4" s="1"/>
  <c r="G27" i="4"/>
  <c r="G90" i="4" s="1"/>
  <c r="G92" i="4" s="1"/>
  <c r="N90" i="4"/>
  <c r="I90" i="4"/>
  <c r="L46" i="4"/>
  <c r="J90" i="4"/>
  <c r="M75" i="3"/>
  <c r="L56" i="3"/>
  <c r="L75" i="3" s="1"/>
  <c r="H75" i="3"/>
  <c r="G75" i="3"/>
  <c r="G77" i="3" s="1"/>
  <c r="N26" i="3"/>
  <c r="N75" i="3" s="1"/>
  <c r="J93" i="2"/>
  <c r="K93" i="2"/>
  <c r="L93" i="2"/>
  <c r="H93" i="2"/>
  <c r="H95" i="2" s="1"/>
  <c r="M93" i="2"/>
  <c r="G86" i="6"/>
  <c r="G88" i="6" s="1"/>
  <c r="H86" i="6"/>
  <c r="I83" i="5"/>
  <c r="I86" i="6"/>
  <c r="L83" i="5"/>
  <c r="K86" i="6"/>
  <c r="M83" i="5"/>
  <c r="L86" i="6"/>
  <c r="L90" i="4" l="1"/>
</calcChain>
</file>

<file path=xl/sharedStrings.xml><?xml version="1.0" encoding="utf-8"?>
<sst xmlns="http://schemas.openxmlformats.org/spreadsheetml/2006/main" count="3748" uniqueCount="355">
  <si>
    <t>DESAYUNO SENCILLO</t>
  </si>
  <si>
    <t>GRUPO DE ALIMENTO</t>
  </si>
  <si>
    <t>PREPARACION</t>
  </si>
  <si>
    <t>ALIMENTO</t>
  </si>
  <si>
    <t>CODIGO ICBF</t>
  </si>
  <si>
    <t>g. C.C</t>
  </si>
  <si>
    <t>CALORIAS</t>
  </si>
  <si>
    <t>g</t>
  </si>
  <si>
    <t>mg</t>
  </si>
  <si>
    <t>E.R.</t>
  </si>
  <si>
    <t>PESO BRUTO</t>
  </si>
  <si>
    <t>PESO      NETO</t>
  </si>
  <si>
    <t>PROTEINA</t>
  </si>
  <si>
    <t>GRASA</t>
  </si>
  <si>
    <t xml:space="preserve">CARBOHIDRATOS </t>
  </si>
  <si>
    <t>SODIO</t>
  </si>
  <si>
    <t>HIERRO</t>
  </si>
  <si>
    <t>CALCIO</t>
  </si>
  <si>
    <t>VIT A</t>
  </si>
  <si>
    <t>LÁCTEO</t>
  </si>
  <si>
    <t>CAFÉ CON LECHE</t>
  </si>
  <si>
    <t>G012</t>
  </si>
  <si>
    <t>K004</t>
  </si>
  <si>
    <t>L004</t>
  </si>
  <si>
    <t>APORTE CAFÉ CON LECHE</t>
  </si>
  <si>
    <t>CHOCOLATE EN LECHE</t>
  </si>
  <si>
    <t>K010</t>
  </si>
  <si>
    <t>PROMEDIO LÁCTEOS</t>
  </si>
  <si>
    <t>CEREAL O DERIVADO</t>
  </si>
  <si>
    <t>ARROZ BLANCO</t>
  </si>
  <si>
    <t>A010</t>
  </si>
  <si>
    <t>B029</t>
  </si>
  <si>
    <t>D012</t>
  </si>
  <si>
    <t>B009</t>
  </si>
  <si>
    <t>L015</t>
  </si>
  <si>
    <t>PROTEÍNA</t>
  </si>
  <si>
    <t>HUEVOS AL GUSTO</t>
  </si>
  <si>
    <t>J004</t>
  </si>
  <si>
    <t>CARNE EN BISTEC</t>
  </si>
  <si>
    <t>F099</t>
  </si>
  <si>
    <t>B103</t>
  </si>
  <si>
    <t>B027</t>
  </si>
  <si>
    <t>PAN</t>
  </si>
  <si>
    <t>A066</t>
  </si>
  <si>
    <t>APORTE ALIMENTOS SECOS</t>
  </si>
  <si>
    <t>APORTE TOTAL DIARIO DE NUTRIENTES</t>
  </si>
  <si>
    <t>REQUERIMIENTOS DE ENERGIA Y NUTRIENTES ( AMDR-EAR-AI-UL)</t>
  </si>
  <si>
    <t>87 - 125</t>
  </si>
  <si>
    <t>56 - 97</t>
  </si>
  <si>
    <t>312 - 406</t>
  </si>
  <si>
    <t>1433 - 2300</t>
  </si>
  <si>
    <t>9,7 - 45</t>
  </si>
  <si>
    <t>833 - 2333</t>
  </si>
  <si>
    <t>NIVEL DE APORTE</t>
  </si>
  <si>
    <t>Convenciones: AMDR: Rango aceptable de distribución de macronutrientes; EAR: Requerimiento promedio estimado; AI: Ingesta adecuada; UL: Nivel de ingesta máximo tolerable</t>
  </si>
  <si>
    <t>HAMBURGUESA</t>
  </si>
  <si>
    <t>VERDURA</t>
  </si>
  <si>
    <t>B059</t>
  </si>
  <si>
    <t>F100</t>
  </si>
  <si>
    <t>G021</t>
  </si>
  <si>
    <t>AREPA RELLENA</t>
  </si>
  <si>
    <t>Harina de maíz blanco, precocida</t>
  </si>
  <si>
    <t>A034</t>
  </si>
  <si>
    <t>Margarina, con sal</t>
  </si>
  <si>
    <t>D018</t>
  </si>
  <si>
    <t>Aceite de soya</t>
  </si>
  <si>
    <t>Azúcar morena, granulado</t>
  </si>
  <si>
    <t>Sal</t>
  </si>
  <si>
    <t>SÁNDWICH</t>
  </si>
  <si>
    <t>Pan de sal regular, horenado</t>
  </si>
  <si>
    <t>Queso fresco, semiduro, semimagro, tipo doble crema</t>
  </si>
  <si>
    <t>Jamón de cerdo y res, tipo sánduche, precocido</t>
  </si>
  <si>
    <t>F051</t>
  </si>
  <si>
    <t>HOT DOG</t>
  </si>
  <si>
    <t>F125</t>
  </si>
  <si>
    <t>B065</t>
  </si>
  <si>
    <t xml:space="preserve">ALMUERZO APRENDIZ VARIACIÓN 1 </t>
  </si>
  <si>
    <t xml:space="preserve">SOPA </t>
  </si>
  <si>
    <t>CREMA DE VERDURAS</t>
  </si>
  <si>
    <t>Papa, variedad harinosa, pastusa, con cáscara, cruda</t>
  </si>
  <si>
    <t>B074</t>
  </si>
  <si>
    <t>Zanahoria, sin cáscara, cruda</t>
  </si>
  <si>
    <t>B110</t>
  </si>
  <si>
    <t>Arveja seca, cruda</t>
  </si>
  <si>
    <t>T003</t>
  </si>
  <si>
    <t>Habichuela, cruda</t>
  </si>
  <si>
    <t>B052</t>
  </si>
  <si>
    <t>Ahuyama, cruda</t>
  </si>
  <si>
    <t>B006</t>
  </si>
  <si>
    <t>Apio, crudo</t>
  </si>
  <si>
    <t>B014</t>
  </si>
  <si>
    <t>Espinaca, cruda</t>
  </si>
  <si>
    <t>B044</t>
  </si>
  <si>
    <t>Res, carne gorda, cruda</t>
  </si>
  <si>
    <t>F098</t>
  </si>
  <si>
    <t>Cebolla junca, tallos, cruda</t>
  </si>
  <si>
    <t>Cilantro, crudo</t>
  </si>
  <si>
    <t>B035</t>
  </si>
  <si>
    <t>Ajo, crudo</t>
  </si>
  <si>
    <t>APORTE CREMA DE VERDURAS</t>
  </si>
  <si>
    <t>SOPA DE PASTA</t>
  </si>
  <si>
    <t>Pasta alimenticia, enriquecida, cruda</t>
  </si>
  <si>
    <t>A072</t>
  </si>
  <si>
    <t>APORTE SOPA DE PASTA</t>
  </si>
  <si>
    <t>PROMEDIO SOPAS</t>
  </si>
  <si>
    <t>PRINCIPIO</t>
  </si>
  <si>
    <t>VERDURA SALTEADA</t>
  </si>
  <si>
    <t>Pimentón rojo, crudo</t>
  </si>
  <si>
    <t>B080</t>
  </si>
  <si>
    <t>APORTE VERDURA SALTEADA</t>
  </si>
  <si>
    <t>GARBANZO</t>
  </si>
  <si>
    <t>Garbanzo, crudo</t>
  </si>
  <si>
    <t>T019</t>
  </si>
  <si>
    <t>Res, callo o menudo, crudo</t>
  </si>
  <si>
    <t>F097</t>
  </si>
  <si>
    <t>Laurel</t>
  </si>
  <si>
    <t>APORTE GARBANZO</t>
  </si>
  <si>
    <t>PROMEDIO PRINCIPIOS</t>
  </si>
  <si>
    <t>CARNE EN GOULASH</t>
  </si>
  <si>
    <t>Res, carne magra, cruda</t>
  </si>
  <si>
    <t>Tomate, crudo</t>
  </si>
  <si>
    <t>APORTE CARNE EN GOULASH</t>
  </si>
  <si>
    <t>POLLO EN SALSA CRIOLLA</t>
  </si>
  <si>
    <t>Pollo, pechuga con piel, cruda</t>
  </si>
  <si>
    <t>F085</t>
  </si>
  <si>
    <t>Orégano</t>
  </si>
  <si>
    <t>Tomillo</t>
  </si>
  <si>
    <t>APORTE POLLO EN SALSA CRIOLLA</t>
  </si>
  <si>
    <t>PROMEDIO PROTEINA</t>
  </si>
  <si>
    <t>ENSALADA</t>
  </si>
  <si>
    <t>ENSALADA ROJA</t>
  </si>
  <si>
    <t>Remolacha, sin cáscara, cruda</t>
  </si>
  <si>
    <t>B098</t>
  </si>
  <si>
    <t>Cebolla cabezona, cruda</t>
  </si>
  <si>
    <t>Limón, crudo</t>
  </si>
  <si>
    <t>C044</t>
  </si>
  <si>
    <t>Mayonesa, con sal</t>
  </si>
  <si>
    <t>D020</t>
  </si>
  <si>
    <t>Arroz blanco, pulido, crudo</t>
  </si>
  <si>
    <t>TUBÉRCULO O PLATANO</t>
  </si>
  <si>
    <t>PAPA CON PEREJIL</t>
  </si>
  <si>
    <t>Perejil, crudo</t>
  </si>
  <si>
    <t>B079</t>
  </si>
  <si>
    <t>JUGO</t>
  </si>
  <si>
    <t>JUGO DE LULO</t>
  </si>
  <si>
    <t>Lulo, crudo</t>
  </si>
  <si>
    <t>C045</t>
  </si>
  <si>
    <t>POSTRE</t>
  </si>
  <si>
    <t>QUESO CON BOCADILLO</t>
  </si>
  <si>
    <t>Bocadillo o dulce de guayaba, tradicional</t>
  </si>
  <si>
    <t>K005</t>
  </si>
  <si>
    <t>APORTE OTROS</t>
  </si>
  <si>
    <t>ALMUERZO APRENDIZ VARIACIÓN 2</t>
  </si>
  <si>
    <t>SOPA DE ARRACACHA</t>
  </si>
  <si>
    <t>Arracacha amarilla, sin cáscara, cruda</t>
  </si>
  <si>
    <t>B015</t>
  </si>
  <si>
    <t>APORTE SOPA DE ARRACACHA</t>
  </si>
  <si>
    <t>CREMA DE POLLO</t>
  </si>
  <si>
    <t>APORTE CREMA DE POLLO</t>
  </si>
  <si>
    <t>LENTEJA</t>
  </si>
  <si>
    <t>Lenteja común, cruda</t>
  </si>
  <si>
    <t>T026</t>
  </si>
  <si>
    <t>APORTE LENTEJA</t>
  </si>
  <si>
    <t>PEPINO GUISADO</t>
  </si>
  <si>
    <t>Pepino de rellenar, crudo</t>
  </si>
  <si>
    <t>B078</t>
  </si>
  <si>
    <t>Leche de vaca, entera, líquida, pasteurizada</t>
  </si>
  <si>
    <t>APORTE PEPINO GUISADO</t>
  </si>
  <si>
    <t>SOBREBARRIGA GUISADA</t>
  </si>
  <si>
    <t>Res, sobrebarriga, cocida, sin sal</t>
  </si>
  <si>
    <t>F123</t>
  </si>
  <si>
    <t>APORTE SOBREBARRIGA GUISADA</t>
  </si>
  <si>
    <t>PECHUGA AL AJILLO</t>
  </si>
  <si>
    <t>ENSALADA CON ESPINACA, MANGO, LECHUGA</t>
  </si>
  <si>
    <t>Mango común, crudo</t>
  </si>
  <si>
    <t>C051</t>
  </si>
  <si>
    <t>Lechuga común, cruda</t>
  </si>
  <si>
    <t>ARROZ CON ZANAHORIA</t>
  </si>
  <si>
    <t>TAJADA DE PLATANO</t>
  </si>
  <si>
    <t>plátano hartón, maduro, crudo</t>
  </si>
  <si>
    <t>B089</t>
  </si>
  <si>
    <t>JUGO DE MARACUYÁ</t>
  </si>
  <si>
    <t>Maracuyá, cruda</t>
  </si>
  <si>
    <t>C056</t>
  </si>
  <si>
    <t>GELATINA CON LECHE CONDENSADA</t>
  </si>
  <si>
    <t>Gelatina con azúcar, en polvo</t>
  </si>
  <si>
    <t>K018</t>
  </si>
  <si>
    <t>Leche de vaca, condensada, con azúcar</t>
  </si>
  <si>
    <t>G005</t>
  </si>
  <si>
    <t>ALMUERZO APRENDIZ VARIACIÓN 3</t>
  </si>
  <si>
    <t>SOPA DE PLÁTANO</t>
  </si>
  <si>
    <t>Plátano hartón, verde, crudo</t>
  </si>
  <si>
    <t>B092</t>
  </si>
  <si>
    <t>APORTE SOPA DE PLÁTANO</t>
  </si>
  <si>
    <t>CREMA DE MAZORCA</t>
  </si>
  <si>
    <t>Maíz tierno, crudo</t>
  </si>
  <si>
    <t>A053</t>
  </si>
  <si>
    <t>APORTE CREMA DE MAZORCA</t>
  </si>
  <si>
    <t>ARVEJA VERDE SECA</t>
  </si>
  <si>
    <t>APORTE ARVEJA VERDE SECA</t>
  </si>
  <si>
    <t>CHOP SUEY (ZANAHORIA - PIMENTÓN - CEBOLLA - SALSA SOYA)</t>
  </si>
  <si>
    <t>Salsa de soya</t>
  </si>
  <si>
    <t>APORTE CHOP SUEY</t>
  </si>
  <si>
    <t>POLLO EN CUADROS</t>
  </si>
  <si>
    <t>APORTE POLLO EN CUADROS</t>
  </si>
  <si>
    <t>CARNE DESMECHADA EN SALSA CRIOLLA</t>
  </si>
  <si>
    <t>ENSALADA CON LECHUGA, TOMATE, CEBOLLA</t>
  </si>
  <si>
    <t>PAPAS BRAVAS</t>
  </si>
  <si>
    <t>Crema de leche</t>
  </si>
  <si>
    <t>G001</t>
  </si>
  <si>
    <t>JUGO DE MORA</t>
  </si>
  <si>
    <t>Mora de castilla, cruda</t>
  </si>
  <si>
    <t>C061</t>
  </si>
  <si>
    <t>FLAN</t>
  </si>
  <si>
    <t>Huevo de gallina, entero, crudo</t>
  </si>
  <si>
    <t>j004</t>
  </si>
  <si>
    <t>Canela en astillas</t>
  </si>
  <si>
    <t>ALMUERZO APRENDIZ VARIACIÓN 4</t>
  </si>
  <si>
    <t>AJIACO</t>
  </si>
  <si>
    <t>Papa variedad harinosa, criolla, con cáscara, cruda</t>
  </si>
  <si>
    <t>B071</t>
  </si>
  <si>
    <t>Arveja verde, cruda</t>
  </si>
  <si>
    <t>B019</t>
  </si>
  <si>
    <t>Guascas, crudas</t>
  </si>
  <si>
    <t>B047</t>
  </si>
  <si>
    <t>APORTE AJIACO</t>
  </si>
  <si>
    <t>SOPA DE MENUDENCIAS</t>
  </si>
  <si>
    <t>Pollo, hígado, crudo</t>
  </si>
  <si>
    <t>F079</t>
  </si>
  <si>
    <t>Pollo, corazón, crudo</t>
  </si>
  <si>
    <t>F076</t>
  </si>
  <si>
    <t>APORTE SOPA DE MENUDENCIAS</t>
  </si>
  <si>
    <t>PASTA EN SALSA CRIOLLA</t>
  </si>
  <si>
    <t>APORTE PASTA EN SALSA CRIOLLA</t>
  </si>
  <si>
    <t>HABICHUELA GUISADA</t>
  </si>
  <si>
    <t>APORTE HABICHUELA GUISADA</t>
  </si>
  <si>
    <t>PECHUGA MECHADA CON PIMENTÓN</t>
  </si>
  <si>
    <t>APORTE PECHUGA MECHADA CON PIMENTÓN</t>
  </si>
  <si>
    <t>CARNE DE RES SUDADA</t>
  </si>
  <si>
    <t>APORTE CARNE DE RES SUDADA</t>
  </si>
  <si>
    <t>GUACAMOLE</t>
  </si>
  <si>
    <t>Aguacate Lorena, crudo</t>
  </si>
  <si>
    <t>C002</t>
  </si>
  <si>
    <t>PAPAS A LA FRANCESA</t>
  </si>
  <si>
    <t>Papa, variedad cerosa, sabanera, con cáscara, cruda</t>
  </si>
  <si>
    <t>JUGO DE TOMATE DE ARBOL</t>
  </si>
  <si>
    <t>Tomate de árbol rojo, crudo</t>
  </si>
  <si>
    <t>C082</t>
  </si>
  <si>
    <t>COPITA DE FRUTA PICADA</t>
  </si>
  <si>
    <t>Melón, crudo</t>
  </si>
  <si>
    <t>C060</t>
  </si>
  <si>
    <t>Papaya, madura, cruda</t>
  </si>
  <si>
    <t>C065</t>
  </si>
  <si>
    <t>ALMUERZO APRENDIZ VARIACIÓN 5</t>
  </si>
  <si>
    <t>SOPA DE ARROZ</t>
  </si>
  <si>
    <t>Comino</t>
  </si>
  <si>
    <t>Pimienta</t>
  </si>
  <si>
    <t>APORTE SOPA DE ARROZ</t>
  </si>
  <si>
    <t>CREMA DE CHAMPIÑONES</t>
  </si>
  <si>
    <t>Champiñón, crudo</t>
  </si>
  <si>
    <t>B033</t>
  </si>
  <si>
    <t>APORTE CREMA DE CHAMPIÑONES</t>
  </si>
  <si>
    <t>FRIJOLES</t>
  </si>
  <si>
    <t>Frijol cargamanto rojo, crudo</t>
  </si>
  <si>
    <t>T011</t>
  </si>
  <si>
    <t>APORTE FRIJOLES</t>
  </si>
  <si>
    <t>PASTA FRÍA</t>
  </si>
  <si>
    <t>APORTE PASTA FRÍA</t>
  </si>
  <si>
    <t>CARNE MOLIDA</t>
  </si>
  <si>
    <t>Res, carne semigorda, molida, cruda</t>
  </si>
  <si>
    <t>F101</t>
  </si>
  <si>
    <t>APORTE CARNE MOLIDA</t>
  </si>
  <si>
    <t>POLLO EN SALSA INGLESA</t>
  </si>
  <si>
    <t>Salsa inglesa</t>
  </si>
  <si>
    <t>Vinagre</t>
  </si>
  <si>
    <t>L018</t>
  </si>
  <si>
    <t>APORTE POLLO EN SALSA INGLESA</t>
  </si>
  <si>
    <t>ENSALADA DE MANGO, PIÑA, FRESA Y LECHUGA</t>
  </si>
  <si>
    <t>Piña, cruda</t>
  </si>
  <si>
    <t>C072</t>
  </si>
  <si>
    <t>Fresa, madura, cruda</t>
  </si>
  <si>
    <t>C025</t>
  </si>
  <si>
    <t>ARROZ AL PIMENTON</t>
  </si>
  <si>
    <t>LIMONADA CON PANELA</t>
  </si>
  <si>
    <t>Panela</t>
  </si>
  <si>
    <t>K033</t>
  </si>
  <si>
    <t>AREQUIPE CON QUESO</t>
  </si>
  <si>
    <t>Arequipe o dulce de leche</t>
  </si>
  <si>
    <t>K001</t>
  </si>
  <si>
    <t>ALMUERZO APRENDIZ VARIACIÓN 6</t>
  </si>
  <si>
    <t>SOPA DE CUCHUCO DE MAÍZ</t>
  </si>
  <si>
    <t>Cuchuco de cebada, crudo</t>
  </si>
  <si>
    <t>A017</t>
  </si>
  <si>
    <t>APORTE SOPA DE CUCHUCO DE MAÍZ</t>
  </si>
  <si>
    <t>SOPA DE AVENA</t>
  </si>
  <si>
    <t>Avena en Hojuelas, Precocida</t>
  </si>
  <si>
    <t>A012</t>
  </si>
  <si>
    <t>APORTE SOPA DE AVENA</t>
  </si>
  <si>
    <t>ESPINACA CON HUEVO</t>
  </si>
  <si>
    <t>APORTE ESPINACA CON HUEVO</t>
  </si>
  <si>
    <t>PECHUGA MECHADA EN SALSA NAPOLITANA</t>
  </si>
  <si>
    <t>APORTE PECHUGA MECHADA EN SALSA NAPOLITANA</t>
  </si>
  <si>
    <t>ALBÓNDIGAS</t>
  </si>
  <si>
    <t>APORTE ALBÓNDIGAS</t>
  </si>
  <si>
    <t>ENSALADA DE LECHUGA, MAIZ Y TOMATE</t>
  </si>
  <si>
    <t xml:space="preserve">PLATANO TENTACIÓN </t>
  </si>
  <si>
    <t>JUGO DE FRESA</t>
  </si>
  <si>
    <t>ESPONJADO DE MARACUYA</t>
  </si>
  <si>
    <t xml:space="preserve">ALMUERZO ESPECIAL VARIACIÓN 1 </t>
  </si>
  <si>
    <t>HÍGADO SOFRITO ENCEBOLLADO</t>
  </si>
  <si>
    <t>Res, hígado, crudo</t>
  </si>
  <si>
    <t>F109</t>
  </si>
  <si>
    <t>APORTE HÍGADO SOFRITO ENCEBOLLADO</t>
  </si>
  <si>
    <t>PECHUGA A LA PLANCHA</t>
  </si>
  <si>
    <t>APORTE PECHUGA A LA PLANCHA</t>
  </si>
  <si>
    <t>ALMUERZO ESPECIAL VARIACIÓN 2</t>
  </si>
  <si>
    <t>CARNE DE CERDO CON SALSA BBQ</t>
  </si>
  <si>
    <t>Cerdo, lomo, crudo</t>
  </si>
  <si>
    <t>F019</t>
  </si>
  <si>
    <t>Salsa de tomate</t>
  </si>
  <si>
    <t>L017</t>
  </si>
  <si>
    <t>APORTE CARNE DE CERDO CON SALSA BBQ</t>
  </si>
  <si>
    <t>BAGRE SUDADO</t>
  </si>
  <si>
    <t>Bagre, semigraso, sin cabeza, crudo</t>
  </si>
  <si>
    <t>E008</t>
  </si>
  <si>
    <t>ALMUERZO ESPECIAL VARIACIÓN 3</t>
  </si>
  <si>
    <t>PECHUGA EN MOSTAZA</t>
  </si>
  <si>
    <t>Salsa de mostaza</t>
  </si>
  <si>
    <t>L016</t>
  </si>
  <si>
    <t>APORTE PECHUGA EN MOSTAZA</t>
  </si>
  <si>
    <t>CERDO TONKATSU (APANADO CON SALSA DE SOYA)</t>
  </si>
  <si>
    <t>Harina de trigo, fortificada, todo propósito, cruda</t>
  </si>
  <si>
    <t>A040</t>
  </si>
  <si>
    <t>Tostadas o calados, horneados</t>
  </si>
  <si>
    <t>A087</t>
  </si>
  <si>
    <t>APORTE CERDO TONKATSU</t>
  </si>
  <si>
    <t>ALMUERZO ESPECIAL VARIACIÓN 4</t>
  </si>
  <si>
    <t>PIERNITAS DORADAS</t>
  </si>
  <si>
    <t>Pollo, pierna o colombina con piel, cruda</t>
  </si>
  <si>
    <t>F091</t>
  </si>
  <si>
    <t>APORTE PIERNITAS DORADAS</t>
  </si>
  <si>
    <t>ARROZ ATOLLADO</t>
  </si>
  <si>
    <t>Salchicha de cerdo y res, precocida</t>
  </si>
  <si>
    <t>ALMUERZO ESPECIAL VARIACIÓN 5</t>
  </si>
  <si>
    <t>CAZUELA DE FRIJOLES</t>
  </si>
  <si>
    <t>APORTE CAZUELA DE FRIJOLES</t>
  </si>
  <si>
    <t>POLLO EN SALSA DE NARANJA</t>
  </si>
  <si>
    <t>Naranja, cruda</t>
  </si>
  <si>
    <t>C062</t>
  </si>
  <si>
    <t>APORTE EN POLLO SALSA DE NARANJA</t>
  </si>
  <si>
    <t>ALMUERZO ESPECIAL VARIACIÓN 6</t>
  </si>
  <si>
    <t>Res, carne semigorda, cruda</t>
  </si>
  <si>
    <t>Chocolate, en pastilla, con azúcar</t>
  </si>
  <si>
    <t>Café soluble, descafeinado, en polvo</t>
  </si>
  <si>
    <t>APORTE PROTEINA ARROZ ATOLLADO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</si>
</sst>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5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name val="Calibri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 textRotation="255"/>
    </xf>
    <xf numFmtId="0" fontId="2" fillId="0" borderId="4" xfId="0" applyFont="1" applyBorder="1" applyAlignment="1">
      <alignment vertical="center" textRotation="255"/>
    </xf>
    <xf numFmtId="0" fontId="2" fillId="0" borderId="5" xfId="0" applyFont="1" applyBorder="1" applyAlignment="1">
      <alignment vertical="center" textRotation="255" wrapText="1"/>
    </xf>
    <xf numFmtId="0" fontId="2" fillId="0" borderId="9" xfId="0" applyFont="1" applyBorder="1" applyAlignment="1">
      <alignment vertical="center" textRotation="255" wrapText="1"/>
    </xf>
    <xf numFmtId="0" fontId="2" fillId="0" borderId="10" xfId="0" applyFont="1" applyBorder="1" applyAlignment="1">
      <alignment vertical="center" textRotation="255"/>
    </xf>
    <xf numFmtId="0" fontId="2" fillId="0" borderId="11" xfId="0" applyFont="1" applyBorder="1" applyAlignment="1">
      <alignment vertical="center" textRotation="255" wrapText="1"/>
    </xf>
    <xf numFmtId="0" fontId="1" fillId="0" borderId="12" xfId="0" applyFont="1" applyBorder="1"/>
    <xf numFmtId="164" fontId="1" fillId="0" borderId="12" xfId="0" applyNumberFormat="1" applyFont="1" applyBorder="1"/>
    <xf numFmtId="0" fontId="1" fillId="2" borderId="12" xfId="0" applyFont="1" applyFill="1" applyBorder="1"/>
    <xf numFmtId="0" fontId="2" fillId="0" borderId="0" xfId="0" applyFont="1" applyAlignment="1">
      <alignment horizontal="center" vertical="center" wrapText="1"/>
    </xf>
    <xf numFmtId="164" fontId="2" fillId="0" borderId="12" xfId="0" applyNumberFormat="1" applyFont="1" applyBorder="1" applyAlignment="1">
      <alignment vertical="center"/>
    </xf>
    <xf numFmtId="164" fontId="2" fillId="0" borderId="19" xfId="0" applyNumberFormat="1" applyFont="1" applyBorder="1" applyAlignment="1">
      <alignment vertical="center"/>
    </xf>
    <xf numFmtId="164" fontId="2" fillId="0" borderId="23" xfId="0" applyNumberFormat="1" applyFont="1" applyBorder="1" applyAlignment="1">
      <alignment vertical="center"/>
    </xf>
    <xf numFmtId="0" fontId="2" fillId="0" borderId="0" xfId="0" applyFont="1"/>
    <xf numFmtId="164" fontId="2" fillId="3" borderId="12" xfId="0" applyNumberFormat="1" applyFont="1" applyFill="1" applyBorder="1"/>
    <xf numFmtId="165" fontId="2" fillId="0" borderId="0" xfId="0" applyNumberFormat="1" applyFont="1"/>
    <xf numFmtId="164" fontId="2" fillId="3" borderId="12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right"/>
    </xf>
    <xf numFmtId="9" fontId="2" fillId="3" borderId="12" xfId="0" applyNumberFormat="1" applyFont="1" applyFill="1" applyBorder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25" xfId="0" applyFont="1" applyBorder="1" applyAlignment="1">
      <alignment vertical="center" textRotation="255" wrapText="1"/>
    </xf>
    <xf numFmtId="0" fontId="2" fillId="0" borderId="26" xfId="0" applyFont="1" applyBorder="1" applyAlignment="1">
      <alignment vertical="center" textRotation="255"/>
    </xf>
    <xf numFmtId="0" fontId="2" fillId="0" borderId="27" xfId="0" applyFont="1" applyBorder="1" applyAlignment="1">
      <alignment vertical="center" textRotation="255"/>
    </xf>
    <xf numFmtId="0" fontId="2" fillId="0" borderId="28" xfId="0" applyFont="1" applyBorder="1" applyAlignment="1">
      <alignment vertical="center" textRotation="255" wrapText="1"/>
    </xf>
    <xf numFmtId="164" fontId="1" fillId="0" borderId="23" xfId="0" applyNumberFormat="1" applyFont="1" applyBorder="1"/>
    <xf numFmtId="164" fontId="2" fillId="3" borderId="29" xfId="0" applyNumberFormat="1" applyFont="1" applyFill="1" applyBorder="1"/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textRotation="255"/>
    </xf>
    <xf numFmtId="0" fontId="2" fillId="0" borderId="12" xfId="0" applyFont="1" applyBorder="1" applyAlignment="1">
      <alignment vertical="center" textRotation="255" wrapText="1"/>
    </xf>
    <xf numFmtId="164" fontId="1" fillId="2" borderId="12" xfId="0" applyNumberFormat="1" applyFont="1" applyFill="1" applyBorder="1"/>
    <xf numFmtId="164" fontId="4" fillId="0" borderId="33" xfId="0" applyNumberFormat="1" applyFont="1" applyBorder="1" applyProtection="1">
      <protection hidden="1"/>
    </xf>
    <xf numFmtId="0" fontId="4" fillId="5" borderId="33" xfId="0" applyFont="1" applyFill="1" applyBorder="1"/>
    <xf numFmtId="164" fontId="4" fillId="0" borderId="34" xfId="0" applyNumberFormat="1" applyFont="1" applyBorder="1" applyProtection="1">
      <protection hidden="1"/>
    </xf>
    <xf numFmtId="0" fontId="2" fillId="0" borderId="0" xfId="0" applyFont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2" fillId="0" borderId="2" xfId="0" applyFont="1" applyBorder="1" applyAlignment="1">
      <alignment vertical="center" textRotation="255"/>
    </xf>
    <xf numFmtId="0" fontId="2" fillId="3" borderId="13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2" fillId="3" borderId="16" xfId="0" applyFont="1" applyFill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/>
    <xf numFmtId="0" fontId="2" fillId="3" borderId="20" xfId="0" applyFont="1" applyFill="1" applyBorder="1" applyAlignment="1">
      <alignment horizontal="center"/>
    </xf>
    <xf numFmtId="0" fontId="3" fillId="0" borderId="21" xfId="0" applyFont="1" applyBorder="1"/>
    <xf numFmtId="0" fontId="3" fillId="0" borderId="22" xfId="0" applyFont="1" applyBorder="1"/>
    <xf numFmtId="165" fontId="2" fillId="3" borderId="13" xfId="0" applyNumberFormat="1" applyFont="1" applyFill="1" applyBorder="1" applyAlignment="1">
      <alignment horizontal="center"/>
    </xf>
    <xf numFmtId="165" fontId="2" fillId="3" borderId="13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24" xfId="0" applyFont="1" applyBorder="1"/>
    <xf numFmtId="0" fontId="2" fillId="0" borderId="19" xfId="0" applyFont="1" applyBorder="1" applyAlignment="1">
      <alignment horizontal="center" vertical="center" wrapText="1"/>
    </xf>
    <xf numFmtId="0" fontId="3" fillId="0" borderId="23" xfId="0" applyFont="1" applyBorder="1"/>
    <xf numFmtId="0" fontId="2" fillId="0" borderId="19" xfId="0" applyFont="1" applyBorder="1" applyAlignment="1">
      <alignment vertical="center" textRotation="255"/>
    </xf>
    <xf numFmtId="0" fontId="2" fillId="0" borderId="30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31" xfId="0" applyFont="1" applyBorder="1"/>
    <xf numFmtId="0" fontId="3" fillId="0" borderId="32" xfId="0" applyFont="1" applyBorder="1"/>
    <xf numFmtId="0" fontId="1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29" xfId="0" applyFont="1" applyBorder="1"/>
  </cellXfs>
  <cellStyles count="1">
    <cellStyle name="Normal" xfId="0" builtinId="0"/>
  </cellStyles>
  <dxfs count="3"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60" zoomScaleNormal="60" workbookViewId="0">
      <selection activeCell="C86" sqref="C86"/>
    </sheetView>
  </sheetViews>
  <sheetFormatPr baseColWidth="10" defaultColWidth="14.42578125" defaultRowHeight="15" customHeight="1"/>
  <cols>
    <col min="1" max="1" width="11.42578125" customWidth="1"/>
    <col min="2" max="3" width="33.7109375" customWidth="1"/>
    <col min="4" max="4" width="32.85546875" customWidth="1"/>
    <col min="5" max="5" width="9.5703125" customWidth="1"/>
    <col min="6" max="6" width="10.85546875" customWidth="1"/>
    <col min="7" max="7" width="7" customWidth="1"/>
    <col min="8" max="8" width="11.5703125" customWidth="1"/>
    <col min="9" max="9" width="12.7109375" customWidth="1"/>
    <col min="10" max="10" width="14" customWidth="1"/>
    <col min="11" max="11" width="12.85546875" customWidth="1"/>
    <col min="12" max="12" width="10.140625" customWidth="1"/>
    <col min="13" max="13" width="12.140625" customWidth="1"/>
    <col min="14" max="14" width="13" customWidth="1"/>
    <col min="15" max="15" width="12.28515625" customWidth="1"/>
    <col min="16" max="26" width="10.7109375" customWidth="1"/>
  </cols>
  <sheetData>
    <row r="1" spans="1:26">
      <c r="A1" s="1"/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"/>
      <c r="B2" s="38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8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>
      <c r="A4" s="1"/>
      <c r="B4" s="40" t="s">
        <v>1</v>
      </c>
      <c r="C4" s="42" t="s">
        <v>2</v>
      </c>
      <c r="D4" s="42" t="s">
        <v>3</v>
      </c>
      <c r="E4" s="42" t="s">
        <v>4</v>
      </c>
      <c r="F4" s="2" t="s">
        <v>5</v>
      </c>
      <c r="G4" s="2" t="s">
        <v>5</v>
      </c>
      <c r="H4" s="45" t="s">
        <v>6</v>
      </c>
      <c r="I4" s="3" t="s">
        <v>7</v>
      </c>
      <c r="J4" s="4" t="s">
        <v>7</v>
      </c>
      <c r="K4" s="5" t="s">
        <v>7</v>
      </c>
      <c r="L4" s="5" t="s">
        <v>8</v>
      </c>
      <c r="M4" s="5" t="s">
        <v>8</v>
      </c>
      <c r="N4" s="5" t="s">
        <v>8</v>
      </c>
      <c r="O4" s="5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0" customHeight="1">
      <c r="A5" s="1"/>
      <c r="B5" s="41"/>
      <c r="C5" s="43"/>
      <c r="D5" s="44"/>
      <c r="E5" s="44"/>
      <c r="F5" s="6" t="s">
        <v>10</v>
      </c>
      <c r="G5" s="6" t="s">
        <v>11</v>
      </c>
      <c r="H5" s="44"/>
      <c r="I5" s="3" t="s">
        <v>12</v>
      </c>
      <c r="J5" s="7" t="s">
        <v>13</v>
      </c>
      <c r="K5" s="8" t="s">
        <v>14</v>
      </c>
      <c r="L5" s="8" t="s">
        <v>15</v>
      </c>
      <c r="M5" s="8" t="s">
        <v>16</v>
      </c>
      <c r="N5" s="8" t="s">
        <v>17</v>
      </c>
      <c r="O5" s="8" t="s">
        <v>18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9" t="s">
        <v>19</v>
      </c>
      <c r="C6" s="9" t="s">
        <v>20</v>
      </c>
      <c r="D6" s="10" t="s">
        <v>166</v>
      </c>
      <c r="E6" s="11" t="s">
        <v>21</v>
      </c>
      <c r="F6" s="11">
        <v>240</v>
      </c>
      <c r="G6" s="11">
        <v>240</v>
      </c>
      <c r="H6" s="10">
        <v>132</v>
      </c>
      <c r="I6" s="10">
        <v>7.68</v>
      </c>
      <c r="J6" s="10">
        <v>7.68</v>
      </c>
      <c r="K6" s="10">
        <v>8.16</v>
      </c>
      <c r="L6" s="10">
        <v>100.8</v>
      </c>
      <c r="M6" s="10">
        <v>0</v>
      </c>
      <c r="N6" s="10">
        <v>288</v>
      </c>
      <c r="O6" s="10">
        <v>93.6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9" t="s">
        <v>19</v>
      </c>
      <c r="C7" s="9" t="s">
        <v>20</v>
      </c>
      <c r="D7" s="10" t="s">
        <v>66</v>
      </c>
      <c r="E7" s="11" t="s">
        <v>22</v>
      </c>
      <c r="F7" s="11">
        <v>10</v>
      </c>
      <c r="G7" s="11">
        <v>10</v>
      </c>
      <c r="H7" s="10">
        <v>39</v>
      </c>
      <c r="I7" s="10">
        <v>0</v>
      </c>
      <c r="J7" s="10">
        <v>0</v>
      </c>
      <c r="K7" s="10">
        <v>9.75</v>
      </c>
      <c r="L7" s="10">
        <v>3.9</v>
      </c>
      <c r="M7" s="10">
        <v>0.19</v>
      </c>
      <c r="N7" s="10">
        <v>8.5</v>
      </c>
      <c r="O7" s="10"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9" t="s">
        <v>19</v>
      </c>
      <c r="C8" s="9" t="s">
        <v>20</v>
      </c>
      <c r="D8" s="10" t="s">
        <v>353</v>
      </c>
      <c r="E8" s="11" t="s">
        <v>23</v>
      </c>
      <c r="F8" s="11">
        <v>6</v>
      </c>
      <c r="G8" s="11">
        <v>6</v>
      </c>
      <c r="H8" s="10">
        <v>22.26</v>
      </c>
      <c r="I8" s="10">
        <v>0.69599999999999995</v>
      </c>
      <c r="J8" s="10">
        <v>1.2000000000000002E-2</v>
      </c>
      <c r="K8" s="10">
        <v>4.8420000000000005</v>
      </c>
      <c r="L8" s="10">
        <v>1.38</v>
      </c>
      <c r="M8" s="10">
        <v>0.22799999999999998</v>
      </c>
      <c r="N8" s="10">
        <v>8.4</v>
      </c>
      <c r="O8" s="10"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2"/>
      <c r="C9" s="12"/>
      <c r="D9" s="46" t="s">
        <v>24</v>
      </c>
      <c r="E9" s="47"/>
      <c r="F9" s="47"/>
      <c r="G9" s="48"/>
      <c r="H9" s="13">
        <f t="shared" ref="H9:O9" si="0">SUM(H6:H8)</f>
        <v>193.26</v>
      </c>
      <c r="I9" s="13">
        <f t="shared" si="0"/>
        <v>8.3759999999999994</v>
      </c>
      <c r="J9" s="13">
        <f t="shared" si="0"/>
        <v>7.6919999999999993</v>
      </c>
      <c r="K9" s="13">
        <f t="shared" si="0"/>
        <v>22.752000000000002</v>
      </c>
      <c r="L9" s="13">
        <f t="shared" si="0"/>
        <v>106.08</v>
      </c>
      <c r="M9" s="13">
        <f t="shared" si="0"/>
        <v>0.41799999999999998</v>
      </c>
      <c r="N9" s="13">
        <f t="shared" si="0"/>
        <v>304.89999999999998</v>
      </c>
      <c r="O9" s="13">
        <f t="shared" si="0"/>
        <v>93.6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9" t="s">
        <v>19</v>
      </c>
      <c r="C10" s="9" t="s">
        <v>25</v>
      </c>
      <c r="D10" s="10" t="s">
        <v>166</v>
      </c>
      <c r="E10" s="11" t="s">
        <v>21</v>
      </c>
      <c r="F10" s="11">
        <v>105</v>
      </c>
      <c r="G10" s="11">
        <v>105</v>
      </c>
      <c r="H10" s="10">
        <v>57.75</v>
      </c>
      <c r="I10" s="10">
        <v>3.36</v>
      </c>
      <c r="J10" s="10">
        <v>3.36</v>
      </c>
      <c r="K10" s="10">
        <v>3.57</v>
      </c>
      <c r="L10" s="10">
        <v>44.1</v>
      </c>
      <c r="M10" s="10">
        <v>0</v>
      </c>
      <c r="N10" s="10">
        <v>126</v>
      </c>
      <c r="O10" s="10">
        <v>40.950000000000003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9" t="s">
        <v>19</v>
      </c>
      <c r="C11" s="9" t="s">
        <v>25</v>
      </c>
      <c r="D11" s="10" t="s">
        <v>352</v>
      </c>
      <c r="E11" s="11" t="s">
        <v>26</v>
      </c>
      <c r="F11" s="11">
        <v>9</v>
      </c>
      <c r="G11" s="11">
        <v>9</v>
      </c>
      <c r="H11" s="10">
        <v>41.94</v>
      </c>
      <c r="I11" s="10">
        <v>0.32400000000000001</v>
      </c>
      <c r="J11" s="10">
        <v>1.494</v>
      </c>
      <c r="K11" s="10">
        <v>6.7949999999999999</v>
      </c>
      <c r="L11" s="10">
        <v>0</v>
      </c>
      <c r="M11" s="10">
        <v>0.315</v>
      </c>
      <c r="N11" s="10">
        <v>3.24</v>
      </c>
      <c r="O11" s="10">
        <v>0.18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2"/>
      <c r="C12" s="12"/>
      <c r="D12" s="49" t="s">
        <v>24</v>
      </c>
      <c r="E12" s="50"/>
      <c r="F12" s="50"/>
      <c r="G12" s="51"/>
      <c r="H12" s="14">
        <f t="shared" ref="H12:O12" si="1">SUM(H10:H11)</f>
        <v>99.69</v>
      </c>
      <c r="I12" s="14">
        <f t="shared" si="1"/>
        <v>3.6839999999999997</v>
      </c>
      <c r="J12" s="14">
        <f t="shared" si="1"/>
        <v>4.8540000000000001</v>
      </c>
      <c r="K12" s="14">
        <f t="shared" si="1"/>
        <v>10.365</v>
      </c>
      <c r="L12" s="14">
        <f t="shared" si="1"/>
        <v>44.1</v>
      </c>
      <c r="M12" s="14">
        <f t="shared" si="1"/>
        <v>0.315</v>
      </c>
      <c r="N12" s="14">
        <f t="shared" si="1"/>
        <v>129.24</v>
      </c>
      <c r="O12" s="14">
        <f t="shared" si="1"/>
        <v>41.13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2"/>
      <c r="C13" s="12"/>
      <c r="D13" s="46" t="s">
        <v>27</v>
      </c>
      <c r="E13" s="47"/>
      <c r="F13" s="47"/>
      <c r="G13" s="48"/>
      <c r="H13" s="14">
        <f t="shared" ref="H13:O13" si="2">+AVERAGE(H9,H12)</f>
        <v>146.47499999999999</v>
      </c>
      <c r="I13" s="14">
        <f t="shared" si="2"/>
        <v>6.0299999999999994</v>
      </c>
      <c r="J13" s="14">
        <f t="shared" si="2"/>
        <v>6.2729999999999997</v>
      </c>
      <c r="K13" s="14">
        <f t="shared" si="2"/>
        <v>16.558500000000002</v>
      </c>
      <c r="L13" s="14">
        <f t="shared" si="2"/>
        <v>75.09</v>
      </c>
      <c r="M13" s="14">
        <f t="shared" si="2"/>
        <v>0.36649999999999999</v>
      </c>
      <c r="N13" s="14">
        <f t="shared" si="2"/>
        <v>217.07</v>
      </c>
      <c r="O13" s="14">
        <f t="shared" si="2"/>
        <v>67.364999999999995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9" t="s">
        <v>28</v>
      </c>
      <c r="C14" s="9" t="s">
        <v>29</v>
      </c>
      <c r="D14" s="10" t="s">
        <v>138</v>
      </c>
      <c r="E14" s="11" t="s">
        <v>30</v>
      </c>
      <c r="F14" s="11">
        <v>45</v>
      </c>
      <c r="G14" s="11">
        <v>45</v>
      </c>
      <c r="H14" s="10">
        <v>158.85</v>
      </c>
      <c r="I14" s="10">
        <v>3.0150000000000001</v>
      </c>
      <c r="J14" s="10">
        <v>0.18</v>
      </c>
      <c r="K14" s="10">
        <v>36.044999999999995</v>
      </c>
      <c r="L14" s="10">
        <v>0.9</v>
      </c>
      <c r="M14" s="10">
        <v>0.36</v>
      </c>
      <c r="N14" s="10">
        <v>4.05</v>
      </c>
      <c r="O14" s="10"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9" t="s">
        <v>28</v>
      </c>
      <c r="C15" s="9" t="s">
        <v>29</v>
      </c>
      <c r="D15" s="10" t="s">
        <v>95</v>
      </c>
      <c r="E15" s="11" t="s">
        <v>31</v>
      </c>
      <c r="F15" s="11">
        <v>6.25</v>
      </c>
      <c r="G15" s="11">
        <v>2.5</v>
      </c>
      <c r="H15" s="10">
        <v>0.92500000000000004</v>
      </c>
      <c r="I15" s="10">
        <v>0.03</v>
      </c>
      <c r="J15" s="10">
        <v>2.5000000000000001E-3</v>
      </c>
      <c r="K15" s="10">
        <v>0.17</v>
      </c>
      <c r="L15" s="10">
        <v>0.375</v>
      </c>
      <c r="M15" s="10">
        <v>1.2500000000000001E-2</v>
      </c>
      <c r="N15" s="10">
        <v>1.425</v>
      </c>
      <c r="O15" s="10">
        <v>5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9" t="s">
        <v>28</v>
      </c>
      <c r="C16" s="9" t="s">
        <v>29</v>
      </c>
      <c r="D16" s="10" t="s">
        <v>65</v>
      </c>
      <c r="E16" s="11" t="s">
        <v>32</v>
      </c>
      <c r="F16" s="11">
        <v>2.9</v>
      </c>
      <c r="G16" s="11">
        <v>2.9</v>
      </c>
      <c r="H16" s="10">
        <v>26.1</v>
      </c>
      <c r="I16" s="10">
        <v>0</v>
      </c>
      <c r="J16" s="10">
        <v>2.9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9" t="s">
        <v>28</v>
      </c>
      <c r="C17" s="9" t="s">
        <v>29</v>
      </c>
      <c r="D17" s="10" t="s">
        <v>98</v>
      </c>
      <c r="E17" s="11" t="s">
        <v>33</v>
      </c>
      <c r="F17" s="11">
        <v>0.63157894736842102</v>
      </c>
      <c r="G17" s="11">
        <v>0.6</v>
      </c>
      <c r="H17" s="10">
        <v>0.86399999999999988</v>
      </c>
      <c r="I17" s="10">
        <v>2.8199999999999999E-2</v>
      </c>
      <c r="J17" s="10">
        <v>1.8E-3</v>
      </c>
      <c r="K17" s="10">
        <v>0.17579999999999998</v>
      </c>
      <c r="L17" s="10">
        <v>0.114</v>
      </c>
      <c r="M17" s="10">
        <v>7.8000000000000005E-3</v>
      </c>
      <c r="N17" s="10">
        <v>0.24</v>
      </c>
      <c r="O17" s="10">
        <v>0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9" t="s">
        <v>28</v>
      </c>
      <c r="C18" s="9" t="s">
        <v>29</v>
      </c>
      <c r="D18" s="10" t="s">
        <v>67</v>
      </c>
      <c r="E18" s="11" t="s">
        <v>34</v>
      </c>
      <c r="F18" s="11">
        <v>1</v>
      </c>
      <c r="G18" s="11">
        <v>1</v>
      </c>
      <c r="H18" s="10">
        <v>0</v>
      </c>
      <c r="I18" s="10">
        <v>0</v>
      </c>
      <c r="J18" s="10">
        <v>0</v>
      </c>
      <c r="K18" s="10">
        <v>0</v>
      </c>
      <c r="L18" s="10">
        <v>387.81</v>
      </c>
      <c r="M18" s="10">
        <v>3.0000000000000001E-3</v>
      </c>
      <c r="N18" s="10">
        <v>0.24</v>
      </c>
      <c r="O18" s="10">
        <v>0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9" t="s">
        <v>35</v>
      </c>
      <c r="C19" s="9" t="s">
        <v>36</v>
      </c>
      <c r="D19" s="10" t="s">
        <v>214</v>
      </c>
      <c r="E19" s="11" t="s">
        <v>37</v>
      </c>
      <c r="F19" s="11">
        <v>55.555555555555557</v>
      </c>
      <c r="G19" s="11">
        <v>50</v>
      </c>
      <c r="H19" s="10">
        <v>74.5</v>
      </c>
      <c r="I19" s="10">
        <v>6.3</v>
      </c>
      <c r="J19" s="10">
        <v>5.4</v>
      </c>
      <c r="K19" s="10">
        <v>0.15</v>
      </c>
      <c r="L19" s="10">
        <v>69.5</v>
      </c>
      <c r="M19" s="10">
        <v>0.85</v>
      </c>
      <c r="N19" s="10">
        <v>26.5</v>
      </c>
      <c r="O19" s="10">
        <v>88.5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9" t="s">
        <v>35</v>
      </c>
      <c r="C20" s="9" t="s">
        <v>38</v>
      </c>
      <c r="D20" s="10" t="s">
        <v>119</v>
      </c>
      <c r="E20" s="11" t="s">
        <v>39</v>
      </c>
      <c r="F20" s="11">
        <v>90</v>
      </c>
      <c r="G20" s="11">
        <v>90</v>
      </c>
      <c r="H20" s="10">
        <v>125.1</v>
      </c>
      <c r="I20" s="10">
        <v>19.62</v>
      </c>
      <c r="J20" s="10">
        <v>5.13</v>
      </c>
      <c r="K20" s="10">
        <v>0</v>
      </c>
      <c r="L20" s="10">
        <v>45.9</v>
      </c>
      <c r="M20" s="10">
        <v>2.4300000000000002</v>
      </c>
      <c r="N20" s="10">
        <v>5.4</v>
      </c>
      <c r="O20" s="10">
        <v>0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9" t="s">
        <v>35</v>
      </c>
      <c r="C21" s="9" t="s">
        <v>38</v>
      </c>
      <c r="D21" s="10" t="s">
        <v>120</v>
      </c>
      <c r="E21" s="11" t="s">
        <v>40</v>
      </c>
      <c r="F21" s="11">
        <v>6.25</v>
      </c>
      <c r="G21" s="11">
        <v>5</v>
      </c>
      <c r="H21" s="10">
        <v>1.1499999999999999</v>
      </c>
      <c r="I21" s="10">
        <v>4.4999999999999998E-2</v>
      </c>
      <c r="J21" s="10">
        <v>5.0000000000000001E-3</v>
      </c>
      <c r="K21" s="10">
        <v>0.20499999999999999</v>
      </c>
      <c r="L21" s="10">
        <v>0.3</v>
      </c>
      <c r="M21" s="10">
        <v>2.5000000000000001E-2</v>
      </c>
      <c r="N21" s="10">
        <v>0.45</v>
      </c>
      <c r="O21" s="10">
        <v>3.1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9" t="s">
        <v>35</v>
      </c>
      <c r="C22" s="9" t="s">
        <v>38</v>
      </c>
      <c r="D22" s="10" t="s">
        <v>133</v>
      </c>
      <c r="E22" s="11" t="s">
        <v>41</v>
      </c>
      <c r="F22" s="11">
        <v>5.2631578947368425</v>
      </c>
      <c r="G22" s="11">
        <v>5</v>
      </c>
      <c r="H22" s="10">
        <v>2</v>
      </c>
      <c r="I22" s="10">
        <v>7.0000000000000007E-2</v>
      </c>
      <c r="J22" s="10">
        <v>5.0000000000000001E-3</v>
      </c>
      <c r="K22" s="10">
        <v>0.38500000000000001</v>
      </c>
      <c r="L22" s="10">
        <v>0.2</v>
      </c>
      <c r="M22" s="10">
        <v>1.4999999999999999E-2</v>
      </c>
      <c r="N22" s="10">
        <v>1.2</v>
      </c>
      <c r="O22" s="10">
        <v>0.05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9" t="s">
        <v>35</v>
      </c>
      <c r="C23" s="9" t="s">
        <v>38</v>
      </c>
      <c r="D23" s="10" t="s">
        <v>67</v>
      </c>
      <c r="E23" s="11" t="s">
        <v>34</v>
      </c>
      <c r="F23" s="11">
        <v>2</v>
      </c>
      <c r="G23" s="11">
        <v>2</v>
      </c>
      <c r="H23" s="10">
        <v>0</v>
      </c>
      <c r="I23" s="10">
        <v>0</v>
      </c>
      <c r="J23" s="10">
        <v>0</v>
      </c>
      <c r="K23" s="10">
        <v>0</v>
      </c>
      <c r="L23" s="10">
        <v>775.62</v>
      </c>
      <c r="M23" s="10">
        <v>6.0000000000000001E-3</v>
      </c>
      <c r="N23" s="10">
        <v>0.48</v>
      </c>
      <c r="O23" s="10"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9" t="s">
        <v>35</v>
      </c>
      <c r="C24" s="9" t="s">
        <v>38</v>
      </c>
      <c r="D24" s="10" t="s">
        <v>65</v>
      </c>
      <c r="E24" s="11" t="s">
        <v>32</v>
      </c>
      <c r="F24" s="11">
        <v>5</v>
      </c>
      <c r="G24" s="11">
        <v>5</v>
      </c>
      <c r="H24" s="10">
        <v>45</v>
      </c>
      <c r="I24" s="10">
        <v>0</v>
      </c>
      <c r="J24" s="10">
        <v>5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9" t="s">
        <v>28</v>
      </c>
      <c r="C25" s="9" t="s">
        <v>42</v>
      </c>
      <c r="D25" s="10" t="s">
        <v>69</v>
      </c>
      <c r="E25" s="11" t="s">
        <v>43</v>
      </c>
      <c r="F25" s="11">
        <v>30</v>
      </c>
      <c r="G25" s="11">
        <v>30</v>
      </c>
      <c r="H25" s="10">
        <v>102</v>
      </c>
      <c r="I25" s="10">
        <v>3.33</v>
      </c>
      <c r="J25" s="10">
        <v>1.92</v>
      </c>
      <c r="K25" s="10">
        <v>17.79</v>
      </c>
      <c r="L25" s="10">
        <v>0</v>
      </c>
      <c r="M25" s="10">
        <v>0.56999999999999995</v>
      </c>
      <c r="N25" s="10">
        <v>10.5</v>
      </c>
      <c r="O25" s="10"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52" t="s">
        <v>44</v>
      </c>
      <c r="E26" s="53"/>
      <c r="F26" s="53"/>
      <c r="G26" s="54"/>
      <c r="H26" s="15">
        <f t="shared" ref="H26:O26" si="3">SUM(H14:H25)</f>
        <v>536.48900000000003</v>
      </c>
      <c r="I26" s="15">
        <f t="shared" si="3"/>
        <v>32.438200000000002</v>
      </c>
      <c r="J26" s="15">
        <f t="shared" si="3"/>
        <v>20.5443</v>
      </c>
      <c r="K26" s="15">
        <f t="shared" si="3"/>
        <v>54.920799999999993</v>
      </c>
      <c r="L26" s="15">
        <f t="shared" si="3"/>
        <v>1280.7190000000001</v>
      </c>
      <c r="M26" s="15">
        <f t="shared" si="3"/>
        <v>4.2793000000000001</v>
      </c>
      <c r="N26" s="15">
        <f t="shared" si="3"/>
        <v>50.484999999999999</v>
      </c>
      <c r="O26" s="15">
        <f t="shared" si="3"/>
        <v>96.649999999999991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6"/>
      <c r="C27" s="16"/>
      <c r="D27" s="46" t="s">
        <v>45</v>
      </c>
      <c r="E27" s="47"/>
      <c r="F27" s="47"/>
      <c r="G27" s="48"/>
      <c r="H27" s="17">
        <f>H13+H26</f>
        <v>682.96400000000006</v>
      </c>
      <c r="I27" s="17">
        <f t="shared" ref="I27:O27" si="4">SUM(I14:I25)</f>
        <v>32.438200000000002</v>
      </c>
      <c r="J27" s="17">
        <f t="shared" si="4"/>
        <v>20.5443</v>
      </c>
      <c r="K27" s="17">
        <f t="shared" si="4"/>
        <v>54.920799999999993</v>
      </c>
      <c r="L27" s="17">
        <f t="shared" si="4"/>
        <v>1280.7190000000001</v>
      </c>
      <c r="M27" s="17">
        <f t="shared" si="4"/>
        <v>4.2793000000000001</v>
      </c>
      <c r="N27" s="17">
        <f t="shared" si="4"/>
        <v>50.484999999999999</v>
      </c>
      <c r="O27" s="17">
        <f t="shared" si="4"/>
        <v>96.649999999999991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6"/>
      <c r="C28" s="18"/>
      <c r="D28" s="55" t="s">
        <v>46</v>
      </c>
      <c r="E28" s="47"/>
      <c r="F28" s="47"/>
      <c r="G28" s="48"/>
      <c r="H28" s="19">
        <v>2499</v>
      </c>
      <c r="I28" s="20" t="s">
        <v>47</v>
      </c>
      <c r="J28" s="20" t="s">
        <v>48</v>
      </c>
      <c r="K28" s="20" t="s">
        <v>49</v>
      </c>
      <c r="L28" s="20" t="s">
        <v>50</v>
      </c>
      <c r="M28" s="20" t="s">
        <v>51</v>
      </c>
      <c r="N28" s="20" t="s">
        <v>52</v>
      </c>
      <c r="O28" s="2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6"/>
      <c r="C29" s="18"/>
      <c r="D29" s="56" t="s">
        <v>53</v>
      </c>
      <c r="E29" s="47"/>
      <c r="F29" s="47"/>
      <c r="G29" s="48"/>
      <c r="H29" s="22">
        <f>+H27/H28</f>
        <v>0.27329491796718691</v>
      </c>
      <c r="I29" s="23"/>
      <c r="J29" s="23"/>
      <c r="K29" s="23"/>
      <c r="L29" s="23"/>
      <c r="M29" s="23"/>
      <c r="N29" s="23"/>
      <c r="O29" s="23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0" customHeight="1">
      <c r="A30" s="1"/>
      <c r="B30" s="16"/>
      <c r="C30" s="24"/>
      <c r="D30" s="57" t="s">
        <v>54</v>
      </c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8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6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38" t="s">
        <v>55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>
      <c r="A33" s="1"/>
      <c r="B33" s="40" t="s">
        <v>1</v>
      </c>
      <c r="C33" s="42" t="s">
        <v>2</v>
      </c>
      <c r="D33" s="42" t="s">
        <v>3</v>
      </c>
      <c r="E33" s="42" t="s">
        <v>4</v>
      </c>
      <c r="F33" s="2" t="s">
        <v>5</v>
      </c>
      <c r="G33" s="2" t="s">
        <v>5</v>
      </c>
      <c r="H33" s="45" t="s">
        <v>6</v>
      </c>
      <c r="I33" s="3" t="s">
        <v>7</v>
      </c>
      <c r="J33" s="4" t="s">
        <v>7</v>
      </c>
      <c r="K33" s="5" t="s">
        <v>7</v>
      </c>
      <c r="L33" s="5" t="s">
        <v>8</v>
      </c>
      <c r="M33" s="5" t="s">
        <v>8</v>
      </c>
      <c r="N33" s="5" t="s">
        <v>8</v>
      </c>
      <c r="O33" s="5" t="s">
        <v>9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9.25" customHeight="1">
      <c r="A34" s="1"/>
      <c r="B34" s="41"/>
      <c r="C34" s="43"/>
      <c r="D34" s="58"/>
      <c r="E34" s="58"/>
      <c r="F34" s="25" t="s">
        <v>10</v>
      </c>
      <c r="G34" s="25" t="s">
        <v>11</v>
      </c>
      <c r="H34" s="58"/>
      <c r="I34" s="26" t="s">
        <v>12</v>
      </c>
      <c r="J34" s="27" t="s">
        <v>13</v>
      </c>
      <c r="K34" s="28" t="s">
        <v>14</v>
      </c>
      <c r="L34" s="28" t="s">
        <v>15</v>
      </c>
      <c r="M34" s="28" t="s">
        <v>16</v>
      </c>
      <c r="N34" s="28" t="s">
        <v>17</v>
      </c>
      <c r="O34" s="28" t="s">
        <v>18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9" t="s">
        <v>28</v>
      </c>
      <c r="C35" s="9" t="s">
        <v>55</v>
      </c>
      <c r="D35" s="10" t="s">
        <v>69</v>
      </c>
      <c r="E35" s="11" t="s">
        <v>43</v>
      </c>
      <c r="F35" s="11">
        <v>80</v>
      </c>
      <c r="G35" s="11">
        <v>80</v>
      </c>
      <c r="H35" s="29">
        <v>272</v>
      </c>
      <c r="I35" s="29">
        <v>8.8800000000000008</v>
      </c>
      <c r="J35" s="29">
        <v>5.12</v>
      </c>
      <c r="K35" s="29">
        <v>47.44</v>
      </c>
      <c r="L35" s="29">
        <v>0</v>
      </c>
      <c r="M35" s="29">
        <v>1.52</v>
      </c>
      <c r="N35" s="29">
        <v>28</v>
      </c>
      <c r="O35" s="29">
        <v>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9" t="s">
        <v>56</v>
      </c>
      <c r="C36" s="9" t="s">
        <v>55</v>
      </c>
      <c r="D36" s="10" t="s">
        <v>176</v>
      </c>
      <c r="E36" s="11" t="s">
        <v>57</v>
      </c>
      <c r="F36" s="11">
        <v>14.545454545454545</v>
      </c>
      <c r="G36" s="11">
        <v>8</v>
      </c>
      <c r="H36" s="29">
        <v>1.44</v>
      </c>
      <c r="I36" s="29">
        <v>6.4000000000000001E-2</v>
      </c>
      <c r="J36" s="29">
        <v>8.0000000000000002E-3</v>
      </c>
      <c r="K36" s="29">
        <v>0.20800000000000002</v>
      </c>
      <c r="L36" s="29">
        <v>0.48</v>
      </c>
      <c r="M36" s="29">
        <v>7.2000000000000008E-2</v>
      </c>
      <c r="N36" s="29">
        <v>1.68</v>
      </c>
      <c r="O36" s="29">
        <v>0.8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9" t="s">
        <v>56</v>
      </c>
      <c r="C37" s="9" t="s">
        <v>55</v>
      </c>
      <c r="D37" s="10" t="s">
        <v>133</v>
      </c>
      <c r="E37" s="11" t="s">
        <v>41</v>
      </c>
      <c r="F37" s="11">
        <v>7.3684210526315788</v>
      </c>
      <c r="G37" s="11">
        <v>7</v>
      </c>
      <c r="H37" s="29">
        <v>2.8</v>
      </c>
      <c r="I37" s="29">
        <v>9.799999999999999E-2</v>
      </c>
      <c r="J37" s="29">
        <v>7.000000000000001E-3</v>
      </c>
      <c r="K37" s="29">
        <v>0.53900000000000003</v>
      </c>
      <c r="L37" s="29">
        <v>0.28000000000000003</v>
      </c>
      <c r="M37" s="29">
        <v>2.1000000000000001E-2</v>
      </c>
      <c r="N37" s="29">
        <v>1.68</v>
      </c>
      <c r="O37" s="29">
        <v>7.0000000000000007E-2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9" t="s">
        <v>56</v>
      </c>
      <c r="C38" s="9" t="s">
        <v>55</v>
      </c>
      <c r="D38" s="10" t="s">
        <v>120</v>
      </c>
      <c r="E38" s="11" t="s">
        <v>40</v>
      </c>
      <c r="F38" s="11">
        <v>8.75</v>
      </c>
      <c r="G38" s="11">
        <v>7</v>
      </c>
      <c r="H38" s="29">
        <v>1.61</v>
      </c>
      <c r="I38" s="29">
        <v>6.3E-2</v>
      </c>
      <c r="J38" s="29">
        <v>7.000000000000001E-3</v>
      </c>
      <c r="K38" s="29">
        <v>0.28699999999999998</v>
      </c>
      <c r="L38" s="29">
        <v>0.42</v>
      </c>
      <c r="M38" s="29">
        <v>3.5000000000000003E-2</v>
      </c>
      <c r="N38" s="29">
        <v>0.63</v>
      </c>
      <c r="O38" s="29">
        <v>4.34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9" t="s">
        <v>35</v>
      </c>
      <c r="C39" s="9" t="s">
        <v>55</v>
      </c>
      <c r="D39" s="10" t="s">
        <v>351</v>
      </c>
      <c r="E39" s="11" t="s">
        <v>58</v>
      </c>
      <c r="F39" s="11">
        <v>90</v>
      </c>
      <c r="G39" s="11">
        <v>90</v>
      </c>
      <c r="H39" s="29">
        <v>200.7</v>
      </c>
      <c r="I39" s="29">
        <v>19.440000000000001</v>
      </c>
      <c r="J39" s="29">
        <v>13.59</v>
      </c>
      <c r="K39" s="29">
        <v>0.27</v>
      </c>
      <c r="L39" s="29">
        <v>45</v>
      </c>
      <c r="M39" s="29">
        <v>1.71</v>
      </c>
      <c r="N39" s="29">
        <v>5.4</v>
      </c>
      <c r="O39" s="29">
        <v>1.8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9" t="s">
        <v>19</v>
      </c>
      <c r="C40" s="9" t="s">
        <v>55</v>
      </c>
      <c r="D40" s="10" t="s">
        <v>70</v>
      </c>
      <c r="E40" s="11" t="s">
        <v>59</v>
      </c>
      <c r="F40" s="11">
        <v>20</v>
      </c>
      <c r="G40" s="11">
        <v>20</v>
      </c>
      <c r="H40" s="29">
        <v>57.2</v>
      </c>
      <c r="I40" s="29">
        <v>4.68</v>
      </c>
      <c r="J40" s="29">
        <v>3.74</v>
      </c>
      <c r="K40" s="29">
        <v>1.18</v>
      </c>
      <c r="L40" s="29">
        <v>95</v>
      </c>
      <c r="M40" s="29">
        <v>0.1</v>
      </c>
      <c r="N40" s="29">
        <v>81</v>
      </c>
      <c r="O40" s="29">
        <v>19.2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6"/>
      <c r="C41" s="16"/>
      <c r="D41" s="46" t="s">
        <v>45</v>
      </c>
      <c r="E41" s="47"/>
      <c r="F41" s="47"/>
      <c r="G41" s="48"/>
      <c r="H41" s="17">
        <f t="shared" ref="H41:O41" si="5">SUM(H35:H40)</f>
        <v>535.75</v>
      </c>
      <c r="I41" s="17">
        <f t="shared" si="5"/>
        <v>33.225000000000001</v>
      </c>
      <c r="J41" s="17">
        <f t="shared" si="5"/>
        <v>22.472000000000001</v>
      </c>
      <c r="K41" s="17">
        <f>SUM(K35:K40)</f>
        <v>49.923999999999999</v>
      </c>
      <c r="L41" s="17">
        <f t="shared" si="5"/>
        <v>141.18</v>
      </c>
      <c r="M41" s="17">
        <f t="shared" si="5"/>
        <v>3.4579999999999997</v>
      </c>
      <c r="N41" s="17">
        <f>SUM(N35:N40)</f>
        <v>118.39</v>
      </c>
      <c r="O41" s="17">
        <f t="shared" si="5"/>
        <v>26.21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6"/>
      <c r="C42" s="18"/>
      <c r="D42" s="55" t="s">
        <v>46</v>
      </c>
      <c r="E42" s="47"/>
      <c r="F42" s="47"/>
      <c r="G42" s="48"/>
      <c r="H42" s="19">
        <v>2499</v>
      </c>
      <c r="I42" s="20" t="s">
        <v>47</v>
      </c>
      <c r="J42" s="20" t="s">
        <v>48</v>
      </c>
      <c r="K42" s="20" t="s">
        <v>49</v>
      </c>
      <c r="L42" s="20" t="s">
        <v>50</v>
      </c>
      <c r="M42" s="20" t="s">
        <v>51</v>
      </c>
      <c r="N42" s="20" t="s">
        <v>52</v>
      </c>
      <c r="O42" s="2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6"/>
      <c r="C43" s="18"/>
      <c r="D43" s="56" t="s">
        <v>53</v>
      </c>
      <c r="E43" s="47"/>
      <c r="F43" s="47"/>
      <c r="G43" s="48"/>
      <c r="H43" s="22">
        <f>+H41/H42</f>
        <v>0.21438575430172069</v>
      </c>
      <c r="I43" s="23"/>
      <c r="J43" s="23"/>
      <c r="K43" s="23"/>
      <c r="L43" s="23"/>
      <c r="M43" s="23"/>
      <c r="N43" s="23"/>
      <c r="O43" s="23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6"/>
      <c r="C44" s="24"/>
      <c r="D44" s="57" t="s">
        <v>54</v>
      </c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8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6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8" t="s">
        <v>60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40" t="s">
        <v>1</v>
      </c>
      <c r="C47" s="42" t="s">
        <v>2</v>
      </c>
      <c r="D47" s="42" t="s">
        <v>3</v>
      </c>
      <c r="E47" s="42" t="s">
        <v>4</v>
      </c>
      <c r="F47" s="2" t="s">
        <v>5</v>
      </c>
      <c r="G47" s="2" t="s">
        <v>5</v>
      </c>
      <c r="H47" s="45" t="s">
        <v>6</v>
      </c>
      <c r="I47" s="3" t="s">
        <v>7</v>
      </c>
      <c r="J47" s="4" t="s">
        <v>7</v>
      </c>
      <c r="K47" s="5" t="s">
        <v>7</v>
      </c>
      <c r="L47" s="5" t="s">
        <v>8</v>
      </c>
      <c r="M47" s="5" t="s">
        <v>8</v>
      </c>
      <c r="N47" s="5" t="s">
        <v>8</v>
      </c>
      <c r="O47" s="5" t="s">
        <v>9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89.25" customHeight="1">
      <c r="A48" s="1"/>
      <c r="B48" s="41"/>
      <c r="C48" s="43"/>
      <c r="D48" s="58"/>
      <c r="E48" s="58"/>
      <c r="F48" s="25" t="s">
        <v>10</v>
      </c>
      <c r="G48" s="25" t="s">
        <v>11</v>
      </c>
      <c r="H48" s="58"/>
      <c r="I48" s="26" t="s">
        <v>12</v>
      </c>
      <c r="J48" s="27" t="s">
        <v>13</v>
      </c>
      <c r="K48" s="28" t="s">
        <v>14</v>
      </c>
      <c r="L48" s="28" t="s">
        <v>15</v>
      </c>
      <c r="M48" s="28" t="s">
        <v>16</v>
      </c>
      <c r="N48" s="28" t="s">
        <v>17</v>
      </c>
      <c r="O48" s="28" t="s">
        <v>18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9" t="s">
        <v>28</v>
      </c>
      <c r="C49" s="9" t="s">
        <v>60</v>
      </c>
      <c r="D49" s="10" t="s">
        <v>61</v>
      </c>
      <c r="E49" s="11" t="s">
        <v>62</v>
      </c>
      <c r="F49" s="11">
        <v>35</v>
      </c>
      <c r="G49" s="11">
        <v>35</v>
      </c>
      <c r="H49" s="29">
        <v>133</v>
      </c>
      <c r="I49" s="29">
        <v>3.1850000000000001</v>
      </c>
      <c r="J49" s="29">
        <v>1.2949999999999999</v>
      </c>
      <c r="K49" s="29">
        <v>25.864999999999998</v>
      </c>
      <c r="L49" s="29">
        <v>0.35</v>
      </c>
      <c r="M49" s="29">
        <v>0.94499999999999995</v>
      </c>
      <c r="N49" s="29">
        <v>1.4</v>
      </c>
      <c r="O49" s="29">
        <v>0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9" t="s">
        <v>28</v>
      </c>
      <c r="C50" s="9" t="s">
        <v>60</v>
      </c>
      <c r="D50" s="10" t="s">
        <v>63</v>
      </c>
      <c r="E50" s="11" t="s">
        <v>64</v>
      </c>
      <c r="F50" s="11">
        <v>2</v>
      </c>
      <c r="G50" s="11">
        <v>2</v>
      </c>
      <c r="H50" s="29">
        <v>14.64</v>
      </c>
      <c r="I50" s="29">
        <v>1.2E-2</v>
      </c>
      <c r="J50" s="29">
        <v>1.6219999999999999</v>
      </c>
      <c r="K50" s="29">
        <v>0</v>
      </c>
      <c r="L50" s="29">
        <v>17.54</v>
      </c>
      <c r="M50" s="29">
        <v>0</v>
      </c>
      <c r="N50" s="29">
        <v>0.28000000000000003</v>
      </c>
      <c r="O50" s="29">
        <v>16.38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9" t="s">
        <v>28</v>
      </c>
      <c r="C51" s="9" t="s">
        <v>60</v>
      </c>
      <c r="D51" s="10" t="s">
        <v>65</v>
      </c>
      <c r="E51" s="11" t="s">
        <v>32</v>
      </c>
      <c r="F51" s="11">
        <v>2</v>
      </c>
      <c r="G51" s="11">
        <v>2</v>
      </c>
      <c r="H51" s="29">
        <v>18</v>
      </c>
      <c r="I51" s="29">
        <v>0</v>
      </c>
      <c r="J51" s="29">
        <v>2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9" t="s">
        <v>28</v>
      </c>
      <c r="C52" s="9" t="s">
        <v>60</v>
      </c>
      <c r="D52" s="10" t="s">
        <v>66</v>
      </c>
      <c r="E52" s="11" t="s">
        <v>22</v>
      </c>
      <c r="F52" s="11">
        <v>0.5</v>
      </c>
      <c r="G52" s="11">
        <v>0.5</v>
      </c>
      <c r="H52" s="29">
        <v>1.95</v>
      </c>
      <c r="I52" s="29">
        <v>0</v>
      </c>
      <c r="J52" s="29">
        <v>0</v>
      </c>
      <c r="K52" s="29">
        <v>0.48749999999999999</v>
      </c>
      <c r="L52" s="29">
        <v>0.19500000000000001</v>
      </c>
      <c r="M52" s="29">
        <v>9.4999999999999998E-3</v>
      </c>
      <c r="N52" s="29">
        <v>0.42499999999999999</v>
      </c>
      <c r="O52" s="29">
        <v>0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9" t="s">
        <v>28</v>
      </c>
      <c r="C53" s="9" t="s">
        <v>60</v>
      </c>
      <c r="D53" s="10" t="s">
        <v>67</v>
      </c>
      <c r="E53" s="11" t="s">
        <v>34</v>
      </c>
      <c r="F53" s="11">
        <v>1</v>
      </c>
      <c r="G53" s="11">
        <v>1</v>
      </c>
      <c r="H53" s="29">
        <v>0</v>
      </c>
      <c r="I53" s="29">
        <v>0</v>
      </c>
      <c r="J53" s="29">
        <v>0</v>
      </c>
      <c r="K53" s="29">
        <v>0</v>
      </c>
      <c r="L53" s="29">
        <v>387.81</v>
      </c>
      <c r="M53" s="29">
        <v>3.0000000000000001E-3</v>
      </c>
      <c r="N53" s="29">
        <v>0.24</v>
      </c>
      <c r="O53" s="29">
        <v>0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6"/>
      <c r="C54" s="16"/>
      <c r="D54" s="46" t="s">
        <v>45</v>
      </c>
      <c r="E54" s="47"/>
      <c r="F54" s="47"/>
      <c r="G54" s="48"/>
      <c r="H54" s="17">
        <f t="shared" ref="H54:O54" si="6">SUM(H49:H53)</f>
        <v>167.58999999999997</v>
      </c>
      <c r="I54" s="17">
        <f t="shared" si="6"/>
        <v>3.1970000000000001</v>
      </c>
      <c r="J54" s="17">
        <f t="shared" si="6"/>
        <v>4.9169999999999998</v>
      </c>
      <c r="K54" s="17">
        <f t="shared" si="6"/>
        <v>26.352499999999999</v>
      </c>
      <c r="L54" s="17">
        <f t="shared" si="6"/>
        <v>405.89499999999998</v>
      </c>
      <c r="M54" s="17">
        <f t="shared" si="6"/>
        <v>0.95749999999999991</v>
      </c>
      <c r="N54" s="17">
        <f t="shared" si="6"/>
        <v>2.3449999999999998</v>
      </c>
      <c r="O54" s="17">
        <f t="shared" si="6"/>
        <v>16.38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6"/>
      <c r="C55" s="18"/>
      <c r="D55" s="55" t="s">
        <v>46</v>
      </c>
      <c r="E55" s="47"/>
      <c r="F55" s="47"/>
      <c r="G55" s="48"/>
      <c r="H55" s="19">
        <v>2499</v>
      </c>
      <c r="I55" s="20" t="s">
        <v>47</v>
      </c>
      <c r="J55" s="20" t="s">
        <v>48</v>
      </c>
      <c r="K55" s="20" t="s">
        <v>49</v>
      </c>
      <c r="L55" s="20" t="s">
        <v>50</v>
      </c>
      <c r="M55" s="20" t="s">
        <v>51</v>
      </c>
      <c r="N55" s="20" t="s">
        <v>52</v>
      </c>
      <c r="O55" s="2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6"/>
      <c r="C56" s="18"/>
      <c r="D56" s="56" t="s">
        <v>53</v>
      </c>
      <c r="E56" s="47"/>
      <c r="F56" s="47"/>
      <c r="G56" s="48"/>
      <c r="H56" s="22">
        <f>+H54/H55</f>
        <v>6.7062825130052017E-2</v>
      </c>
      <c r="I56" s="23"/>
      <c r="J56" s="23"/>
      <c r="K56" s="23"/>
      <c r="L56" s="23"/>
      <c r="M56" s="23"/>
      <c r="N56" s="23"/>
      <c r="O56" s="23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6"/>
      <c r="C57" s="24"/>
      <c r="D57" s="57" t="s">
        <v>54</v>
      </c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8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6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38" t="s">
        <v>68</v>
      </c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40" t="s">
        <v>1</v>
      </c>
      <c r="C60" s="42" t="s">
        <v>2</v>
      </c>
      <c r="D60" s="42" t="s">
        <v>3</v>
      </c>
      <c r="E60" s="42" t="s">
        <v>4</v>
      </c>
      <c r="F60" s="2" t="s">
        <v>5</v>
      </c>
      <c r="G60" s="2" t="s">
        <v>5</v>
      </c>
      <c r="H60" s="45" t="s">
        <v>6</v>
      </c>
      <c r="I60" s="3" t="s">
        <v>7</v>
      </c>
      <c r="J60" s="4" t="s">
        <v>7</v>
      </c>
      <c r="K60" s="5" t="s">
        <v>7</v>
      </c>
      <c r="L60" s="5" t="s">
        <v>8</v>
      </c>
      <c r="M60" s="5" t="s">
        <v>8</v>
      </c>
      <c r="N60" s="5" t="s">
        <v>8</v>
      </c>
      <c r="O60" s="5" t="s">
        <v>9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89.25" customHeight="1">
      <c r="A61" s="1"/>
      <c r="B61" s="41"/>
      <c r="C61" s="43"/>
      <c r="D61" s="58"/>
      <c r="E61" s="58"/>
      <c r="F61" s="25" t="s">
        <v>10</v>
      </c>
      <c r="G61" s="25" t="s">
        <v>11</v>
      </c>
      <c r="H61" s="58"/>
      <c r="I61" s="26" t="s">
        <v>12</v>
      </c>
      <c r="J61" s="27" t="s">
        <v>13</v>
      </c>
      <c r="K61" s="28" t="s">
        <v>14</v>
      </c>
      <c r="L61" s="28" t="s">
        <v>15</v>
      </c>
      <c r="M61" s="28" t="s">
        <v>16</v>
      </c>
      <c r="N61" s="28" t="s">
        <v>17</v>
      </c>
      <c r="O61" s="28" t="s">
        <v>18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9" t="s">
        <v>28</v>
      </c>
      <c r="C62" s="9" t="s">
        <v>68</v>
      </c>
      <c r="D62" s="10" t="s">
        <v>69</v>
      </c>
      <c r="E62" s="11" t="s">
        <v>43</v>
      </c>
      <c r="F62" s="11">
        <v>60</v>
      </c>
      <c r="G62" s="11">
        <v>60</v>
      </c>
      <c r="H62" s="29">
        <v>204</v>
      </c>
      <c r="I62" s="29">
        <v>6.66</v>
      </c>
      <c r="J62" s="29">
        <v>3.84</v>
      </c>
      <c r="K62" s="29">
        <v>35.58</v>
      </c>
      <c r="L62" s="29">
        <v>0</v>
      </c>
      <c r="M62" s="29">
        <v>1.1399999999999999</v>
      </c>
      <c r="N62" s="29">
        <v>21</v>
      </c>
      <c r="O62" s="29">
        <v>0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9" t="s">
        <v>35</v>
      </c>
      <c r="C63" s="9" t="s">
        <v>68</v>
      </c>
      <c r="D63" s="10" t="s">
        <v>70</v>
      </c>
      <c r="E63" s="11" t="s">
        <v>59</v>
      </c>
      <c r="F63" s="11">
        <v>20</v>
      </c>
      <c r="G63" s="11">
        <v>20</v>
      </c>
      <c r="H63" s="29">
        <v>57.2</v>
      </c>
      <c r="I63" s="29">
        <v>4.68</v>
      </c>
      <c r="J63" s="29">
        <v>3.74</v>
      </c>
      <c r="K63" s="29">
        <v>1.18</v>
      </c>
      <c r="L63" s="29">
        <v>95</v>
      </c>
      <c r="M63" s="29">
        <v>0.1</v>
      </c>
      <c r="N63" s="29">
        <v>81</v>
      </c>
      <c r="O63" s="29">
        <v>19.2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9" t="s">
        <v>35</v>
      </c>
      <c r="C64" s="9" t="s">
        <v>68</v>
      </c>
      <c r="D64" s="10" t="s">
        <v>71</v>
      </c>
      <c r="E64" s="11" t="s">
        <v>72</v>
      </c>
      <c r="F64" s="11">
        <v>20</v>
      </c>
      <c r="G64" s="11">
        <v>20</v>
      </c>
      <c r="H64" s="29">
        <v>43</v>
      </c>
      <c r="I64" s="29">
        <v>2.2799999999999998</v>
      </c>
      <c r="J64" s="29">
        <v>3.1</v>
      </c>
      <c r="K64" s="29">
        <v>1.48</v>
      </c>
      <c r="L64" s="29">
        <v>204.6</v>
      </c>
      <c r="M64" s="29">
        <v>0.12</v>
      </c>
      <c r="N64" s="29">
        <v>1.6</v>
      </c>
      <c r="O64" s="29">
        <v>0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6"/>
      <c r="C65" s="16"/>
      <c r="D65" s="46" t="s">
        <v>45</v>
      </c>
      <c r="E65" s="47"/>
      <c r="F65" s="47"/>
      <c r="G65" s="48"/>
      <c r="H65" s="17">
        <f t="shared" ref="H65:O65" si="7">SUM(H62:H64)</f>
        <v>304.2</v>
      </c>
      <c r="I65" s="17">
        <f t="shared" si="7"/>
        <v>13.62</v>
      </c>
      <c r="J65" s="17">
        <f t="shared" si="7"/>
        <v>10.68</v>
      </c>
      <c r="K65" s="17">
        <f t="shared" si="7"/>
        <v>38.239999999999995</v>
      </c>
      <c r="L65" s="17">
        <f t="shared" si="7"/>
        <v>299.60000000000002</v>
      </c>
      <c r="M65" s="17">
        <f t="shared" si="7"/>
        <v>1.3599999999999999</v>
      </c>
      <c r="N65" s="17">
        <f t="shared" si="7"/>
        <v>103.6</v>
      </c>
      <c r="O65" s="17">
        <f t="shared" si="7"/>
        <v>19.2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6"/>
      <c r="C66" s="18"/>
      <c r="D66" s="55" t="s">
        <v>46</v>
      </c>
      <c r="E66" s="47"/>
      <c r="F66" s="47"/>
      <c r="G66" s="48"/>
      <c r="H66" s="19">
        <v>2499</v>
      </c>
      <c r="I66" s="20" t="s">
        <v>47</v>
      </c>
      <c r="J66" s="20" t="s">
        <v>48</v>
      </c>
      <c r="K66" s="20" t="s">
        <v>49</v>
      </c>
      <c r="L66" s="20" t="s">
        <v>50</v>
      </c>
      <c r="M66" s="20" t="s">
        <v>51</v>
      </c>
      <c r="N66" s="20" t="s">
        <v>52</v>
      </c>
      <c r="O66" s="2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6"/>
      <c r="C67" s="18"/>
      <c r="D67" s="56" t="s">
        <v>53</v>
      </c>
      <c r="E67" s="47"/>
      <c r="F67" s="47"/>
      <c r="G67" s="48"/>
      <c r="H67" s="22">
        <f>+H65/H66</f>
        <v>0.12172869147659063</v>
      </c>
      <c r="I67" s="23"/>
      <c r="J67" s="23"/>
      <c r="K67" s="23"/>
      <c r="L67" s="23"/>
      <c r="M67" s="23"/>
      <c r="N67" s="23"/>
      <c r="O67" s="23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6"/>
      <c r="C68" s="24"/>
      <c r="D68" s="57" t="s">
        <v>54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6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38" t="s">
        <v>73</v>
      </c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40" t="s">
        <v>1</v>
      </c>
      <c r="C71" s="42" t="s">
        <v>2</v>
      </c>
      <c r="D71" s="42" t="s">
        <v>3</v>
      </c>
      <c r="E71" s="42" t="s">
        <v>4</v>
      </c>
      <c r="F71" s="2" t="s">
        <v>5</v>
      </c>
      <c r="G71" s="2" t="s">
        <v>5</v>
      </c>
      <c r="H71" s="45" t="s">
        <v>6</v>
      </c>
      <c r="I71" s="3" t="s">
        <v>7</v>
      </c>
      <c r="J71" s="4" t="s">
        <v>7</v>
      </c>
      <c r="K71" s="5" t="s">
        <v>7</v>
      </c>
      <c r="L71" s="5" t="s">
        <v>8</v>
      </c>
      <c r="M71" s="5" t="s">
        <v>8</v>
      </c>
      <c r="N71" s="5" t="s">
        <v>8</v>
      </c>
      <c r="O71" s="5" t="s">
        <v>9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89.25" customHeight="1">
      <c r="A72" s="1"/>
      <c r="B72" s="41"/>
      <c r="C72" s="43"/>
      <c r="D72" s="44"/>
      <c r="E72" s="44"/>
      <c r="F72" s="6" t="s">
        <v>10</v>
      </c>
      <c r="G72" s="6" t="s">
        <v>11</v>
      </c>
      <c r="H72" s="44"/>
      <c r="I72" s="3" t="s">
        <v>12</v>
      </c>
      <c r="J72" s="7" t="s">
        <v>13</v>
      </c>
      <c r="K72" s="8" t="s">
        <v>14</v>
      </c>
      <c r="L72" s="8" t="s">
        <v>15</v>
      </c>
      <c r="M72" s="8" t="s">
        <v>16</v>
      </c>
      <c r="N72" s="8" t="s">
        <v>17</v>
      </c>
      <c r="O72" s="8" t="s">
        <v>18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9" t="s">
        <v>28</v>
      </c>
      <c r="C73" s="9" t="s">
        <v>73</v>
      </c>
      <c r="D73" s="10" t="s">
        <v>69</v>
      </c>
      <c r="E73" s="11" t="s">
        <v>43</v>
      </c>
      <c r="F73" s="11">
        <v>60</v>
      </c>
      <c r="G73" s="11">
        <v>60</v>
      </c>
      <c r="H73" s="10">
        <v>204</v>
      </c>
      <c r="I73" s="10">
        <v>6.66</v>
      </c>
      <c r="J73" s="10">
        <v>3.84</v>
      </c>
      <c r="K73" s="10">
        <v>35.58</v>
      </c>
      <c r="L73" s="10">
        <v>0</v>
      </c>
      <c r="M73" s="10">
        <v>1.1399999999999999</v>
      </c>
      <c r="N73" s="10">
        <v>21</v>
      </c>
      <c r="O73" s="10">
        <v>0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9" t="s">
        <v>35</v>
      </c>
      <c r="C74" s="9" t="s">
        <v>73</v>
      </c>
      <c r="D74" s="10" t="s">
        <v>342</v>
      </c>
      <c r="E74" s="11" t="s">
        <v>74</v>
      </c>
      <c r="F74" s="11">
        <v>35</v>
      </c>
      <c r="G74" s="11">
        <v>35</v>
      </c>
      <c r="H74" s="10">
        <v>93.1</v>
      </c>
      <c r="I74" s="10">
        <v>4.83</v>
      </c>
      <c r="J74" s="10">
        <v>7.2450000000000001</v>
      </c>
      <c r="K74" s="10">
        <v>2.1349999999999998</v>
      </c>
      <c r="L74" s="10">
        <v>397.95</v>
      </c>
      <c r="M74" s="10">
        <v>0.38500000000000001</v>
      </c>
      <c r="N74" s="10">
        <v>8.0500000000000007</v>
      </c>
      <c r="O74" s="10">
        <v>0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9" t="s">
        <v>35</v>
      </c>
      <c r="C75" s="9" t="s">
        <v>73</v>
      </c>
      <c r="D75" s="10" t="s">
        <v>70</v>
      </c>
      <c r="E75" s="11" t="s">
        <v>59</v>
      </c>
      <c r="F75" s="11">
        <v>20</v>
      </c>
      <c r="G75" s="11">
        <v>20</v>
      </c>
      <c r="H75" s="10">
        <v>57.2</v>
      </c>
      <c r="I75" s="10">
        <v>4.68</v>
      </c>
      <c r="J75" s="10">
        <v>3.74</v>
      </c>
      <c r="K75" s="10">
        <v>1.18</v>
      </c>
      <c r="L75" s="10">
        <v>95</v>
      </c>
      <c r="M75" s="10">
        <v>0.1</v>
      </c>
      <c r="N75" s="10">
        <v>81</v>
      </c>
      <c r="O75" s="10">
        <v>19.2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9" t="s">
        <v>28</v>
      </c>
      <c r="C76" s="9" t="s">
        <v>73</v>
      </c>
      <c r="D76" s="10" t="s">
        <v>244</v>
      </c>
      <c r="E76" s="11" t="s">
        <v>75</v>
      </c>
      <c r="F76" s="11">
        <v>10</v>
      </c>
      <c r="G76" s="11">
        <v>10</v>
      </c>
      <c r="H76" s="10">
        <v>8</v>
      </c>
      <c r="I76" s="10">
        <v>0.22</v>
      </c>
      <c r="J76" s="10">
        <v>0.01</v>
      </c>
      <c r="K76" s="10">
        <v>1.69</v>
      </c>
      <c r="L76" s="10">
        <v>0.6</v>
      </c>
      <c r="M76" s="10">
        <v>0.08</v>
      </c>
      <c r="N76" s="10">
        <v>1.2</v>
      </c>
      <c r="O76" s="10">
        <v>0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6"/>
      <c r="C77" s="16"/>
      <c r="D77" s="52" t="s">
        <v>45</v>
      </c>
      <c r="E77" s="53"/>
      <c r="F77" s="53"/>
      <c r="G77" s="54"/>
      <c r="H77" s="30">
        <f t="shared" ref="H77:O77" si="8">SUM(H73:H76)</f>
        <v>362.3</v>
      </c>
      <c r="I77" s="30">
        <f t="shared" si="8"/>
        <v>16.39</v>
      </c>
      <c r="J77" s="30">
        <f t="shared" si="8"/>
        <v>14.835000000000001</v>
      </c>
      <c r="K77" s="30">
        <f t="shared" si="8"/>
        <v>40.584999999999994</v>
      </c>
      <c r="L77" s="30">
        <f t="shared" si="8"/>
        <v>493.55</v>
      </c>
      <c r="M77" s="30">
        <f t="shared" si="8"/>
        <v>1.7050000000000001</v>
      </c>
      <c r="N77" s="30">
        <f t="shared" si="8"/>
        <v>111.25</v>
      </c>
      <c r="O77" s="30">
        <f t="shared" si="8"/>
        <v>19.2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6"/>
      <c r="C78" s="18"/>
      <c r="D78" s="55" t="s">
        <v>46</v>
      </c>
      <c r="E78" s="47"/>
      <c r="F78" s="47"/>
      <c r="G78" s="48"/>
      <c r="H78" s="19">
        <v>2499</v>
      </c>
      <c r="I78" s="20" t="s">
        <v>47</v>
      </c>
      <c r="J78" s="20" t="s">
        <v>48</v>
      </c>
      <c r="K78" s="20" t="s">
        <v>49</v>
      </c>
      <c r="L78" s="20" t="s">
        <v>50</v>
      </c>
      <c r="M78" s="20" t="s">
        <v>51</v>
      </c>
      <c r="N78" s="20" t="s">
        <v>52</v>
      </c>
      <c r="O78" s="2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6"/>
      <c r="C79" s="18"/>
      <c r="D79" s="56" t="s">
        <v>53</v>
      </c>
      <c r="E79" s="47"/>
      <c r="F79" s="47"/>
      <c r="G79" s="48"/>
      <c r="H79" s="22">
        <f>+H77/H78</f>
        <v>0.14497799119647858</v>
      </c>
      <c r="I79" s="23"/>
      <c r="J79" s="23"/>
      <c r="K79" s="23"/>
      <c r="L79" s="23"/>
      <c r="M79" s="23"/>
      <c r="N79" s="23"/>
      <c r="O79" s="23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6"/>
      <c r="C80" s="24"/>
      <c r="D80" s="57" t="s">
        <v>54</v>
      </c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8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6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6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6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6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6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6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6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6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6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6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6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6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6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6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6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6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6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6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6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6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6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6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6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6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6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6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6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6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6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6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6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6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6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6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6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6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6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6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6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6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6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6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6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6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6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6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6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6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6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6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6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6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6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6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6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6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6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6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6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6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6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6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6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6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6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6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6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6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6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6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6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6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6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6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6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6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6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6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6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6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6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6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6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6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6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6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6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6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6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6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6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6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6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6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6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6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6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6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6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6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6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6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6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6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6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6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6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6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6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6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6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6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6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6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6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6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6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6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6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6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6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6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6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6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6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6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6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6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6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6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6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6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6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6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6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6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6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6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6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6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6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6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6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6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6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6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6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6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6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6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6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6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6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6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6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6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6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6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6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6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6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6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6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6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6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6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6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6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6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6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6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6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6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6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6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6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6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6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6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6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6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6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6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6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6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6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6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6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6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6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6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6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6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6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6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6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6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6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6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6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6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6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6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6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6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6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6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6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6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6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6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6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6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6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6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6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6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6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6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6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6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6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6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6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6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6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6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6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6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6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6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6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6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6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6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6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6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6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6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6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6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6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6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6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6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6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6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6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6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6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6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6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6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6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6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6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6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6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6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6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6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6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6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6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6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6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6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6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6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6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6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6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6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6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6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6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6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6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6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6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6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6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6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6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6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6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6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6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6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6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6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6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6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6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6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6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6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6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6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6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6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6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6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6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6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6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6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6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6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6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6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6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6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6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6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6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6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6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6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6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6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6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6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6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6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6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6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6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6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6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6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6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6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6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6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6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6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6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6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6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6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6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6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6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6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6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6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6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6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6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6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6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6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6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6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6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6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6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6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6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6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6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6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6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6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6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6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6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6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6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6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6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6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6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6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6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6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6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6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6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6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6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6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6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6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6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6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6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6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6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6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6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6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6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6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6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6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6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6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6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6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6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6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6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6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6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6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6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6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6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6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6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6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6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6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6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6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6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6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6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6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6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6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6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6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6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6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6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6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6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6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6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6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6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6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6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6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6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6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6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6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6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6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6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6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6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6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6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6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6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6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6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6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6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6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6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6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6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6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6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6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6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6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6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6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6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6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6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6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6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6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6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6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6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6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6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6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6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6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6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6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6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6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6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6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6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6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6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6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6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6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6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6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6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6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6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6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6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6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6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6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6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6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6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6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6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6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6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6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6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6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6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6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6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6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6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6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6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6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6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6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6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6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6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6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6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6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6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6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6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6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6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6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6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6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6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6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6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6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6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6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6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6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6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6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6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6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6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6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6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6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6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6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6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6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6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6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6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6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6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6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6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6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6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6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6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6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6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6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6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6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6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6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6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6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6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6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6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6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6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6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6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6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6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6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6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6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6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6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6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6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6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6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6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6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6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6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6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6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6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6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6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6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6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6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6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6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6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6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6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6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6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6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6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6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6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6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6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6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6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6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6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6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6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6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6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6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6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6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6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6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6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6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6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6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6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6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6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6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6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6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6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6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6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6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6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6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6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6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6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6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6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6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6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6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6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6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6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6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6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6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6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6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6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6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6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6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6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6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6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6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6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6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6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6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6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6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6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6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6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6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6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6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6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6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6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6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6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6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6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6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6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6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6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6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6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6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6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6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6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6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6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6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6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6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6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6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6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6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6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6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6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6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6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6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6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6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6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6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6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6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6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6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6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6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6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6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6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6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6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6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6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6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6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6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6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6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6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6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6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6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6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6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6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6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6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6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6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6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6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6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6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6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6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6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6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6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6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6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6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6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6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6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6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6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6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6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6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6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6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6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6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6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6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6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6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6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6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6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6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6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6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6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6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6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6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6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6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6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6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6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6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6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6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6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6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6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6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6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6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6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6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6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6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6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6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6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6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6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6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6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6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6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6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6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6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6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6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6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6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6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6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6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6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6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6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6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6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6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6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6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6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6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6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6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6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6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6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6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6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6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6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6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6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6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6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6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6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6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6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6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6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6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6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6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6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6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6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6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6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6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6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6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6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6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6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6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6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6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6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6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6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6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6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6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6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6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6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6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6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6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6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6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6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6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6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6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6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6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6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6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6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6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6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6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6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6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6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6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6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6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6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6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6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6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6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6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6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6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6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6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6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6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6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6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6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6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6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6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6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6">
    <mergeCell ref="D79:G79"/>
    <mergeCell ref="D80:O80"/>
    <mergeCell ref="D67:G67"/>
    <mergeCell ref="D68:O68"/>
    <mergeCell ref="B70:O70"/>
    <mergeCell ref="B71:B72"/>
    <mergeCell ref="C71:C72"/>
    <mergeCell ref="D71:D72"/>
    <mergeCell ref="H71:H72"/>
    <mergeCell ref="D65:G65"/>
    <mergeCell ref="D66:G66"/>
    <mergeCell ref="E71:E72"/>
    <mergeCell ref="D77:G77"/>
    <mergeCell ref="D78:G78"/>
    <mergeCell ref="B60:B61"/>
    <mergeCell ref="C60:C61"/>
    <mergeCell ref="D60:D61"/>
    <mergeCell ref="E60:E61"/>
    <mergeCell ref="H60:H61"/>
    <mergeCell ref="D54:G54"/>
    <mergeCell ref="D55:G55"/>
    <mergeCell ref="D56:G56"/>
    <mergeCell ref="D57:O57"/>
    <mergeCell ref="B59:O59"/>
    <mergeCell ref="B46:O46"/>
    <mergeCell ref="B47:B48"/>
    <mergeCell ref="C47:C48"/>
    <mergeCell ref="H47:H48"/>
    <mergeCell ref="D47:D48"/>
    <mergeCell ref="E47:E48"/>
    <mergeCell ref="D28:G28"/>
    <mergeCell ref="D41:G41"/>
    <mergeCell ref="D42:G42"/>
    <mergeCell ref="D43:G43"/>
    <mergeCell ref="D44:O44"/>
    <mergeCell ref="D29:G29"/>
    <mergeCell ref="D30:O30"/>
    <mergeCell ref="B32:O32"/>
    <mergeCell ref="B33:B34"/>
    <mergeCell ref="C33:C34"/>
    <mergeCell ref="D33:D34"/>
    <mergeCell ref="E33:E34"/>
    <mergeCell ref="H33:H34"/>
    <mergeCell ref="D9:G9"/>
    <mergeCell ref="D12:G12"/>
    <mergeCell ref="D13:G13"/>
    <mergeCell ref="D26:G26"/>
    <mergeCell ref="D27:G27"/>
    <mergeCell ref="B1:O1"/>
    <mergeCell ref="B2:O2"/>
    <mergeCell ref="B3:O3"/>
    <mergeCell ref="B4:B5"/>
    <mergeCell ref="C4:C5"/>
    <mergeCell ref="D4:D5"/>
    <mergeCell ref="H4:H5"/>
    <mergeCell ref="E4:E5"/>
  </mergeCells>
  <conditionalFormatting sqref="H21:M21">
    <cfRule type="expression" dxfId="2" priority="1">
      <formula>H21="APORTE ALTO"</formula>
    </cfRule>
    <cfRule type="expression" dxfId="1" priority="2">
      <formula>H21="APORTE BAJO"</formula>
    </cfRule>
    <cfRule type="expression" dxfId="0" priority="3">
      <formula>H21="APORTE ADECUADO"</formula>
    </cfRule>
  </conditionalFormatting>
  <pageMargins left="0.7" right="0.7" top="0.75" bottom="0.75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O1000"/>
  <sheetViews>
    <sheetView topLeftCell="A68" zoomScale="70" zoomScaleNormal="70" workbookViewId="0">
      <selection activeCell="D59" sqref="D59:O68"/>
    </sheetView>
  </sheetViews>
  <sheetFormatPr baseColWidth="10" defaultColWidth="14.42578125" defaultRowHeight="15" customHeight="1"/>
  <cols>
    <col min="1" max="1" width="10.7109375" customWidth="1"/>
    <col min="2" max="2" width="26.85546875" customWidth="1"/>
    <col min="3" max="3" width="28.5703125" customWidth="1"/>
    <col min="4" max="4" width="53.42578125" customWidth="1"/>
    <col min="5" max="5" width="11.140625" customWidth="1"/>
    <col min="6" max="6" width="14.85546875" customWidth="1"/>
    <col min="7" max="7" width="8.7109375" customWidth="1"/>
    <col min="8" max="8" width="9.7109375" customWidth="1"/>
    <col min="9" max="9" width="11" customWidth="1"/>
    <col min="10" max="10" width="10" customWidth="1"/>
    <col min="11" max="11" width="12.42578125" customWidth="1"/>
    <col min="12" max="12" width="15.28515625" customWidth="1"/>
    <col min="13" max="13" width="10.7109375" customWidth="1"/>
    <col min="14" max="14" width="14.28515625" customWidth="1"/>
    <col min="15" max="15" width="8.28515625" customWidth="1"/>
    <col min="16" max="26" width="10.7109375" customWidth="1"/>
  </cols>
  <sheetData>
    <row r="2" spans="2:15">
      <c r="B2" s="38" t="s">
        <v>76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31.5">
      <c r="B3" s="59" t="s">
        <v>1</v>
      </c>
      <c r="C3" s="59" t="s">
        <v>2</v>
      </c>
      <c r="D3" s="59" t="s">
        <v>3</v>
      </c>
      <c r="E3" s="59" t="s">
        <v>4</v>
      </c>
      <c r="F3" s="31" t="s">
        <v>5</v>
      </c>
      <c r="G3" s="31" t="s">
        <v>5</v>
      </c>
      <c r="H3" s="61" t="s">
        <v>6</v>
      </c>
      <c r="I3" s="32" t="s">
        <v>7</v>
      </c>
      <c r="J3" s="32" t="s">
        <v>7</v>
      </c>
      <c r="K3" s="33" t="s">
        <v>7</v>
      </c>
      <c r="L3" s="33" t="s">
        <v>8</v>
      </c>
      <c r="M3" s="33" t="s">
        <v>8</v>
      </c>
      <c r="N3" s="33" t="s">
        <v>8</v>
      </c>
      <c r="O3" s="33" t="s">
        <v>9</v>
      </c>
    </row>
    <row r="4" spans="2:15" ht="121.5">
      <c r="B4" s="60"/>
      <c r="C4" s="60"/>
      <c r="D4" s="60"/>
      <c r="E4" s="60"/>
      <c r="F4" s="33" t="s">
        <v>10</v>
      </c>
      <c r="G4" s="33" t="s">
        <v>11</v>
      </c>
      <c r="H4" s="60"/>
      <c r="I4" s="32" t="s">
        <v>12</v>
      </c>
      <c r="J4" s="32" t="s">
        <v>13</v>
      </c>
      <c r="K4" s="33" t="s">
        <v>14</v>
      </c>
      <c r="L4" s="33" t="s">
        <v>15</v>
      </c>
      <c r="M4" s="33" t="s">
        <v>16</v>
      </c>
      <c r="N4" s="33" t="s">
        <v>17</v>
      </c>
      <c r="O4" s="33" t="s">
        <v>18</v>
      </c>
    </row>
    <row r="5" spans="2:15">
      <c r="B5" s="9" t="s">
        <v>77</v>
      </c>
      <c r="C5" s="9" t="s">
        <v>78</v>
      </c>
      <c r="D5" s="10" t="s">
        <v>79</v>
      </c>
      <c r="E5" s="11" t="s">
        <v>80</v>
      </c>
      <c r="F5" s="34">
        <v>45</v>
      </c>
      <c r="G5" s="11">
        <v>45</v>
      </c>
      <c r="H5" s="10">
        <v>40.049999999999997</v>
      </c>
      <c r="I5" s="10">
        <v>0.94499999999999995</v>
      </c>
      <c r="J5" s="10">
        <v>4.4999999999999998E-2</v>
      </c>
      <c r="K5" s="10">
        <v>8.504999999999999</v>
      </c>
      <c r="L5" s="10">
        <v>2.7</v>
      </c>
      <c r="M5" s="10">
        <v>0.36</v>
      </c>
      <c r="N5" s="10">
        <v>5.4</v>
      </c>
      <c r="O5" s="10">
        <v>0</v>
      </c>
    </row>
    <row r="6" spans="2:15">
      <c r="B6" s="9" t="s">
        <v>77</v>
      </c>
      <c r="C6" s="9" t="s">
        <v>78</v>
      </c>
      <c r="D6" s="10" t="s">
        <v>81</v>
      </c>
      <c r="E6" s="11" t="s">
        <v>82</v>
      </c>
      <c r="F6" s="34">
        <v>17.647058823529413</v>
      </c>
      <c r="G6" s="11">
        <v>15</v>
      </c>
      <c r="H6" s="10">
        <v>7.05</v>
      </c>
      <c r="I6" s="10">
        <v>0.105</v>
      </c>
      <c r="J6" s="10">
        <v>1.4999999999999999E-2</v>
      </c>
      <c r="K6" s="10">
        <v>1.425</v>
      </c>
      <c r="L6" s="10">
        <v>5.25</v>
      </c>
      <c r="M6" s="10">
        <v>0.06</v>
      </c>
      <c r="N6" s="10">
        <v>4.05</v>
      </c>
      <c r="O6" s="10">
        <v>197.7</v>
      </c>
    </row>
    <row r="7" spans="2:15">
      <c r="B7" s="9" t="s">
        <v>77</v>
      </c>
      <c r="C7" s="9" t="s">
        <v>78</v>
      </c>
      <c r="D7" s="10" t="s">
        <v>83</v>
      </c>
      <c r="E7" s="11" t="s">
        <v>84</v>
      </c>
      <c r="F7" s="34">
        <v>15</v>
      </c>
      <c r="G7" s="11">
        <v>15</v>
      </c>
      <c r="H7" s="10">
        <v>56.1</v>
      </c>
      <c r="I7" s="10">
        <v>3.585</v>
      </c>
      <c r="J7" s="10">
        <v>0.16500000000000001</v>
      </c>
      <c r="K7" s="10">
        <v>9.0299999999999994</v>
      </c>
      <c r="L7" s="10">
        <v>2.25</v>
      </c>
      <c r="M7" s="10">
        <v>0.69</v>
      </c>
      <c r="N7" s="10">
        <v>9</v>
      </c>
      <c r="O7" s="10">
        <v>3.3</v>
      </c>
    </row>
    <row r="8" spans="2:15">
      <c r="B8" s="9" t="s">
        <v>77</v>
      </c>
      <c r="C8" s="9" t="s">
        <v>78</v>
      </c>
      <c r="D8" s="10" t="s">
        <v>85</v>
      </c>
      <c r="E8" s="11" t="s">
        <v>86</v>
      </c>
      <c r="F8" s="34">
        <v>11.111111111111111</v>
      </c>
      <c r="G8" s="11">
        <v>10</v>
      </c>
      <c r="H8" s="10">
        <v>4.3</v>
      </c>
      <c r="I8" s="10">
        <v>0.21</v>
      </c>
      <c r="J8" s="10">
        <v>0</v>
      </c>
      <c r="K8" s="10">
        <v>0.72</v>
      </c>
      <c r="L8" s="10">
        <v>0.6</v>
      </c>
      <c r="M8" s="10">
        <v>0.1</v>
      </c>
      <c r="N8" s="10">
        <v>4</v>
      </c>
      <c r="O8" s="10">
        <v>3.3</v>
      </c>
    </row>
    <row r="9" spans="2:15">
      <c r="B9" s="9" t="s">
        <v>77</v>
      </c>
      <c r="C9" s="9" t="s">
        <v>78</v>
      </c>
      <c r="D9" s="10" t="s">
        <v>87</v>
      </c>
      <c r="E9" s="11" t="s">
        <v>88</v>
      </c>
      <c r="F9" s="34">
        <v>11.764705882352942</v>
      </c>
      <c r="G9" s="11">
        <v>10</v>
      </c>
      <c r="H9" s="10">
        <v>3</v>
      </c>
      <c r="I9" s="10">
        <v>0.08</v>
      </c>
      <c r="J9" s="10">
        <v>0.02</v>
      </c>
      <c r="K9" s="10">
        <v>0.57999999999999996</v>
      </c>
      <c r="L9" s="10">
        <v>0.1</v>
      </c>
      <c r="M9" s="10">
        <v>0.08</v>
      </c>
      <c r="N9" s="10">
        <v>2</v>
      </c>
      <c r="O9" s="10">
        <v>177.5</v>
      </c>
    </row>
    <row r="10" spans="2:15">
      <c r="B10" s="9" t="s">
        <v>77</v>
      </c>
      <c r="C10" s="9" t="s">
        <v>78</v>
      </c>
      <c r="D10" s="10" t="s">
        <v>89</v>
      </c>
      <c r="E10" s="11" t="s">
        <v>90</v>
      </c>
      <c r="F10" s="34">
        <v>6</v>
      </c>
      <c r="G10" s="11">
        <v>3</v>
      </c>
      <c r="H10" s="10">
        <v>0.78</v>
      </c>
      <c r="I10" s="10">
        <v>2.0999999999999998E-2</v>
      </c>
      <c r="J10" s="10">
        <v>6.000000000000001E-3</v>
      </c>
      <c r="K10" s="10">
        <v>0.13799999999999998</v>
      </c>
      <c r="L10" s="10">
        <v>2.4</v>
      </c>
      <c r="M10" s="10">
        <v>1.2000000000000002E-2</v>
      </c>
      <c r="N10" s="10">
        <v>1.26</v>
      </c>
      <c r="O10" s="10">
        <v>0.66</v>
      </c>
    </row>
    <row r="11" spans="2:15">
      <c r="B11" s="9" t="s">
        <v>77</v>
      </c>
      <c r="C11" s="9" t="s">
        <v>78</v>
      </c>
      <c r="D11" s="10" t="s">
        <v>91</v>
      </c>
      <c r="E11" s="11" t="s">
        <v>92</v>
      </c>
      <c r="F11" s="34">
        <v>5</v>
      </c>
      <c r="G11" s="11">
        <v>3</v>
      </c>
      <c r="H11" s="10">
        <v>1.02</v>
      </c>
      <c r="I11" s="10">
        <v>8.6999999999999994E-2</v>
      </c>
      <c r="J11" s="10">
        <v>6.000000000000001E-3</v>
      </c>
      <c r="K11" s="10">
        <v>0.11399999999999999</v>
      </c>
      <c r="L11" s="10">
        <v>1.98</v>
      </c>
      <c r="M11" s="10">
        <v>7.1999999999999995E-2</v>
      </c>
      <c r="N11" s="10">
        <v>3.69</v>
      </c>
      <c r="O11" s="10">
        <v>15.99</v>
      </c>
    </row>
    <row r="12" spans="2:15">
      <c r="B12" s="9" t="s">
        <v>77</v>
      </c>
      <c r="C12" s="9" t="s">
        <v>78</v>
      </c>
      <c r="D12" s="10" t="s">
        <v>93</v>
      </c>
      <c r="E12" s="11" t="s">
        <v>94</v>
      </c>
      <c r="F12" s="34">
        <v>3</v>
      </c>
      <c r="G12" s="11">
        <v>3</v>
      </c>
      <c r="H12" s="10">
        <v>7.71</v>
      </c>
      <c r="I12" s="10">
        <v>0.55199999999999994</v>
      </c>
      <c r="J12" s="10">
        <v>0.6090000000000001</v>
      </c>
      <c r="K12" s="10">
        <v>6.000000000000001E-3</v>
      </c>
      <c r="L12" s="10">
        <v>1.74</v>
      </c>
      <c r="M12" s="10">
        <v>4.4999999999999998E-2</v>
      </c>
      <c r="N12" s="10">
        <v>0.24</v>
      </c>
      <c r="O12" s="10">
        <v>0</v>
      </c>
    </row>
    <row r="13" spans="2:15">
      <c r="B13" s="9" t="s">
        <v>77</v>
      </c>
      <c r="C13" s="9" t="s">
        <v>78</v>
      </c>
      <c r="D13" s="10" t="s">
        <v>95</v>
      </c>
      <c r="E13" s="11" t="s">
        <v>31</v>
      </c>
      <c r="F13" s="34">
        <v>7.5</v>
      </c>
      <c r="G13" s="11">
        <v>3</v>
      </c>
      <c r="H13" s="10">
        <v>1.1100000000000001</v>
      </c>
      <c r="I13" s="10">
        <v>3.5999999999999997E-2</v>
      </c>
      <c r="J13" s="10">
        <v>3.0000000000000005E-3</v>
      </c>
      <c r="K13" s="10">
        <v>0.20399999999999999</v>
      </c>
      <c r="L13" s="10">
        <v>0.45</v>
      </c>
      <c r="M13" s="10">
        <v>1.4999999999999999E-2</v>
      </c>
      <c r="N13" s="10">
        <v>1.71</v>
      </c>
      <c r="O13" s="10">
        <v>6</v>
      </c>
    </row>
    <row r="14" spans="2:15">
      <c r="B14" s="9" t="s">
        <v>77</v>
      </c>
      <c r="C14" s="9" t="s">
        <v>78</v>
      </c>
      <c r="D14" s="10" t="s">
        <v>96</v>
      </c>
      <c r="E14" s="11" t="s">
        <v>97</v>
      </c>
      <c r="F14" s="34">
        <v>2.2222222222222223</v>
      </c>
      <c r="G14" s="11">
        <v>2</v>
      </c>
      <c r="H14" s="10">
        <v>0.88</v>
      </c>
      <c r="I14" s="10">
        <v>4.5999999999999999E-2</v>
      </c>
      <c r="J14" s="10">
        <v>1.2E-2</v>
      </c>
      <c r="K14" s="10">
        <v>0.11800000000000001</v>
      </c>
      <c r="L14" s="10">
        <v>0.92</v>
      </c>
      <c r="M14" s="10">
        <v>3.6000000000000004E-2</v>
      </c>
      <c r="N14" s="10">
        <v>1.64</v>
      </c>
      <c r="O14" s="10">
        <v>7.8</v>
      </c>
    </row>
    <row r="15" spans="2:15">
      <c r="B15" s="9" t="s">
        <v>77</v>
      </c>
      <c r="C15" s="9" t="s">
        <v>78</v>
      </c>
      <c r="D15" s="10" t="s">
        <v>98</v>
      </c>
      <c r="E15" s="11" t="s">
        <v>33</v>
      </c>
      <c r="F15" s="34">
        <v>0.63157894736842102</v>
      </c>
      <c r="G15" s="11">
        <v>0.6</v>
      </c>
      <c r="H15" s="10">
        <v>0.86399999999999988</v>
      </c>
      <c r="I15" s="10">
        <v>2.8199999999999999E-2</v>
      </c>
      <c r="J15" s="10">
        <v>1.8E-3</v>
      </c>
      <c r="K15" s="10">
        <v>0.17579999999999998</v>
      </c>
      <c r="L15" s="10">
        <v>0.114</v>
      </c>
      <c r="M15" s="10">
        <v>7.8000000000000005E-3</v>
      </c>
      <c r="N15" s="10">
        <v>0.24</v>
      </c>
      <c r="O15" s="10">
        <v>0</v>
      </c>
    </row>
    <row r="16" spans="2:15">
      <c r="B16" s="9" t="s">
        <v>77</v>
      </c>
      <c r="C16" s="9" t="s">
        <v>78</v>
      </c>
      <c r="D16" s="10" t="s">
        <v>67</v>
      </c>
      <c r="E16" s="11" t="s">
        <v>34</v>
      </c>
      <c r="F16" s="34">
        <v>1</v>
      </c>
      <c r="G16" s="11">
        <v>1</v>
      </c>
      <c r="H16" s="10">
        <v>0</v>
      </c>
      <c r="I16" s="10">
        <v>0</v>
      </c>
      <c r="J16" s="10">
        <v>0</v>
      </c>
      <c r="K16" s="10">
        <v>0</v>
      </c>
      <c r="L16" s="10">
        <v>387.81</v>
      </c>
      <c r="M16" s="10">
        <v>3.0000000000000001E-3</v>
      </c>
      <c r="N16" s="10">
        <v>0.24</v>
      </c>
      <c r="O16" s="10">
        <v>0</v>
      </c>
    </row>
    <row r="17" spans="2:15">
      <c r="B17" s="57"/>
      <c r="C17" s="48"/>
      <c r="D17" s="46" t="s">
        <v>99</v>
      </c>
      <c r="E17" s="47"/>
      <c r="F17" s="47"/>
      <c r="G17" s="48"/>
      <c r="H17" s="13">
        <f>SUM(H5:H16)</f>
        <v>122.86399999999998</v>
      </c>
      <c r="I17" s="13">
        <f t="shared" ref="I17:O17" si="0">SUM(I14:I16)</f>
        <v>7.4200000000000002E-2</v>
      </c>
      <c r="J17" s="13">
        <f t="shared" si="0"/>
        <v>1.38E-2</v>
      </c>
      <c r="K17" s="13">
        <f t="shared" si="0"/>
        <v>0.29380000000000001</v>
      </c>
      <c r="L17" s="13">
        <f t="shared" si="0"/>
        <v>388.84399999999999</v>
      </c>
      <c r="M17" s="13">
        <f t="shared" si="0"/>
        <v>4.6800000000000008E-2</v>
      </c>
      <c r="N17" s="13">
        <f t="shared" si="0"/>
        <v>2.12</v>
      </c>
      <c r="O17" s="13">
        <f t="shared" si="0"/>
        <v>7.8</v>
      </c>
    </row>
    <row r="18" spans="2:15">
      <c r="B18" s="9" t="s">
        <v>77</v>
      </c>
      <c r="C18" s="9" t="s">
        <v>100</v>
      </c>
      <c r="D18" s="10" t="s">
        <v>79</v>
      </c>
      <c r="E18" s="11" t="s">
        <v>80</v>
      </c>
      <c r="F18" s="34">
        <v>45</v>
      </c>
      <c r="G18" s="11">
        <v>45</v>
      </c>
      <c r="H18" s="10">
        <v>40.049999999999997</v>
      </c>
      <c r="I18" s="10">
        <v>0.94499999999999995</v>
      </c>
      <c r="J18" s="10">
        <v>4.4999999999999998E-2</v>
      </c>
      <c r="K18" s="10">
        <v>8.504999999999999</v>
      </c>
      <c r="L18" s="10">
        <v>2.7</v>
      </c>
      <c r="M18" s="10">
        <v>0.36</v>
      </c>
      <c r="N18" s="10">
        <v>5.4</v>
      </c>
      <c r="O18" s="10">
        <v>0</v>
      </c>
    </row>
    <row r="19" spans="2:15">
      <c r="B19" s="9" t="s">
        <v>77</v>
      </c>
      <c r="C19" s="9" t="s">
        <v>100</v>
      </c>
      <c r="D19" s="10" t="s">
        <v>101</v>
      </c>
      <c r="E19" s="11" t="s">
        <v>102</v>
      </c>
      <c r="F19" s="34">
        <v>13</v>
      </c>
      <c r="G19" s="11">
        <v>13</v>
      </c>
      <c r="H19" s="10">
        <v>48.23</v>
      </c>
      <c r="I19" s="10">
        <v>1.69</v>
      </c>
      <c r="J19" s="10">
        <v>0.19500000000000001</v>
      </c>
      <c r="K19" s="10">
        <v>9.7110000000000003</v>
      </c>
      <c r="L19" s="10">
        <v>0.78</v>
      </c>
      <c r="M19" s="10">
        <v>0.50700000000000001</v>
      </c>
      <c r="N19" s="10">
        <v>3.25</v>
      </c>
      <c r="O19" s="10">
        <v>0</v>
      </c>
    </row>
    <row r="20" spans="2:15">
      <c r="B20" s="9" t="s">
        <v>77</v>
      </c>
      <c r="C20" s="9" t="s">
        <v>100</v>
      </c>
      <c r="D20" s="10" t="s">
        <v>83</v>
      </c>
      <c r="E20" s="11" t="s">
        <v>84</v>
      </c>
      <c r="F20" s="34">
        <v>15</v>
      </c>
      <c r="G20" s="11">
        <v>15</v>
      </c>
      <c r="H20" s="10">
        <v>56.1</v>
      </c>
      <c r="I20" s="10">
        <v>3.585</v>
      </c>
      <c r="J20" s="10">
        <v>0.16500000000000001</v>
      </c>
      <c r="K20" s="10">
        <v>9.0299999999999994</v>
      </c>
      <c r="L20" s="10">
        <v>2.25</v>
      </c>
      <c r="M20" s="10">
        <v>0.69</v>
      </c>
      <c r="N20" s="10">
        <v>9</v>
      </c>
      <c r="O20" s="10">
        <v>3.3</v>
      </c>
    </row>
    <row r="21" spans="2:15" ht="15.75" customHeight="1">
      <c r="B21" s="9" t="s">
        <v>77</v>
      </c>
      <c r="C21" s="9" t="s">
        <v>100</v>
      </c>
      <c r="D21" s="10" t="s">
        <v>85</v>
      </c>
      <c r="E21" s="11" t="s">
        <v>86</v>
      </c>
      <c r="F21" s="34">
        <v>11.111111111111111</v>
      </c>
      <c r="G21" s="11">
        <v>10</v>
      </c>
      <c r="H21" s="10">
        <v>4.3</v>
      </c>
      <c r="I21" s="10">
        <v>0.21</v>
      </c>
      <c r="J21" s="10">
        <v>0</v>
      </c>
      <c r="K21" s="10">
        <v>0.72</v>
      </c>
      <c r="L21" s="10">
        <v>0.6</v>
      </c>
      <c r="M21" s="10">
        <v>0.1</v>
      </c>
      <c r="N21" s="10">
        <v>4</v>
      </c>
      <c r="O21" s="10">
        <v>3.3</v>
      </c>
    </row>
    <row r="22" spans="2:15" ht="15.75" customHeight="1">
      <c r="B22" s="9" t="s">
        <v>77</v>
      </c>
      <c r="C22" s="9" t="s">
        <v>100</v>
      </c>
      <c r="D22" s="10" t="s">
        <v>65</v>
      </c>
      <c r="E22" s="11" t="s">
        <v>32</v>
      </c>
      <c r="F22" s="34">
        <v>1</v>
      </c>
      <c r="G22" s="11">
        <v>1</v>
      </c>
      <c r="H22" s="10">
        <v>9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</row>
    <row r="23" spans="2:15" ht="15.75" customHeight="1">
      <c r="B23" s="9" t="s">
        <v>77</v>
      </c>
      <c r="C23" s="9" t="s">
        <v>100</v>
      </c>
      <c r="D23" s="10" t="s">
        <v>81</v>
      </c>
      <c r="E23" s="11" t="s">
        <v>82</v>
      </c>
      <c r="F23" s="34">
        <v>11.764705882352942</v>
      </c>
      <c r="G23" s="11">
        <v>10</v>
      </c>
      <c r="H23" s="10">
        <v>4.7</v>
      </c>
      <c r="I23" s="10">
        <v>7.0000000000000007E-2</v>
      </c>
      <c r="J23" s="10">
        <v>0.01</v>
      </c>
      <c r="K23" s="10">
        <v>0.95</v>
      </c>
      <c r="L23" s="10">
        <v>3.5</v>
      </c>
      <c r="M23" s="10">
        <v>0.04</v>
      </c>
      <c r="N23" s="10">
        <v>2.7</v>
      </c>
      <c r="O23" s="10">
        <v>131.80000000000001</v>
      </c>
    </row>
    <row r="24" spans="2:15" ht="15.75" customHeight="1">
      <c r="B24" s="9" t="s">
        <v>77</v>
      </c>
      <c r="C24" s="9" t="s">
        <v>100</v>
      </c>
      <c r="D24" s="10" t="s">
        <v>93</v>
      </c>
      <c r="E24" s="11" t="s">
        <v>94</v>
      </c>
      <c r="F24" s="34">
        <v>7</v>
      </c>
      <c r="G24" s="11">
        <v>7</v>
      </c>
      <c r="H24" s="10">
        <v>17.989999999999998</v>
      </c>
      <c r="I24" s="10">
        <v>1.2879999999999998</v>
      </c>
      <c r="J24" s="10">
        <v>1.421</v>
      </c>
      <c r="K24" s="10">
        <v>1.4000000000000002E-2</v>
      </c>
      <c r="L24" s="10">
        <v>4.0599999999999996</v>
      </c>
      <c r="M24" s="10">
        <v>0.105</v>
      </c>
      <c r="N24" s="10">
        <v>0.56000000000000005</v>
      </c>
      <c r="O24" s="10">
        <v>0</v>
      </c>
    </row>
    <row r="25" spans="2:15" ht="15.75" customHeight="1">
      <c r="B25" s="9" t="s">
        <v>77</v>
      </c>
      <c r="C25" s="9" t="s">
        <v>100</v>
      </c>
      <c r="D25" s="10" t="s">
        <v>95</v>
      </c>
      <c r="E25" s="11" t="s">
        <v>31</v>
      </c>
      <c r="F25" s="34">
        <v>7.5</v>
      </c>
      <c r="G25" s="11">
        <v>3</v>
      </c>
      <c r="H25" s="10">
        <v>1.1100000000000001</v>
      </c>
      <c r="I25" s="10">
        <v>3.5999999999999997E-2</v>
      </c>
      <c r="J25" s="10">
        <v>3.0000000000000005E-3</v>
      </c>
      <c r="K25" s="10">
        <v>0.20399999999999999</v>
      </c>
      <c r="L25" s="10">
        <v>0.45</v>
      </c>
      <c r="M25" s="10">
        <v>1.4999999999999999E-2</v>
      </c>
      <c r="N25" s="10">
        <v>1.71</v>
      </c>
      <c r="O25" s="10">
        <v>6</v>
      </c>
    </row>
    <row r="26" spans="2:15" ht="15.75" customHeight="1">
      <c r="B26" s="9" t="s">
        <v>77</v>
      </c>
      <c r="C26" s="9" t="s">
        <v>100</v>
      </c>
      <c r="D26" s="10" t="s">
        <v>96</v>
      </c>
      <c r="E26" s="11" t="s">
        <v>97</v>
      </c>
      <c r="F26" s="34">
        <v>2.2222222222222223</v>
      </c>
      <c r="G26" s="11">
        <v>2</v>
      </c>
      <c r="H26" s="10">
        <v>0.88</v>
      </c>
      <c r="I26" s="10">
        <v>4.5999999999999999E-2</v>
      </c>
      <c r="J26" s="10">
        <v>1.2E-2</v>
      </c>
      <c r="K26" s="10">
        <v>0.11800000000000001</v>
      </c>
      <c r="L26" s="10">
        <v>0.92</v>
      </c>
      <c r="M26" s="10">
        <v>3.6000000000000004E-2</v>
      </c>
      <c r="N26" s="10">
        <v>1.64</v>
      </c>
      <c r="O26" s="10">
        <v>7.8</v>
      </c>
    </row>
    <row r="27" spans="2:15" ht="15.75" customHeight="1">
      <c r="B27" s="9" t="s">
        <v>77</v>
      </c>
      <c r="C27" s="9" t="s">
        <v>100</v>
      </c>
      <c r="D27" s="10" t="s">
        <v>98</v>
      </c>
      <c r="E27" s="11" t="s">
        <v>33</v>
      </c>
      <c r="F27" s="34">
        <v>1.0526315789473684</v>
      </c>
      <c r="G27" s="11">
        <v>1</v>
      </c>
      <c r="H27" s="10">
        <v>1.44</v>
      </c>
      <c r="I27" s="10">
        <v>4.7E-2</v>
      </c>
      <c r="J27" s="10">
        <v>3.0000000000000001E-3</v>
      </c>
      <c r="K27" s="10">
        <v>0.29299999999999998</v>
      </c>
      <c r="L27" s="10">
        <v>0.19</v>
      </c>
      <c r="M27" s="10">
        <v>1.3000000000000001E-2</v>
      </c>
      <c r="N27" s="10">
        <v>0.4</v>
      </c>
      <c r="O27" s="10">
        <v>0</v>
      </c>
    </row>
    <row r="28" spans="2:15" ht="15.75" customHeight="1">
      <c r="B28" s="9" t="s">
        <v>77</v>
      </c>
      <c r="C28" s="9" t="s">
        <v>100</v>
      </c>
      <c r="D28" s="10" t="s">
        <v>67</v>
      </c>
      <c r="E28" s="11" t="s">
        <v>34</v>
      </c>
      <c r="F28" s="34">
        <v>0.6</v>
      </c>
      <c r="G28" s="11">
        <v>0.6</v>
      </c>
      <c r="H28" s="10">
        <v>0</v>
      </c>
      <c r="I28" s="10">
        <v>0</v>
      </c>
      <c r="J28" s="10">
        <v>0</v>
      </c>
      <c r="K28" s="10">
        <v>0</v>
      </c>
      <c r="L28" s="10">
        <v>232.68599999999998</v>
      </c>
      <c r="M28" s="10">
        <v>1.8E-3</v>
      </c>
      <c r="N28" s="10">
        <v>0.14399999999999999</v>
      </c>
      <c r="O28" s="10">
        <v>0</v>
      </c>
    </row>
    <row r="29" spans="2:15" ht="15.75" customHeight="1">
      <c r="B29" s="62"/>
      <c r="C29" s="63"/>
      <c r="D29" s="46" t="s">
        <v>103</v>
      </c>
      <c r="E29" s="47"/>
      <c r="F29" s="47"/>
      <c r="G29" s="48"/>
      <c r="H29" s="13">
        <f t="shared" ref="H29:O29" si="1">SUM(H18:H28)</f>
        <v>183.8</v>
      </c>
      <c r="I29" s="13">
        <f t="shared" si="1"/>
        <v>7.9169999999999998</v>
      </c>
      <c r="J29" s="13">
        <f t="shared" si="1"/>
        <v>2.8540000000000005</v>
      </c>
      <c r="K29" s="13">
        <f t="shared" si="1"/>
        <v>29.544999999999998</v>
      </c>
      <c r="L29" s="13">
        <f t="shared" si="1"/>
        <v>248.13599999999997</v>
      </c>
      <c r="M29" s="13">
        <f t="shared" si="1"/>
        <v>1.8677999999999999</v>
      </c>
      <c r="N29" s="13">
        <f t="shared" si="1"/>
        <v>28.803999999999995</v>
      </c>
      <c r="O29" s="13">
        <f t="shared" si="1"/>
        <v>152.20000000000002</v>
      </c>
    </row>
    <row r="30" spans="2:15" ht="15.75" customHeight="1">
      <c r="B30" s="64"/>
      <c r="C30" s="65"/>
      <c r="D30" s="46" t="s">
        <v>104</v>
      </c>
      <c r="E30" s="47"/>
      <c r="F30" s="47"/>
      <c r="G30" s="48"/>
      <c r="H30" s="13">
        <f t="shared" ref="H30:O30" si="2">+AVERAGE(H17,H29)</f>
        <v>153.33199999999999</v>
      </c>
      <c r="I30" s="13">
        <f t="shared" si="2"/>
        <v>3.9956</v>
      </c>
      <c r="J30" s="13">
        <f t="shared" si="2"/>
        <v>1.4339000000000002</v>
      </c>
      <c r="K30" s="13">
        <f t="shared" si="2"/>
        <v>14.9194</v>
      </c>
      <c r="L30" s="13">
        <f t="shared" si="2"/>
        <v>318.49</v>
      </c>
      <c r="M30" s="13">
        <f t="shared" si="2"/>
        <v>0.95729999999999993</v>
      </c>
      <c r="N30" s="13">
        <f t="shared" si="2"/>
        <v>15.461999999999998</v>
      </c>
      <c r="O30" s="13">
        <f t="shared" si="2"/>
        <v>80.000000000000014</v>
      </c>
    </row>
    <row r="31" spans="2:15" ht="15.75" customHeight="1">
      <c r="B31" s="9" t="s">
        <v>105</v>
      </c>
      <c r="C31" s="9" t="s">
        <v>106</v>
      </c>
      <c r="D31" s="10" t="s">
        <v>107</v>
      </c>
      <c r="E31" s="11" t="s">
        <v>108</v>
      </c>
      <c r="F31" s="11">
        <v>23.529411764705884</v>
      </c>
      <c r="G31" s="11">
        <v>20</v>
      </c>
      <c r="H31" s="10">
        <v>7</v>
      </c>
      <c r="I31" s="10">
        <v>0.2</v>
      </c>
      <c r="J31" s="10">
        <v>0.06</v>
      </c>
      <c r="K31" s="10">
        <v>1.26</v>
      </c>
      <c r="L31" s="10">
        <v>0.4</v>
      </c>
      <c r="M31" s="10">
        <v>0.08</v>
      </c>
      <c r="N31" s="10">
        <v>1.4</v>
      </c>
      <c r="O31" s="10">
        <v>36.799999999999997</v>
      </c>
    </row>
    <row r="32" spans="2:15" ht="15.75" customHeight="1">
      <c r="B32" s="9" t="s">
        <v>105</v>
      </c>
      <c r="C32" s="9" t="s">
        <v>106</v>
      </c>
      <c r="D32" s="10" t="s">
        <v>85</v>
      </c>
      <c r="E32" s="11" t="s">
        <v>86</v>
      </c>
      <c r="F32" s="11">
        <v>22.222222222222221</v>
      </c>
      <c r="G32" s="11">
        <v>20</v>
      </c>
      <c r="H32" s="10">
        <v>8.6</v>
      </c>
      <c r="I32" s="10">
        <v>0.42</v>
      </c>
      <c r="J32" s="10">
        <v>0</v>
      </c>
      <c r="K32" s="10">
        <v>1.44</v>
      </c>
      <c r="L32" s="10">
        <v>1.2</v>
      </c>
      <c r="M32" s="10">
        <v>0.2</v>
      </c>
      <c r="N32" s="10">
        <v>8</v>
      </c>
      <c r="O32" s="10">
        <v>6.6</v>
      </c>
    </row>
    <row r="33" spans="2:15" ht="15.75" customHeight="1">
      <c r="B33" s="9" t="s">
        <v>105</v>
      </c>
      <c r="C33" s="9" t="s">
        <v>106</v>
      </c>
      <c r="D33" s="10" t="s">
        <v>81</v>
      </c>
      <c r="E33" s="11" t="s">
        <v>82</v>
      </c>
      <c r="F33" s="11">
        <v>23.529411764705884</v>
      </c>
      <c r="G33" s="11">
        <v>20</v>
      </c>
      <c r="H33" s="10">
        <v>9.4</v>
      </c>
      <c r="I33" s="10">
        <v>0.14000000000000001</v>
      </c>
      <c r="J33" s="10">
        <v>0.02</v>
      </c>
      <c r="K33" s="10">
        <v>1.9</v>
      </c>
      <c r="L33" s="10">
        <v>7</v>
      </c>
      <c r="M33" s="10">
        <v>0.08</v>
      </c>
      <c r="N33" s="10">
        <v>5.4</v>
      </c>
      <c r="O33" s="10">
        <v>263.60000000000002</v>
      </c>
    </row>
    <row r="34" spans="2:15" ht="15.75" customHeight="1">
      <c r="B34" s="9" t="s">
        <v>105</v>
      </c>
      <c r="C34" s="9" t="s">
        <v>106</v>
      </c>
      <c r="D34" s="10" t="s">
        <v>63</v>
      </c>
      <c r="E34" s="11" t="s">
        <v>64</v>
      </c>
      <c r="F34" s="11">
        <v>2</v>
      </c>
      <c r="G34" s="11">
        <v>2</v>
      </c>
      <c r="H34" s="10">
        <v>14.64</v>
      </c>
      <c r="I34" s="10">
        <v>1.2E-2</v>
      </c>
      <c r="J34" s="10">
        <v>1.6219999999999999</v>
      </c>
      <c r="K34" s="10">
        <v>0</v>
      </c>
      <c r="L34" s="10">
        <v>17.54</v>
      </c>
      <c r="M34" s="10">
        <v>0</v>
      </c>
      <c r="N34" s="10">
        <v>0.28000000000000003</v>
      </c>
      <c r="O34" s="10">
        <v>16.38</v>
      </c>
    </row>
    <row r="35" spans="2:15" ht="15.75" customHeight="1">
      <c r="B35" s="9" t="s">
        <v>105</v>
      </c>
      <c r="C35" s="9" t="s">
        <v>106</v>
      </c>
      <c r="D35" s="10" t="s">
        <v>98</v>
      </c>
      <c r="E35" s="11" t="s">
        <v>33</v>
      </c>
      <c r="F35" s="11">
        <v>0.63157894736842102</v>
      </c>
      <c r="G35" s="11">
        <v>0.6</v>
      </c>
      <c r="H35" s="10">
        <v>0.86399999999999988</v>
      </c>
      <c r="I35" s="10">
        <v>2.8199999999999999E-2</v>
      </c>
      <c r="J35" s="10">
        <v>1.8E-3</v>
      </c>
      <c r="K35" s="10">
        <v>0.17579999999999998</v>
      </c>
      <c r="L35" s="10">
        <v>0.114</v>
      </c>
      <c r="M35" s="10">
        <v>7.8000000000000005E-3</v>
      </c>
      <c r="N35" s="10">
        <v>0.24</v>
      </c>
      <c r="O35" s="10">
        <v>0</v>
      </c>
    </row>
    <row r="36" spans="2:15" ht="15.75" customHeight="1">
      <c r="B36" s="9" t="s">
        <v>105</v>
      </c>
      <c r="C36" s="9" t="s">
        <v>106</v>
      </c>
      <c r="D36" s="10" t="s">
        <v>67</v>
      </c>
      <c r="E36" s="11" t="s">
        <v>34</v>
      </c>
      <c r="F36" s="11">
        <v>1</v>
      </c>
      <c r="G36" s="11">
        <v>1</v>
      </c>
      <c r="H36" s="10">
        <v>0</v>
      </c>
      <c r="I36" s="10">
        <v>0</v>
      </c>
      <c r="J36" s="10">
        <v>0</v>
      </c>
      <c r="K36" s="10">
        <v>0</v>
      </c>
      <c r="L36" s="10">
        <v>387.81</v>
      </c>
      <c r="M36" s="10">
        <v>3.0000000000000001E-3</v>
      </c>
      <c r="N36" s="10">
        <v>0.24</v>
      </c>
      <c r="O36" s="10">
        <v>0</v>
      </c>
    </row>
    <row r="37" spans="2:15" ht="15.75" customHeight="1">
      <c r="B37" s="66"/>
      <c r="C37" s="48"/>
      <c r="D37" s="46" t="s">
        <v>109</v>
      </c>
      <c r="E37" s="47"/>
      <c r="F37" s="47"/>
      <c r="G37" s="48"/>
      <c r="H37" s="13">
        <f t="shared" ref="H37:O37" si="3">SUM(H31:H36)</f>
        <v>40.503999999999998</v>
      </c>
      <c r="I37" s="13">
        <f t="shared" si="3"/>
        <v>0.80020000000000002</v>
      </c>
      <c r="J37" s="13">
        <f t="shared" si="3"/>
        <v>1.7038</v>
      </c>
      <c r="K37" s="13">
        <f t="shared" si="3"/>
        <v>4.7757999999999994</v>
      </c>
      <c r="L37" s="13">
        <f t="shared" si="3"/>
        <v>414.06400000000002</v>
      </c>
      <c r="M37" s="13">
        <f t="shared" si="3"/>
        <v>0.37080000000000002</v>
      </c>
      <c r="N37" s="13">
        <f t="shared" si="3"/>
        <v>15.56</v>
      </c>
      <c r="O37" s="13">
        <f t="shared" si="3"/>
        <v>323.38</v>
      </c>
    </row>
    <row r="38" spans="2:15" ht="15.75" customHeight="1">
      <c r="B38" s="9" t="s">
        <v>105</v>
      </c>
      <c r="C38" s="9" t="s">
        <v>110</v>
      </c>
      <c r="D38" s="10" t="s">
        <v>79</v>
      </c>
      <c r="E38" s="11" t="s">
        <v>80</v>
      </c>
      <c r="F38" s="11">
        <v>10</v>
      </c>
      <c r="G38" s="11">
        <v>10</v>
      </c>
      <c r="H38" s="10">
        <v>8.9</v>
      </c>
      <c r="I38" s="10">
        <v>0.21</v>
      </c>
      <c r="J38" s="10">
        <v>0.01</v>
      </c>
      <c r="K38" s="10">
        <v>1.89</v>
      </c>
      <c r="L38" s="10">
        <v>0.6</v>
      </c>
      <c r="M38" s="10">
        <v>0.08</v>
      </c>
      <c r="N38" s="10">
        <v>1.2</v>
      </c>
      <c r="O38" s="10">
        <v>0</v>
      </c>
    </row>
    <row r="39" spans="2:15" ht="15.75" customHeight="1">
      <c r="B39" s="9" t="s">
        <v>105</v>
      </c>
      <c r="C39" s="9" t="s">
        <v>110</v>
      </c>
      <c r="D39" s="10" t="s">
        <v>111</v>
      </c>
      <c r="E39" s="11" t="s">
        <v>112</v>
      </c>
      <c r="F39" s="11">
        <v>15</v>
      </c>
      <c r="G39" s="11">
        <v>15</v>
      </c>
      <c r="H39" s="10">
        <v>58.95</v>
      </c>
      <c r="I39" s="10">
        <v>2.9849999999999999</v>
      </c>
      <c r="J39" s="10">
        <v>0.82499999999999996</v>
      </c>
      <c r="K39" s="10">
        <v>8.82</v>
      </c>
      <c r="L39" s="10">
        <v>4.5</v>
      </c>
      <c r="M39" s="10">
        <v>0.96</v>
      </c>
      <c r="N39" s="10">
        <v>18</v>
      </c>
      <c r="O39" s="10">
        <v>0.45</v>
      </c>
    </row>
    <row r="40" spans="2:15" ht="15.75" customHeight="1">
      <c r="B40" s="9" t="s">
        <v>105</v>
      </c>
      <c r="C40" s="9" t="s">
        <v>110</v>
      </c>
      <c r="D40" s="10" t="s">
        <v>81</v>
      </c>
      <c r="E40" s="11" t="s">
        <v>82</v>
      </c>
      <c r="F40" s="11">
        <v>8.235294117647058</v>
      </c>
      <c r="G40" s="11">
        <v>7</v>
      </c>
      <c r="H40" s="10">
        <v>3.29</v>
      </c>
      <c r="I40" s="10">
        <v>4.8999999999999995E-2</v>
      </c>
      <c r="J40" s="10">
        <v>7.000000000000001E-3</v>
      </c>
      <c r="K40" s="10">
        <v>0.66500000000000004</v>
      </c>
      <c r="L40" s="10">
        <v>2.4500000000000002</v>
      </c>
      <c r="M40" s="10">
        <v>2.8000000000000004E-2</v>
      </c>
      <c r="N40" s="10">
        <v>1.89</v>
      </c>
      <c r="O40" s="10">
        <v>92.26</v>
      </c>
    </row>
    <row r="41" spans="2:15" ht="15.75" customHeight="1">
      <c r="B41" s="9" t="s">
        <v>105</v>
      </c>
      <c r="C41" s="9" t="s">
        <v>110</v>
      </c>
      <c r="D41" s="10" t="s">
        <v>113</v>
      </c>
      <c r="E41" s="11" t="s">
        <v>114</v>
      </c>
      <c r="F41" s="11">
        <v>7</v>
      </c>
      <c r="G41" s="11">
        <v>7</v>
      </c>
      <c r="H41" s="10">
        <v>6.65</v>
      </c>
      <c r="I41" s="10">
        <v>1.022</v>
      </c>
      <c r="J41" s="10">
        <v>0.28699999999999998</v>
      </c>
      <c r="K41" s="10">
        <v>0</v>
      </c>
      <c r="L41" s="10">
        <v>6.79</v>
      </c>
      <c r="M41" s="10">
        <v>5.6000000000000008E-2</v>
      </c>
      <c r="N41" s="10">
        <v>4.6900000000000004</v>
      </c>
      <c r="O41" s="10">
        <v>0</v>
      </c>
    </row>
    <row r="42" spans="2:15" ht="15.75" customHeight="1">
      <c r="B42" s="9" t="s">
        <v>105</v>
      </c>
      <c r="C42" s="9" t="s">
        <v>110</v>
      </c>
      <c r="D42" s="10" t="s">
        <v>95</v>
      </c>
      <c r="E42" s="11" t="s">
        <v>31</v>
      </c>
      <c r="F42" s="11">
        <v>2.5</v>
      </c>
      <c r="G42" s="11">
        <v>1</v>
      </c>
      <c r="H42" s="10">
        <v>0.37</v>
      </c>
      <c r="I42" s="10">
        <v>1.2E-2</v>
      </c>
      <c r="J42" s="10">
        <v>1E-3</v>
      </c>
      <c r="K42" s="10">
        <v>6.8000000000000005E-2</v>
      </c>
      <c r="L42" s="10">
        <v>0.15</v>
      </c>
      <c r="M42" s="10">
        <v>5.0000000000000001E-3</v>
      </c>
      <c r="N42" s="10">
        <v>0.56999999999999995</v>
      </c>
      <c r="O42" s="10">
        <v>2</v>
      </c>
    </row>
    <row r="43" spans="2:15" ht="15.75" customHeight="1">
      <c r="B43" s="9" t="s">
        <v>105</v>
      </c>
      <c r="C43" s="9" t="s">
        <v>110</v>
      </c>
      <c r="D43" s="9" t="s">
        <v>115</v>
      </c>
      <c r="E43" s="11">
        <v>0</v>
      </c>
      <c r="F43" s="11">
        <v>0.7</v>
      </c>
      <c r="G43" s="11">
        <v>0.7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</row>
    <row r="44" spans="2:15" ht="15.75" customHeight="1">
      <c r="B44" s="9" t="s">
        <v>105</v>
      </c>
      <c r="C44" s="9" t="s">
        <v>110</v>
      </c>
      <c r="D44" s="10" t="s">
        <v>96</v>
      </c>
      <c r="E44" s="11" t="s">
        <v>97</v>
      </c>
      <c r="F44" s="11">
        <v>0.77777777777777779</v>
      </c>
      <c r="G44" s="11">
        <v>0.7</v>
      </c>
      <c r="H44" s="10">
        <v>0.308</v>
      </c>
      <c r="I44" s="10">
        <v>1.61E-2</v>
      </c>
      <c r="J44" s="10">
        <v>4.1999999999999997E-3</v>
      </c>
      <c r="K44" s="10">
        <v>4.1299999999999996E-2</v>
      </c>
      <c r="L44" s="10">
        <v>0.32199999999999995</v>
      </c>
      <c r="M44" s="10">
        <v>1.26E-2</v>
      </c>
      <c r="N44" s="10">
        <v>0.57399999999999995</v>
      </c>
      <c r="O44" s="10">
        <v>2.73</v>
      </c>
    </row>
    <row r="45" spans="2:15" ht="15.75" customHeight="1">
      <c r="B45" s="9" t="s">
        <v>105</v>
      </c>
      <c r="C45" s="9" t="s">
        <v>110</v>
      </c>
      <c r="D45" s="10" t="s">
        <v>65</v>
      </c>
      <c r="E45" s="11" t="s">
        <v>32</v>
      </c>
      <c r="F45" s="11">
        <v>1</v>
      </c>
      <c r="G45" s="11">
        <v>1</v>
      </c>
      <c r="H45" s="10">
        <v>9</v>
      </c>
      <c r="I45" s="10">
        <v>0</v>
      </c>
      <c r="J45" s="10">
        <v>1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2:15" ht="15.75" customHeight="1">
      <c r="B46" s="9" t="s">
        <v>105</v>
      </c>
      <c r="C46" s="9" t="s">
        <v>110</v>
      </c>
      <c r="D46" s="10" t="s">
        <v>98</v>
      </c>
      <c r="E46" s="11" t="s">
        <v>33</v>
      </c>
      <c r="F46" s="11">
        <v>0.63157894736842102</v>
      </c>
      <c r="G46" s="11">
        <v>0.6</v>
      </c>
      <c r="H46" s="10">
        <v>0.86399999999999988</v>
      </c>
      <c r="I46" s="10">
        <v>2.8199999999999999E-2</v>
      </c>
      <c r="J46" s="10">
        <v>1.8E-3</v>
      </c>
      <c r="K46" s="10">
        <v>0.17579999999999998</v>
      </c>
      <c r="L46" s="10">
        <v>0.114</v>
      </c>
      <c r="M46" s="10">
        <v>7.8000000000000005E-3</v>
      </c>
      <c r="N46" s="10">
        <v>0.24</v>
      </c>
      <c r="O46" s="10">
        <v>0</v>
      </c>
    </row>
    <row r="47" spans="2:15" ht="15.75" customHeight="1">
      <c r="B47" s="9" t="s">
        <v>105</v>
      </c>
      <c r="C47" s="9" t="s">
        <v>110</v>
      </c>
      <c r="D47" s="10" t="s">
        <v>107</v>
      </c>
      <c r="E47" s="11" t="s">
        <v>108</v>
      </c>
      <c r="F47" s="11">
        <v>0.58823529411764708</v>
      </c>
      <c r="G47" s="11">
        <v>0.5</v>
      </c>
      <c r="H47" s="10">
        <v>0.17499999999999999</v>
      </c>
      <c r="I47" s="10">
        <v>5.0000000000000001E-3</v>
      </c>
      <c r="J47" s="10">
        <v>1.5E-3</v>
      </c>
      <c r="K47" s="10">
        <v>3.15E-2</v>
      </c>
      <c r="L47" s="10">
        <v>0.01</v>
      </c>
      <c r="M47" s="10">
        <v>2E-3</v>
      </c>
      <c r="N47" s="10">
        <v>3.5000000000000003E-2</v>
      </c>
      <c r="O47" s="10">
        <v>0.92</v>
      </c>
    </row>
    <row r="48" spans="2:15" ht="15.75" customHeight="1">
      <c r="B48" s="9" t="s">
        <v>105</v>
      </c>
      <c r="C48" s="9" t="s">
        <v>110</v>
      </c>
      <c r="D48" s="10" t="s">
        <v>67</v>
      </c>
      <c r="E48" s="11" t="s">
        <v>34</v>
      </c>
      <c r="F48" s="11">
        <v>1</v>
      </c>
      <c r="G48" s="11">
        <v>1</v>
      </c>
      <c r="H48" s="10">
        <v>0</v>
      </c>
      <c r="I48" s="10">
        <v>0</v>
      </c>
      <c r="J48" s="10">
        <v>0</v>
      </c>
      <c r="K48" s="10">
        <v>0</v>
      </c>
      <c r="L48" s="10">
        <v>387.81</v>
      </c>
      <c r="M48" s="10">
        <v>3.0000000000000001E-3</v>
      </c>
      <c r="N48" s="10">
        <v>0.24</v>
      </c>
      <c r="O48" s="10">
        <v>0</v>
      </c>
    </row>
    <row r="49" spans="2:15" ht="15.75" customHeight="1">
      <c r="B49" s="62"/>
      <c r="C49" s="63"/>
      <c r="D49" s="46" t="s">
        <v>116</v>
      </c>
      <c r="E49" s="47"/>
      <c r="F49" s="47"/>
      <c r="G49" s="48"/>
      <c r="H49" s="13">
        <f t="shared" ref="H49:O49" si="4">SUM(H38:H48)</f>
        <v>88.507000000000033</v>
      </c>
      <c r="I49" s="13">
        <f t="shared" si="4"/>
        <v>4.3272999999999993</v>
      </c>
      <c r="J49" s="13">
        <f t="shared" si="4"/>
        <v>2.1374999999999997</v>
      </c>
      <c r="K49" s="13">
        <f t="shared" si="4"/>
        <v>11.691599999999999</v>
      </c>
      <c r="L49" s="13">
        <f t="shared" si="4"/>
        <v>402.74599999999998</v>
      </c>
      <c r="M49" s="13">
        <f t="shared" si="4"/>
        <v>1.1543999999999999</v>
      </c>
      <c r="N49" s="13">
        <f t="shared" si="4"/>
        <v>27.439</v>
      </c>
      <c r="O49" s="13">
        <f t="shared" si="4"/>
        <v>98.360000000000014</v>
      </c>
    </row>
    <row r="50" spans="2:15" ht="15.75" customHeight="1">
      <c r="B50" s="64"/>
      <c r="C50" s="65"/>
      <c r="D50" s="46" t="s">
        <v>117</v>
      </c>
      <c r="E50" s="47"/>
      <c r="F50" s="47"/>
      <c r="G50" s="48"/>
      <c r="H50" s="13">
        <f t="shared" ref="H50:O50" si="5">+AVERAGE(H37,H49)</f>
        <v>64.505500000000012</v>
      </c>
      <c r="I50" s="13">
        <f t="shared" si="5"/>
        <v>2.5637499999999998</v>
      </c>
      <c r="J50" s="13">
        <f t="shared" si="5"/>
        <v>1.9206499999999997</v>
      </c>
      <c r="K50" s="13">
        <f t="shared" si="5"/>
        <v>8.2336999999999989</v>
      </c>
      <c r="L50" s="13">
        <f t="shared" si="5"/>
        <v>408.40499999999997</v>
      </c>
      <c r="M50" s="13">
        <f t="shared" si="5"/>
        <v>0.76259999999999994</v>
      </c>
      <c r="N50" s="13">
        <f t="shared" si="5"/>
        <v>21.499500000000001</v>
      </c>
      <c r="O50" s="13">
        <f t="shared" si="5"/>
        <v>210.87</v>
      </c>
    </row>
    <row r="51" spans="2:15" ht="15.75" customHeight="1">
      <c r="B51" s="9" t="s">
        <v>35</v>
      </c>
      <c r="C51" s="9" t="s">
        <v>118</v>
      </c>
      <c r="D51" s="10" t="s">
        <v>119</v>
      </c>
      <c r="E51" s="11" t="s">
        <v>39</v>
      </c>
      <c r="F51" s="11">
        <v>120</v>
      </c>
      <c r="G51" s="11">
        <v>120</v>
      </c>
      <c r="H51" s="10">
        <v>166.8</v>
      </c>
      <c r="I51" s="10">
        <v>26.16</v>
      </c>
      <c r="J51" s="10">
        <v>6.84</v>
      </c>
      <c r="K51" s="10">
        <v>0</v>
      </c>
      <c r="L51" s="10">
        <v>61.2</v>
      </c>
      <c r="M51" s="10">
        <v>3.24</v>
      </c>
      <c r="N51" s="10">
        <v>7.2</v>
      </c>
      <c r="O51" s="10">
        <v>0</v>
      </c>
    </row>
    <row r="52" spans="2:15" ht="15.75" customHeight="1">
      <c r="B52" s="9" t="s">
        <v>35</v>
      </c>
      <c r="C52" s="9" t="s">
        <v>118</v>
      </c>
      <c r="D52" s="10" t="s">
        <v>120</v>
      </c>
      <c r="E52" s="11" t="s">
        <v>40</v>
      </c>
      <c r="F52" s="11">
        <v>12.5</v>
      </c>
      <c r="G52" s="11">
        <v>10</v>
      </c>
      <c r="H52" s="10">
        <v>2.2999999999999998</v>
      </c>
      <c r="I52" s="10">
        <v>0.09</v>
      </c>
      <c r="J52" s="10">
        <v>0.01</v>
      </c>
      <c r="K52" s="10">
        <v>0.41</v>
      </c>
      <c r="L52" s="10">
        <v>0.6</v>
      </c>
      <c r="M52" s="10">
        <v>0.05</v>
      </c>
      <c r="N52" s="10">
        <v>0.9</v>
      </c>
      <c r="O52" s="10">
        <v>6.2</v>
      </c>
    </row>
    <row r="53" spans="2:15" ht="15.75" customHeight="1">
      <c r="B53" s="9" t="s">
        <v>35</v>
      </c>
      <c r="C53" s="9" t="s">
        <v>118</v>
      </c>
      <c r="D53" s="10" t="s">
        <v>95</v>
      </c>
      <c r="E53" s="11" t="s">
        <v>31</v>
      </c>
      <c r="F53" s="11">
        <v>12.5</v>
      </c>
      <c r="G53" s="11">
        <v>5</v>
      </c>
      <c r="H53" s="10">
        <v>1.85</v>
      </c>
      <c r="I53" s="10">
        <v>0.06</v>
      </c>
      <c r="J53" s="10">
        <v>5.0000000000000001E-3</v>
      </c>
      <c r="K53" s="10">
        <v>0.34</v>
      </c>
      <c r="L53" s="10">
        <v>0.75</v>
      </c>
      <c r="M53" s="10">
        <v>2.5000000000000001E-2</v>
      </c>
      <c r="N53" s="10">
        <v>2.85</v>
      </c>
      <c r="O53" s="10">
        <v>10</v>
      </c>
    </row>
    <row r="54" spans="2:15" ht="15.75" customHeight="1">
      <c r="B54" s="9" t="s">
        <v>35</v>
      </c>
      <c r="C54" s="9" t="s">
        <v>118</v>
      </c>
      <c r="D54" s="10" t="s">
        <v>107</v>
      </c>
      <c r="E54" s="11" t="s">
        <v>108</v>
      </c>
      <c r="F54" s="11">
        <v>1.1764705882352942</v>
      </c>
      <c r="G54" s="11">
        <v>1</v>
      </c>
      <c r="H54" s="10">
        <v>0.35</v>
      </c>
      <c r="I54" s="10">
        <v>0.01</v>
      </c>
      <c r="J54" s="10">
        <v>3.0000000000000001E-3</v>
      </c>
      <c r="K54" s="10">
        <v>6.3E-2</v>
      </c>
      <c r="L54" s="10">
        <v>0.02</v>
      </c>
      <c r="M54" s="10">
        <v>4.0000000000000001E-3</v>
      </c>
      <c r="N54" s="10">
        <v>7.0000000000000007E-2</v>
      </c>
      <c r="O54" s="10">
        <v>1.84</v>
      </c>
    </row>
    <row r="55" spans="2:15" ht="15.75" customHeight="1">
      <c r="B55" s="9" t="s">
        <v>35</v>
      </c>
      <c r="C55" s="9" t="s">
        <v>118</v>
      </c>
      <c r="D55" s="10" t="s">
        <v>65</v>
      </c>
      <c r="E55" s="11" t="s">
        <v>32</v>
      </c>
      <c r="F55" s="11">
        <v>1</v>
      </c>
      <c r="G55" s="11">
        <v>1</v>
      </c>
      <c r="H55" s="10">
        <v>9</v>
      </c>
      <c r="I55" s="10">
        <v>0</v>
      </c>
      <c r="J55" s="10">
        <v>1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2:15" ht="15.75" customHeight="1">
      <c r="B56" s="9" t="s">
        <v>35</v>
      </c>
      <c r="C56" s="9" t="s">
        <v>118</v>
      </c>
      <c r="D56" s="10" t="s">
        <v>98</v>
      </c>
      <c r="E56" s="11" t="s">
        <v>33</v>
      </c>
      <c r="F56" s="11">
        <v>0.63157894736842102</v>
      </c>
      <c r="G56" s="11">
        <v>0.6</v>
      </c>
      <c r="H56" s="10">
        <v>0.86399999999999988</v>
      </c>
      <c r="I56" s="10">
        <v>2.8199999999999999E-2</v>
      </c>
      <c r="J56" s="10">
        <v>1.8E-3</v>
      </c>
      <c r="K56" s="10">
        <v>0.17579999999999998</v>
      </c>
      <c r="L56" s="10">
        <v>0.114</v>
      </c>
      <c r="M56" s="10">
        <v>7.8000000000000005E-3</v>
      </c>
      <c r="N56" s="10">
        <v>0.24</v>
      </c>
      <c r="O56" s="10">
        <v>0</v>
      </c>
    </row>
    <row r="57" spans="2:15" ht="15.75" customHeight="1">
      <c r="B57" s="9" t="s">
        <v>35</v>
      </c>
      <c r="C57" s="9" t="s">
        <v>118</v>
      </c>
      <c r="D57" s="10" t="s">
        <v>67</v>
      </c>
      <c r="E57" s="11" t="s">
        <v>34</v>
      </c>
      <c r="F57" s="11">
        <v>1</v>
      </c>
      <c r="G57" s="11">
        <v>1</v>
      </c>
      <c r="H57" s="10">
        <v>0</v>
      </c>
      <c r="I57" s="10">
        <v>0</v>
      </c>
      <c r="J57" s="10">
        <v>0</v>
      </c>
      <c r="K57" s="10">
        <v>0</v>
      </c>
      <c r="L57" s="10">
        <v>387.81</v>
      </c>
      <c r="M57" s="10">
        <v>3.0000000000000001E-3</v>
      </c>
      <c r="N57" s="10">
        <v>0.24</v>
      </c>
      <c r="O57" s="10">
        <v>0</v>
      </c>
    </row>
    <row r="58" spans="2:15" ht="15.75" customHeight="1">
      <c r="B58" s="66"/>
      <c r="C58" s="48"/>
      <c r="D58" s="46" t="s">
        <v>121</v>
      </c>
      <c r="E58" s="47"/>
      <c r="F58" s="47"/>
      <c r="G58" s="48"/>
      <c r="H58" s="13">
        <f t="shared" ref="H58:O58" si="6">SUM(H51:H57)</f>
        <v>181.16400000000002</v>
      </c>
      <c r="I58" s="13">
        <f t="shared" si="6"/>
        <v>26.348199999999999</v>
      </c>
      <c r="J58" s="13">
        <f t="shared" si="6"/>
        <v>7.8597999999999999</v>
      </c>
      <c r="K58" s="13">
        <f t="shared" si="6"/>
        <v>0.9887999999999999</v>
      </c>
      <c r="L58" s="13">
        <f t="shared" si="6"/>
        <v>450.49400000000003</v>
      </c>
      <c r="M58" s="13">
        <f t="shared" si="6"/>
        <v>3.3298000000000001</v>
      </c>
      <c r="N58" s="13">
        <f t="shared" si="6"/>
        <v>11.5</v>
      </c>
      <c r="O58" s="13">
        <f t="shared" si="6"/>
        <v>18.04</v>
      </c>
    </row>
    <row r="59" spans="2:15" ht="15.75" customHeight="1">
      <c r="B59" s="9" t="s">
        <v>35</v>
      </c>
      <c r="C59" s="9" t="s">
        <v>122</v>
      </c>
      <c r="D59" s="10" t="s">
        <v>123</v>
      </c>
      <c r="E59" s="11" t="s">
        <v>124</v>
      </c>
      <c r="F59" s="11">
        <v>129.03225806451613</v>
      </c>
      <c r="G59" s="11">
        <v>120</v>
      </c>
      <c r="H59" s="10">
        <v>199.2</v>
      </c>
      <c r="I59" s="10">
        <v>24.84</v>
      </c>
      <c r="J59" s="10">
        <v>11.04</v>
      </c>
      <c r="K59" s="10">
        <v>0.12</v>
      </c>
      <c r="L59" s="10">
        <v>75.599999999999994</v>
      </c>
      <c r="M59" s="10">
        <v>0.84</v>
      </c>
      <c r="N59" s="10">
        <v>13.2</v>
      </c>
      <c r="O59" s="10">
        <v>28.8</v>
      </c>
    </row>
    <row r="60" spans="2:15" ht="15.75" customHeight="1">
      <c r="B60" s="9" t="s">
        <v>35</v>
      </c>
      <c r="C60" s="9" t="s">
        <v>122</v>
      </c>
      <c r="D60" s="10" t="s">
        <v>120</v>
      </c>
      <c r="E60" s="11" t="s">
        <v>40</v>
      </c>
      <c r="F60" s="11">
        <v>12.5</v>
      </c>
      <c r="G60" s="11">
        <v>10</v>
      </c>
      <c r="H60" s="10">
        <v>2.2999999999999998</v>
      </c>
      <c r="I60" s="10">
        <v>0.09</v>
      </c>
      <c r="J60" s="10">
        <v>0.01</v>
      </c>
      <c r="K60" s="10">
        <v>0.41</v>
      </c>
      <c r="L60" s="10">
        <v>0.6</v>
      </c>
      <c r="M60" s="10">
        <v>0.05</v>
      </c>
      <c r="N60" s="10">
        <v>0.9</v>
      </c>
      <c r="O60" s="10">
        <v>6.2</v>
      </c>
    </row>
    <row r="61" spans="2:15" ht="15.75" customHeight="1">
      <c r="B61" s="9" t="s">
        <v>35</v>
      </c>
      <c r="C61" s="9" t="s">
        <v>122</v>
      </c>
      <c r="D61" s="10" t="s">
        <v>107</v>
      </c>
      <c r="E61" s="11" t="s">
        <v>108</v>
      </c>
      <c r="F61" s="11">
        <v>7.0588235294117645</v>
      </c>
      <c r="G61" s="11">
        <v>6</v>
      </c>
      <c r="H61" s="10">
        <v>2.1</v>
      </c>
      <c r="I61" s="10">
        <v>0.06</v>
      </c>
      <c r="J61" s="10">
        <v>1.7999999999999999E-2</v>
      </c>
      <c r="K61" s="10">
        <v>0.37799999999999995</v>
      </c>
      <c r="L61" s="10">
        <v>0.12</v>
      </c>
      <c r="M61" s="10">
        <v>2.4000000000000004E-2</v>
      </c>
      <c r="N61" s="10">
        <v>0.42</v>
      </c>
      <c r="O61" s="10">
        <v>11.04</v>
      </c>
    </row>
    <row r="62" spans="2:15" ht="15.75" customHeight="1">
      <c r="B62" s="9" t="s">
        <v>35</v>
      </c>
      <c r="C62" s="9" t="s">
        <v>122</v>
      </c>
      <c r="D62" s="10" t="s">
        <v>95</v>
      </c>
      <c r="E62" s="11" t="s">
        <v>31</v>
      </c>
      <c r="F62" s="11">
        <v>12.5</v>
      </c>
      <c r="G62" s="11">
        <v>5</v>
      </c>
      <c r="H62" s="10">
        <v>1.85</v>
      </c>
      <c r="I62" s="10">
        <v>0.06</v>
      </c>
      <c r="J62" s="10">
        <v>5.0000000000000001E-3</v>
      </c>
      <c r="K62" s="10">
        <v>0.34</v>
      </c>
      <c r="L62" s="10">
        <v>0.75</v>
      </c>
      <c r="M62" s="10">
        <v>2.5000000000000001E-2</v>
      </c>
      <c r="N62" s="10">
        <v>2.85</v>
      </c>
      <c r="O62" s="10">
        <v>10</v>
      </c>
    </row>
    <row r="63" spans="2:15" ht="15.75" customHeight="1">
      <c r="B63" s="9" t="s">
        <v>35</v>
      </c>
      <c r="C63" s="9" t="s">
        <v>122</v>
      </c>
      <c r="D63" s="9" t="s">
        <v>125</v>
      </c>
      <c r="E63" s="11">
        <v>0</v>
      </c>
      <c r="F63" s="11">
        <v>1</v>
      </c>
      <c r="G63" s="11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2:15" ht="15.75" customHeight="1">
      <c r="B64" s="9" t="s">
        <v>35</v>
      </c>
      <c r="C64" s="9" t="s">
        <v>122</v>
      </c>
      <c r="D64" s="9" t="s">
        <v>126</v>
      </c>
      <c r="E64" s="11">
        <v>0</v>
      </c>
      <c r="F64" s="11">
        <v>1</v>
      </c>
      <c r="G64" s="11">
        <v>1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</row>
    <row r="65" spans="2:15" ht="15.75" customHeight="1">
      <c r="B65" s="9" t="s">
        <v>35</v>
      </c>
      <c r="C65" s="9" t="s">
        <v>122</v>
      </c>
      <c r="D65" s="9" t="s">
        <v>115</v>
      </c>
      <c r="E65" s="11">
        <v>0</v>
      </c>
      <c r="F65" s="11">
        <v>1</v>
      </c>
      <c r="G65" s="11">
        <v>1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</row>
    <row r="66" spans="2:15" ht="15.75" customHeight="1">
      <c r="B66" s="9" t="s">
        <v>35</v>
      </c>
      <c r="C66" s="9" t="s">
        <v>122</v>
      </c>
      <c r="D66" s="10" t="s">
        <v>65</v>
      </c>
      <c r="E66" s="11" t="s">
        <v>32</v>
      </c>
      <c r="F66" s="11">
        <v>3</v>
      </c>
      <c r="G66" s="11">
        <v>3</v>
      </c>
      <c r="H66" s="10">
        <v>27</v>
      </c>
      <c r="I66" s="10">
        <v>0</v>
      </c>
      <c r="J66" s="10">
        <v>3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2:15" ht="15.75" customHeight="1">
      <c r="B67" s="9" t="s">
        <v>35</v>
      </c>
      <c r="C67" s="9" t="s">
        <v>122</v>
      </c>
      <c r="D67" s="10" t="s">
        <v>98</v>
      </c>
      <c r="E67" s="11" t="s">
        <v>33</v>
      </c>
      <c r="F67" s="11">
        <v>0.63157894736842102</v>
      </c>
      <c r="G67" s="11">
        <v>0.6</v>
      </c>
      <c r="H67" s="10">
        <v>0.86399999999999988</v>
      </c>
      <c r="I67" s="10">
        <v>2.8199999999999999E-2</v>
      </c>
      <c r="J67" s="10">
        <v>1.8E-3</v>
      </c>
      <c r="K67" s="10">
        <v>0.17579999999999998</v>
      </c>
      <c r="L67" s="10">
        <v>0.114</v>
      </c>
      <c r="M67" s="10">
        <v>7.8000000000000005E-3</v>
      </c>
      <c r="N67" s="10">
        <v>0.24</v>
      </c>
      <c r="O67" s="10">
        <v>0</v>
      </c>
    </row>
    <row r="68" spans="2:15" ht="15.75" customHeight="1">
      <c r="B68" s="9" t="s">
        <v>35</v>
      </c>
      <c r="C68" s="9" t="s">
        <v>122</v>
      </c>
      <c r="D68" s="10" t="s">
        <v>67</v>
      </c>
      <c r="E68" s="11" t="s">
        <v>34</v>
      </c>
      <c r="F68" s="11">
        <v>1</v>
      </c>
      <c r="G68" s="11">
        <v>1</v>
      </c>
      <c r="H68" s="10">
        <v>0</v>
      </c>
      <c r="I68" s="10">
        <v>0</v>
      </c>
      <c r="J68" s="10">
        <v>0</v>
      </c>
      <c r="K68" s="10">
        <v>0</v>
      </c>
      <c r="L68" s="10">
        <v>387.81</v>
      </c>
      <c r="M68" s="10">
        <v>3.0000000000000001E-3</v>
      </c>
      <c r="N68" s="10">
        <v>0.24</v>
      </c>
      <c r="O68" s="10">
        <v>0</v>
      </c>
    </row>
    <row r="69" spans="2:15" ht="15.75" customHeight="1">
      <c r="B69" s="62"/>
      <c r="C69" s="63"/>
      <c r="D69" s="46" t="s">
        <v>127</v>
      </c>
      <c r="E69" s="47"/>
      <c r="F69" s="47"/>
      <c r="G69" s="48"/>
      <c r="H69" s="13">
        <f t="shared" ref="H69:O69" si="7">SUM(H58:H68)</f>
        <v>414.47800000000007</v>
      </c>
      <c r="I69" s="13">
        <f t="shared" si="7"/>
        <v>51.426400000000001</v>
      </c>
      <c r="J69" s="13">
        <f t="shared" si="7"/>
        <v>21.9346</v>
      </c>
      <c r="K69" s="13">
        <f t="shared" si="7"/>
        <v>2.4125999999999999</v>
      </c>
      <c r="L69" s="13">
        <f t="shared" si="7"/>
        <v>915.48800000000006</v>
      </c>
      <c r="M69" s="13">
        <f t="shared" si="7"/>
        <v>4.2796000000000003</v>
      </c>
      <c r="N69" s="13">
        <f t="shared" si="7"/>
        <v>29.349999999999998</v>
      </c>
      <c r="O69" s="13">
        <f t="shared" si="7"/>
        <v>74.080000000000013</v>
      </c>
    </row>
    <row r="70" spans="2:15" ht="15.75" customHeight="1">
      <c r="B70" s="64"/>
      <c r="C70" s="65"/>
      <c r="D70" s="46" t="s">
        <v>128</v>
      </c>
      <c r="E70" s="47"/>
      <c r="F70" s="47"/>
      <c r="G70" s="48"/>
      <c r="H70" s="13">
        <f t="shared" ref="H70:O70" si="8">+AVERAGE(H57,H69)</f>
        <v>207.23900000000003</v>
      </c>
      <c r="I70" s="13">
        <f t="shared" si="8"/>
        <v>25.713200000000001</v>
      </c>
      <c r="J70" s="13">
        <f t="shared" si="8"/>
        <v>10.9673</v>
      </c>
      <c r="K70" s="13">
        <f t="shared" si="8"/>
        <v>1.2062999999999999</v>
      </c>
      <c r="L70" s="13">
        <f t="shared" si="8"/>
        <v>651.649</v>
      </c>
      <c r="M70" s="13">
        <f t="shared" si="8"/>
        <v>2.1413000000000002</v>
      </c>
      <c r="N70" s="13">
        <f t="shared" si="8"/>
        <v>14.794999999999998</v>
      </c>
      <c r="O70" s="13">
        <f t="shared" si="8"/>
        <v>37.040000000000006</v>
      </c>
    </row>
    <row r="71" spans="2:15" ht="15.75" customHeight="1">
      <c r="B71" s="9" t="s">
        <v>129</v>
      </c>
      <c r="C71" s="9" t="s">
        <v>130</v>
      </c>
      <c r="D71" s="10" t="s">
        <v>131</v>
      </c>
      <c r="E71" s="11" t="s">
        <v>132</v>
      </c>
      <c r="F71" s="11">
        <v>25</v>
      </c>
      <c r="G71" s="11">
        <v>20</v>
      </c>
      <c r="H71" s="10">
        <v>10.6</v>
      </c>
      <c r="I71" s="10">
        <v>0.28000000000000003</v>
      </c>
      <c r="J71" s="10">
        <v>0.02</v>
      </c>
      <c r="K71" s="10">
        <v>2.06</v>
      </c>
      <c r="L71" s="10">
        <v>14.2</v>
      </c>
      <c r="M71" s="10">
        <v>0.16</v>
      </c>
      <c r="N71" s="10">
        <v>3.2</v>
      </c>
      <c r="O71" s="10">
        <v>0.4</v>
      </c>
    </row>
    <row r="72" spans="2:15" ht="15.75" customHeight="1">
      <c r="B72" s="9" t="s">
        <v>129</v>
      </c>
      <c r="C72" s="9" t="s">
        <v>130</v>
      </c>
      <c r="D72" s="10" t="s">
        <v>81</v>
      </c>
      <c r="E72" s="11" t="s">
        <v>82</v>
      </c>
      <c r="F72" s="11">
        <v>23.529411764705884</v>
      </c>
      <c r="G72" s="11">
        <v>20</v>
      </c>
      <c r="H72" s="10">
        <v>9.4</v>
      </c>
      <c r="I72" s="10">
        <v>0.14000000000000001</v>
      </c>
      <c r="J72" s="10">
        <v>0.02</v>
      </c>
      <c r="K72" s="10">
        <v>1.9</v>
      </c>
      <c r="L72" s="10">
        <v>7</v>
      </c>
      <c r="M72" s="10">
        <v>0.08</v>
      </c>
      <c r="N72" s="10">
        <v>5.4</v>
      </c>
      <c r="O72" s="10">
        <v>263.60000000000002</v>
      </c>
    </row>
    <row r="73" spans="2:15" ht="15.75" customHeight="1">
      <c r="B73" s="9" t="s">
        <v>129</v>
      </c>
      <c r="C73" s="9" t="s">
        <v>130</v>
      </c>
      <c r="D73" s="10" t="s">
        <v>120</v>
      </c>
      <c r="E73" s="11" t="s">
        <v>40</v>
      </c>
      <c r="F73" s="11">
        <v>15</v>
      </c>
      <c r="G73" s="11">
        <v>12</v>
      </c>
      <c r="H73" s="10">
        <v>2.76</v>
      </c>
      <c r="I73" s="10">
        <v>0.10800000000000001</v>
      </c>
      <c r="J73" s="10">
        <v>1.2000000000000002E-2</v>
      </c>
      <c r="K73" s="10">
        <v>0.49199999999999994</v>
      </c>
      <c r="L73" s="10">
        <v>0.72</v>
      </c>
      <c r="M73" s="10">
        <v>0.06</v>
      </c>
      <c r="N73" s="10">
        <v>1.08</v>
      </c>
      <c r="O73" s="10">
        <v>7.44</v>
      </c>
    </row>
    <row r="74" spans="2:15" ht="15.75" customHeight="1">
      <c r="B74" s="9" t="s">
        <v>129</v>
      </c>
      <c r="C74" s="9" t="s">
        <v>130</v>
      </c>
      <c r="D74" s="10" t="s">
        <v>133</v>
      </c>
      <c r="E74" s="11" t="s">
        <v>41</v>
      </c>
      <c r="F74" s="11">
        <v>12.631578947368421</v>
      </c>
      <c r="G74" s="11">
        <v>12</v>
      </c>
      <c r="H74" s="10">
        <v>4.8</v>
      </c>
      <c r="I74" s="10">
        <v>0.16799999999999998</v>
      </c>
      <c r="J74" s="10">
        <v>1.2000000000000002E-2</v>
      </c>
      <c r="K74" s="10">
        <v>0.92400000000000004</v>
      </c>
      <c r="L74" s="10">
        <v>0.48</v>
      </c>
      <c r="M74" s="10">
        <v>3.5999999999999997E-2</v>
      </c>
      <c r="N74" s="10">
        <v>2.88</v>
      </c>
      <c r="O74" s="10">
        <v>0.12</v>
      </c>
    </row>
    <row r="75" spans="2:15" ht="15.75" customHeight="1">
      <c r="B75" s="9" t="s">
        <v>129</v>
      </c>
      <c r="C75" s="9" t="s">
        <v>130</v>
      </c>
      <c r="D75" s="10" t="s">
        <v>96</v>
      </c>
      <c r="E75" s="11" t="s">
        <v>97</v>
      </c>
      <c r="F75" s="11">
        <v>2.2222222222222223</v>
      </c>
      <c r="G75" s="11">
        <v>2</v>
      </c>
      <c r="H75" s="10">
        <v>0.88</v>
      </c>
      <c r="I75" s="10">
        <v>4.5999999999999999E-2</v>
      </c>
      <c r="J75" s="10">
        <v>1.2E-2</v>
      </c>
      <c r="K75" s="10">
        <v>0.11800000000000001</v>
      </c>
      <c r="L75" s="10">
        <v>0.92</v>
      </c>
      <c r="M75" s="10">
        <v>3.6000000000000004E-2</v>
      </c>
      <c r="N75" s="10">
        <v>1.64</v>
      </c>
      <c r="O75" s="10">
        <v>7.8</v>
      </c>
    </row>
    <row r="76" spans="2:15" ht="15.75" customHeight="1">
      <c r="B76" s="9" t="s">
        <v>129</v>
      </c>
      <c r="C76" s="9" t="s">
        <v>130</v>
      </c>
      <c r="D76" s="10" t="s">
        <v>134</v>
      </c>
      <c r="E76" s="11" t="s">
        <v>135</v>
      </c>
      <c r="F76" s="11">
        <v>2</v>
      </c>
      <c r="G76" s="11">
        <v>1</v>
      </c>
      <c r="H76" s="10">
        <v>0.44</v>
      </c>
      <c r="I76" s="10">
        <v>3.0000000000000001E-3</v>
      </c>
      <c r="J76" s="10">
        <v>3.0000000000000001E-3</v>
      </c>
      <c r="K76" s="10">
        <v>9.3000000000000013E-2</v>
      </c>
      <c r="L76" s="10">
        <v>0.04</v>
      </c>
      <c r="M76" s="10">
        <v>5.0000000000000001E-3</v>
      </c>
      <c r="N76" s="10">
        <v>0.19</v>
      </c>
      <c r="O76" s="10">
        <v>0.01</v>
      </c>
    </row>
    <row r="77" spans="2:15" ht="15.75" customHeight="1">
      <c r="B77" s="9" t="s">
        <v>129</v>
      </c>
      <c r="C77" s="9" t="s">
        <v>130</v>
      </c>
      <c r="D77" s="10" t="s">
        <v>67</v>
      </c>
      <c r="E77" s="11" t="s">
        <v>34</v>
      </c>
      <c r="F77" s="11">
        <v>1</v>
      </c>
      <c r="G77" s="11">
        <v>1</v>
      </c>
      <c r="H77" s="10">
        <v>0</v>
      </c>
      <c r="I77" s="10">
        <v>0</v>
      </c>
      <c r="J77" s="10">
        <v>0</v>
      </c>
      <c r="K77" s="10">
        <v>0</v>
      </c>
      <c r="L77" s="10">
        <v>387.81</v>
      </c>
      <c r="M77" s="10">
        <v>3.0000000000000001E-3</v>
      </c>
      <c r="N77" s="10">
        <v>0.24</v>
      </c>
      <c r="O77" s="10">
        <v>0</v>
      </c>
    </row>
    <row r="78" spans="2:15" ht="15" customHeight="1">
      <c r="B78" s="9" t="s">
        <v>129</v>
      </c>
      <c r="C78" s="9" t="s">
        <v>130</v>
      </c>
      <c r="D78" s="10" t="s">
        <v>136</v>
      </c>
      <c r="E78" s="11" t="s">
        <v>137</v>
      </c>
      <c r="F78" s="11">
        <v>10</v>
      </c>
      <c r="G78" s="11">
        <v>10</v>
      </c>
      <c r="H78" s="10">
        <v>32.6</v>
      </c>
      <c r="I78" s="10">
        <v>0.09</v>
      </c>
      <c r="J78" s="10">
        <v>3.34</v>
      </c>
      <c r="K78" s="10">
        <v>0.54</v>
      </c>
      <c r="L78" s="10">
        <v>71.099999999999994</v>
      </c>
      <c r="M78" s="10">
        <v>0.02</v>
      </c>
      <c r="N78" s="10">
        <v>1.4</v>
      </c>
      <c r="O78" s="10">
        <v>8.4</v>
      </c>
    </row>
    <row r="79" spans="2:15" ht="15.75" customHeight="1">
      <c r="B79" s="9" t="s">
        <v>28</v>
      </c>
      <c r="C79" s="9" t="s">
        <v>29</v>
      </c>
      <c r="D79" s="10" t="s">
        <v>138</v>
      </c>
      <c r="E79" s="11" t="s">
        <v>30</v>
      </c>
      <c r="F79" s="11">
        <v>45</v>
      </c>
      <c r="G79" s="11">
        <v>45</v>
      </c>
      <c r="H79" s="10">
        <v>158.85</v>
      </c>
      <c r="I79" s="10">
        <v>3.0150000000000001</v>
      </c>
      <c r="J79" s="10">
        <v>0.18</v>
      </c>
      <c r="K79" s="10">
        <v>36.044999999999995</v>
      </c>
      <c r="L79" s="10">
        <v>0.9</v>
      </c>
      <c r="M79" s="10">
        <v>0.36</v>
      </c>
      <c r="N79" s="10">
        <v>4.05</v>
      </c>
      <c r="O79" s="10">
        <v>0</v>
      </c>
    </row>
    <row r="80" spans="2:15" ht="15.75" customHeight="1">
      <c r="B80" s="9" t="s">
        <v>28</v>
      </c>
      <c r="C80" s="9" t="s">
        <v>29</v>
      </c>
      <c r="D80" s="10" t="s">
        <v>95</v>
      </c>
      <c r="E80" s="11" t="s">
        <v>31</v>
      </c>
      <c r="F80" s="11">
        <v>6.25</v>
      </c>
      <c r="G80" s="11">
        <v>2.5</v>
      </c>
      <c r="H80" s="10">
        <v>0.92500000000000004</v>
      </c>
      <c r="I80" s="10">
        <v>0.03</v>
      </c>
      <c r="J80" s="10">
        <v>2.5000000000000001E-3</v>
      </c>
      <c r="K80" s="10">
        <v>0.17</v>
      </c>
      <c r="L80" s="10">
        <v>0.375</v>
      </c>
      <c r="M80" s="10">
        <v>1.2500000000000001E-2</v>
      </c>
      <c r="N80" s="10">
        <v>1.425</v>
      </c>
      <c r="O80" s="10">
        <v>5</v>
      </c>
    </row>
    <row r="81" spans="2:15" ht="15.75" customHeight="1">
      <c r="B81" s="9" t="s">
        <v>28</v>
      </c>
      <c r="C81" s="9" t="s">
        <v>29</v>
      </c>
      <c r="D81" s="10" t="s">
        <v>65</v>
      </c>
      <c r="E81" s="11" t="s">
        <v>32</v>
      </c>
      <c r="F81" s="11">
        <v>2.9</v>
      </c>
      <c r="G81" s="11">
        <v>2.9</v>
      </c>
      <c r="H81" s="10">
        <v>26.1</v>
      </c>
      <c r="I81" s="10">
        <v>0</v>
      </c>
      <c r="J81" s="10">
        <v>2.9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</row>
    <row r="82" spans="2:15" ht="15.75" customHeight="1">
      <c r="B82" s="9" t="s">
        <v>28</v>
      </c>
      <c r="C82" s="9" t="s">
        <v>29</v>
      </c>
      <c r="D82" s="10" t="s">
        <v>98</v>
      </c>
      <c r="E82" s="11" t="s">
        <v>33</v>
      </c>
      <c r="F82" s="11">
        <v>0.63157894736842102</v>
      </c>
      <c r="G82" s="11">
        <v>0.6</v>
      </c>
      <c r="H82" s="10">
        <v>0.86399999999999988</v>
      </c>
      <c r="I82" s="10">
        <v>2.8199999999999999E-2</v>
      </c>
      <c r="J82" s="10">
        <v>1.8E-3</v>
      </c>
      <c r="K82" s="10">
        <v>0.17579999999999998</v>
      </c>
      <c r="L82" s="10">
        <v>0.114</v>
      </c>
      <c r="M82" s="10">
        <v>7.8000000000000005E-3</v>
      </c>
      <c r="N82" s="10">
        <v>0.24</v>
      </c>
      <c r="O82" s="10">
        <v>0</v>
      </c>
    </row>
    <row r="83" spans="2:15" ht="15.75" customHeight="1">
      <c r="B83" s="9" t="s">
        <v>28</v>
      </c>
      <c r="C83" s="9" t="s">
        <v>29</v>
      </c>
      <c r="D83" s="10" t="s">
        <v>67</v>
      </c>
      <c r="E83" s="11" t="s">
        <v>34</v>
      </c>
      <c r="F83" s="11">
        <v>1</v>
      </c>
      <c r="G83" s="11">
        <v>1</v>
      </c>
      <c r="H83" s="10">
        <v>0</v>
      </c>
      <c r="I83" s="10">
        <v>0</v>
      </c>
      <c r="J83" s="10">
        <v>0</v>
      </c>
      <c r="K83" s="10">
        <v>0</v>
      </c>
      <c r="L83" s="10">
        <v>387.81</v>
      </c>
      <c r="M83" s="10">
        <v>3.0000000000000001E-3</v>
      </c>
      <c r="N83" s="10">
        <v>0.24</v>
      </c>
      <c r="O83" s="10">
        <v>0</v>
      </c>
    </row>
    <row r="84" spans="2:15" ht="15.75" customHeight="1">
      <c r="B84" s="9" t="s">
        <v>139</v>
      </c>
      <c r="C84" s="9" t="s">
        <v>140</v>
      </c>
      <c r="D84" s="10" t="s">
        <v>79</v>
      </c>
      <c r="E84" s="11" t="s">
        <v>80</v>
      </c>
      <c r="F84" s="11">
        <v>75</v>
      </c>
      <c r="G84" s="11">
        <v>75</v>
      </c>
      <c r="H84" s="10">
        <v>66.75</v>
      </c>
      <c r="I84" s="10">
        <v>1.575</v>
      </c>
      <c r="J84" s="10">
        <v>7.4999999999999997E-2</v>
      </c>
      <c r="K84" s="10">
        <v>14.175000000000001</v>
      </c>
      <c r="L84" s="10">
        <v>4.5</v>
      </c>
      <c r="M84" s="10">
        <v>0.6</v>
      </c>
      <c r="N84" s="10">
        <v>9</v>
      </c>
      <c r="O84" s="10">
        <v>0</v>
      </c>
    </row>
    <row r="85" spans="2:15" ht="15.75" customHeight="1">
      <c r="B85" s="9" t="s">
        <v>139</v>
      </c>
      <c r="C85" s="9" t="s">
        <v>140</v>
      </c>
      <c r="D85" s="10" t="s">
        <v>141</v>
      </c>
      <c r="E85" s="11" t="s">
        <v>142</v>
      </c>
      <c r="F85" s="11">
        <v>1.1111111111111112</v>
      </c>
      <c r="G85" s="11">
        <v>1</v>
      </c>
      <c r="H85" s="10">
        <v>0.55000000000000004</v>
      </c>
      <c r="I85" s="10">
        <v>2.8999999999999998E-2</v>
      </c>
      <c r="J85" s="10">
        <v>0.01</v>
      </c>
      <c r="K85" s="10">
        <v>6.9000000000000006E-2</v>
      </c>
      <c r="L85" s="10">
        <v>0.56000000000000005</v>
      </c>
      <c r="M85" s="10">
        <v>6.6000000000000003E-2</v>
      </c>
      <c r="N85" s="10">
        <v>1.38</v>
      </c>
      <c r="O85" s="10">
        <v>4.21</v>
      </c>
    </row>
    <row r="86" spans="2:15" ht="15.75" customHeight="1">
      <c r="B86" s="9" t="s">
        <v>139</v>
      </c>
      <c r="C86" s="9" t="s">
        <v>140</v>
      </c>
      <c r="D86" s="10" t="s">
        <v>98</v>
      </c>
      <c r="E86" s="11" t="s">
        <v>33</v>
      </c>
      <c r="F86" s="11">
        <v>0.63157894736842102</v>
      </c>
      <c r="G86" s="11">
        <v>0.6</v>
      </c>
      <c r="H86" s="10">
        <v>0.86399999999999988</v>
      </c>
      <c r="I86" s="10">
        <v>2.8199999999999999E-2</v>
      </c>
      <c r="J86" s="10">
        <v>1.8E-3</v>
      </c>
      <c r="K86" s="10">
        <v>0.17579999999999998</v>
      </c>
      <c r="L86" s="10">
        <v>0.114</v>
      </c>
      <c r="M86" s="10">
        <v>7.8000000000000005E-3</v>
      </c>
      <c r="N86" s="10">
        <v>0.24</v>
      </c>
      <c r="O86" s="10">
        <v>0</v>
      </c>
    </row>
    <row r="87" spans="2:15" ht="15.75" customHeight="1">
      <c r="B87" s="9" t="s">
        <v>139</v>
      </c>
      <c r="C87" s="9" t="s">
        <v>140</v>
      </c>
      <c r="D87" s="10" t="s">
        <v>67</v>
      </c>
      <c r="E87" s="11" t="s">
        <v>34</v>
      </c>
      <c r="F87" s="11">
        <v>1</v>
      </c>
      <c r="G87" s="11">
        <v>1</v>
      </c>
      <c r="H87" s="10">
        <v>0</v>
      </c>
      <c r="I87" s="10">
        <v>0</v>
      </c>
      <c r="J87" s="10">
        <v>0</v>
      </c>
      <c r="K87" s="10">
        <v>0</v>
      </c>
      <c r="L87" s="10">
        <v>387.81</v>
      </c>
      <c r="M87" s="10">
        <v>3.0000000000000001E-3</v>
      </c>
      <c r="N87" s="10">
        <v>0.24</v>
      </c>
      <c r="O87" s="10">
        <v>0</v>
      </c>
    </row>
    <row r="88" spans="2:15" ht="15.75" customHeight="1">
      <c r="B88" s="9" t="s">
        <v>143</v>
      </c>
      <c r="C88" s="9" t="s">
        <v>144</v>
      </c>
      <c r="D88" s="10" t="s">
        <v>145</v>
      </c>
      <c r="E88" s="11" t="s">
        <v>146</v>
      </c>
      <c r="F88" s="11">
        <v>88.333333333333329</v>
      </c>
      <c r="G88" s="11">
        <v>53</v>
      </c>
      <c r="H88" s="10">
        <v>25.44</v>
      </c>
      <c r="I88" s="10">
        <v>0.47700000000000004</v>
      </c>
      <c r="J88" s="10">
        <v>5.3000000000000005E-2</v>
      </c>
      <c r="K88" s="10">
        <v>4.7170000000000005</v>
      </c>
      <c r="L88" s="10">
        <v>0</v>
      </c>
      <c r="M88" s="10">
        <v>0.31799999999999995</v>
      </c>
      <c r="N88" s="10">
        <v>5.3</v>
      </c>
      <c r="O88" s="10">
        <v>19.61</v>
      </c>
    </row>
    <row r="89" spans="2:15" ht="15.75" customHeight="1">
      <c r="B89" s="9" t="s">
        <v>143</v>
      </c>
      <c r="C89" s="9" t="s">
        <v>144</v>
      </c>
      <c r="D89" s="10" t="s">
        <v>66</v>
      </c>
      <c r="E89" s="11" t="s">
        <v>22</v>
      </c>
      <c r="F89" s="11">
        <v>8</v>
      </c>
      <c r="G89" s="11">
        <v>8</v>
      </c>
      <c r="H89" s="10">
        <v>31.2</v>
      </c>
      <c r="I89" s="10">
        <v>0</v>
      </c>
      <c r="J89" s="10">
        <v>0</v>
      </c>
      <c r="K89" s="10">
        <v>7.8</v>
      </c>
      <c r="L89" s="10">
        <v>3.12</v>
      </c>
      <c r="M89" s="10">
        <v>0.152</v>
      </c>
      <c r="N89" s="10">
        <v>6.8</v>
      </c>
      <c r="O89" s="10">
        <v>0</v>
      </c>
    </row>
    <row r="90" spans="2:15" ht="15.75" customHeight="1">
      <c r="B90" s="9" t="s">
        <v>147</v>
      </c>
      <c r="C90" s="9" t="s">
        <v>148</v>
      </c>
      <c r="D90" s="10" t="s">
        <v>70</v>
      </c>
      <c r="E90" s="11" t="s">
        <v>59</v>
      </c>
      <c r="F90" s="11">
        <v>20</v>
      </c>
      <c r="G90" s="11">
        <v>20</v>
      </c>
      <c r="H90" s="10">
        <v>57.2</v>
      </c>
      <c r="I90" s="10">
        <v>4.68</v>
      </c>
      <c r="J90" s="10">
        <v>3.74</v>
      </c>
      <c r="K90" s="10">
        <v>1.18</v>
      </c>
      <c r="L90" s="10">
        <v>95</v>
      </c>
      <c r="M90" s="10">
        <v>0.1</v>
      </c>
      <c r="N90" s="10">
        <v>81</v>
      </c>
      <c r="O90" s="10">
        <v>19.2</v>
      </c>
    </row>
    <row r="91" spans="2:15" ht="15.75" customHeight="1">
      <c r="B91" s="9" t="s">
        <v>147</v>
      </c>
      <c r="C91" s="9" t="s">
        <v>148</v>
      </c>
      <c r="D91" s="10" t="s">
        <v>149</v>
      </c>
      <c r="E91" s="11" t="s">
        <v>150</v>
      </c>
      <c r="F91" s="11">
        <v>20</v>
      </c>
      <c r="G91" s="11">
        <v>20</v>
      </c>
      <c r="H91" s="10">
        <v>66.400000000000006</v>
      </c>
      <c r="I91" s="10">
        <v>0.08</v>
      </c>
      <c r="J91" s="10">
        <v>0.1</v>
      </c>
      <c r="K91" s="10">
        <v>15.92</v>
      </c>
      <c r="L91" s="10">
        <v>0</v>
      </c>
      <c r="M91" s="10">
        <v>0.24</v>
      </c>
      <c r="N91" s="10">
        <v>5</v>
      </c>
      <c r="O91" s="10">
        <v>0</v>
      </c>
    </row>
    <row r="92" spans="2:15" ht="15.75" customHeight="1">
      <c r="B92" s="46" t="s">
        <v>151</v>
      </c>
      <c r="C92" s="47"/>
      <c r="D92" s="47"/>
      <c r="E92" s="47"/>
      <c r="F92" s="47"/>
      <c r="G92" s="48"/>
      <c r="H92" s="13">
        <f t="shared" ref="H92:O92" si="9">SUM(H71:H91)</f>
        <v>496.62299999999993</v>
      </c>
      <c r="I92" s="13">
        <f t="shared" si="9"/>
        <v>10.7774</v>
      </c>
      <c r="J92" s="13">
        <f t="shared" si="9"/>
        <v>10.4831</v>
      </c>
      <c r="K92" s="13">
        <f t="shared" si="9"/>
        <v>86.554600000000022</v>
      </c>
      <c r="L92" s="13">
        <f t="shared" si="9"/>
        <v>1362.5729999999999</v>
      </c>
      <c r="M92" s="13">
        <f t="shared" si="9"/>
        <v>2.2700999999999993</v>
      </c>
      <c r="N92" s="13">
        <f t="shared" si="9"/>
        <v>130.94499999999999</v>
      </c>
      <c r="O92" s="13">
        <f t="shared" si="9"/>
        <v>335.78999999999996</v>
      </c>
    </row>
    <row r="93" spans="2:15" ht="15.75" customHeight="1">
      <c r="B93" s="46" t="s">
        <v>45</v>
      </c>
      <c r="C93" s="47"/>
      <c r="D93" s="47"/>
      <c r="E93" s="47"/>
      <c r="F93" s="47"/>
      <c r="G93" s="48"/>
      <c r="H93" s="17">
        <f t="shared" ref="H93:O93" si="10">+H30+H50+H70+H92</f>
        <v>921.69949999999994</v>
      </c>
      <c r="I93" s="17">
        <f t="shared" si="10"/>
        <v>43.049950000000003</v>
      </c>
      <c r="J93" s="17">
        <f t="shared" si="10"/>
        <v>24.804949999999998</v>
      </c>
      <c r="K93" s="17">
        <f t="shared" si="10"/>
        <v>110.91400000000002</v>
      </c>
      <c r="L93" s="17">
        <f t="shared" si="10"/>
        <v>2741.1169999999997</v>
      </c>
      <c r="M93" s="17">
        <f t="shared" si="10"/>
        <v>6.1312999999999995</v>
      </c>
      <c r="N93" s="17">
        <f t="shared" si="10"/>
        <v>182.70150000000001</v>
      </c>
      <c r="O93" s="17">
        <f t="shared" si="10"/>
        <v>663.7</v>
      </c>
    </row>
    <row r="94" spans="2:15" ht="15.75" customHeight="1">
      <c r="B94" s="55" t="s">
        <v>46</v>
      </c>
      <c r="C94" s="47"/>
      <c r="D94" s="47"/>
      <c r="E94" s="47"/>
      <c r="F94" s="47"/>
      <c r="G94" s="48"/>
      <c r="H94" s="19">
        <v>2499</v>
      </c>
      <c r="I94" s="20" t="s">
        <v>47</v>
      </c>
      <c r="J94" s="20" t="s">
        <v>48</v>
      </c>
      <c r="K94" s="20" t="s">
        <v>49</v>
      </c>
      <c r="L94" s="20" t="s">
        <v>50</v>
      </c>
      <c r="M94" s="20" t="s">
        <v>51</v>
      </c>
      <c r="N94" s="20" t="s">
        <v>52</v>
      </c>
      <c r="O94" s="21"/>
    </row>
    <row r="95" spans="2:15" ht="15.75" customHeight="1">
      <c r="B95" s="56" t="s">
        <v>53</v>
      </c>
      <c r="C95" s="47"/>
      <c r="D95" s="47"/>
      <c r="E95" s="47"/>
      <c r="F95" s="47"/>
      <c r="G95" s="48"/>
      <c r="H95" s="22">
        <f>+H93/H94</f>
        <v>0.36882733093237291</v>
      </c>
      <c r="I95" s="23"/>
      <c r="J95" s="23"/>
      <c r="K95" s="23"/>
      <c r="L95" s="23"/>
      <c r="M95" s="23"/>
      <c r="N95" s="23"/>
      <c r="O95" s="23"/>
    </row>
    <row r="96" spans="2:15" ht="15.75" customHeight="1">
      <c r="B96" s="57" t="s">
        <v>54</v>
      </c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8"/>
    </row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6">
    <mergeCell ref="B94:G94"/>
    <mergeCell ref="B95:G95"/>
    <mergeCell ref="B96:O96"/>
    <mergeCell ref="B58:C58"/>
    <mergeCell ref="D58:G58"/>
    <mergeCell ref="B69:C70"/>
    <mergeCell ref="D69:G69"/>
    <mergeCell ref="D70:G70"/>
    <mergeCell ref="B92:G92"/>
    <mergeCell ref="B93:G93"/>
    <mergeCell ref="D17:G17"/>
    <mergeCell ref="D49:G49"/>
    <mergeCell ref="D50:G50"/>
    <mergeCell ref="B17:C17"/>
    <mergeCell ref="B29:C30"/>
    <mergeCell ref="D29:G29"/>
    <mergeCell ref="D30:G30"/>
    <mergeCell ref="B37:C37"/>
    <mergeCell ref="D37:G37"/>
    <mergeCell ref="B49:C50"/>
    <mergeCell ref="B2:O2"/>
    <mergeCell ref="B3:B4"/>
    <mergeCell ref="C3:C4"/>
    <mergeCell ref="D3:D4"/>
    <mergeCell ref="E3:E4"/>
    <mergeCell ref="H3:H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1000"/>
  <sheetViews>
    <sheetView topLeftCell="A47" zoomScale="60" zoomScaleNormal="60" workbookViewId="0">
      <selection activeCell="C51" sqref="C51:N54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7.28515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152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153</v>
      </c>
      <c r="C5" s="10" t="s">
        <v>154</v>
      </c>
      <c r="D5" s="11" t="s">
        <v>155</v>
      </c>
      <c r="E5" s="11">
        <v>50</v>
      </c>
      <c r="F5" s="11">
        <v>40</v>
      </c>
      <c r="G5" s="10">
        <v>44.4</v>
      </c>
      <c r="H5" s="10">
        <v>0.36</v>
      </c>
      <c r="I5" s="10">
        <v>0.04</v>
      </c>
      <c r="J5" s="10">
        <v>10.52</v>
      </c>
      <c r="K5" s="10">
        <v>0.4</v>
      </c>
      <c r="L5" s="10">
        <v>0.36</v>
      </c>
      <c r="M5" s="10">
        <v>8.4</v>
      </c>
      <c r="N5" s="10">
        <v>22.8</v>
      </c>
    </row>
    <row r="6" spans="1:14">
      <c r="A6" s="9" t="s">
        <v>77</v>
      </c>
      <c r="B6" s="9" t="s">
        <v>153</v>
      </c>
      <c r="C6" s="10" t="s">
        <v>65</v>
      </c>
      <c r="D6" s="11" t="s">
        <v>32</v>
      </c>
      <c r="E6" s="11">
        <v>1</v>
      </c>
      <c r="F6" s="11">
        <v>1</v>
      </c>
      <c r="G6" s="10">
        <v>9</v>
      </c>
      <c r="H6" s="10">
        <v>0</v>
      </c>
      <c r="I6" s="10">
        <v>1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>
      <c r="A7" s="9" t="s">
        <v>77</v>
      </c>
      <c r="B7" s="9" t="s">
        <v>153</v>
      </c>
      <c r="C7" s="10" t="s">
        <v>83</v>
      </c>
      <c r="D7" s="11" t="s">
        <v>84</v>
      </c>
      <c r="E7" s="11">
        <v>15</v>
      </c>
      <c r="F7" s="11">
        <v>15</v>
      </c>
      <c r="G7" s="10">
        <v>56.1</v>
      </c>
      <c r="H7" s="10">
        <v>3.585</v>
      </c>
      <c r="I7" s="10">
        <v>0.16500000000000001</v>
      </c>
      <c r="J7" s="10">
        <v>9.0299999999999994</v>
      </c>
      <c r="K7" s="10">
        <v>2.25</v>
      </c>
      <c r="L7" s="10">
        <v>0.69</v>
      </c>
      <c r="M7" s="10">
        <v>9</v>
      </c>
      <c r="N7" s="10">
        <v>3.3</v>
      </c>
    </row>
    <row r="8" spans="1:14">
      <c r="A8" s="9" t="s">
        <v>77</v>
      </c>
      <c r="B8" s="9" t="s">
        <v>153</v>
      </c>
      <c r="C8" s="10" t="s">
        <v>85</v>
      </c>
      <c r="D8" s="11" t="s">
        <v>86</v>
      </c>
      <c r="E8" s="11">
        <v>11.111111111111111</v>
      </c>
      <c r="F8" s="11">
        <v>10</v>
      </c>
      <c r="G8" s="10">
        <v>4.3</v>
      </c>
      <c r="H8" s="10">
        <v>0.21</v>
      </c>
      <c r="I8" s="10">
        <v>0</v>
      </c>
      <c r="J8" s="10">
        <v>0.72</v>
      </c>
      <c r="K8" s="10">
        <v>0.6</v>
      </c>
      <c r="L8" s="10">
        <v>0.1</v>
      </c>
      <c r="M8" s="10">
        <v>4</v>
      </c>
      <c r="N8" s="10">
        <v>3.3</v>
      </c>
    </row>
    <row r="9" spans="1:14">
      <c r="A9" s="9" t="s">
        <v>77</v>
      </c>
      <c r="B9" s="9" t="s">
        <v>153</v>
      </c>
      <c r="C9" s="10" t="s">
        <v>81</v>
      </c>
      <c r="D9" s="11" t="s">
        <v>82</v>
      </c>
      <c r="E9" s="11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153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153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153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153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153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156</v>
      </c>
      <c r="D15" s="47"/>
      <c r="E15" s="47"/>
      <c r="F15" s="48"/>
      <c r="G15" s="13">
        <f>SUM(G5:G14)</f>
        <v>139.34400000000002</v>
      </c>
      <c r="H15" s="13">
        <f t="shared" ref="H15:N15" si="0">SUM(H14)</f>
        <v>0</v>
      </c>
      <c r="I15" s="13">
        <f t="shared" si="0"/>
        <v>0</v>
      </c>
      <c r="J15" s="13">
        <f t="shared" si="0"/>
        <v>0</v>
      </c>
      <c r="K15" s="13">
        <f t="shared" si="0"/>
        <v>387.81</v>
      </c>
      <c r="L15" s="13">
        <f t="shared" si="0"/>
        <v>3.0000000000000001E-3</v>
      </c>
      <c r="M15" s="13">
        <f t="shared" si="0"/>
        <v>0.24</v>
      </c>
      <c r="N15" s="13">
        <f t="shared" si="0"/>
        <v>0</v>
      </c>
    </row>
    <row r="16" spans="1:14">
      <c r="A16" s="9" t="s">
        <v>77</v>
      </c>
      <c r="B16" s="9" t="s">
        <v>157</v>
      </c>
      <c r="C16" s="10" t="s">
        <v>79</v>
      </c>
      <c r="D16" s="11" t="s">
        <v>80</v>
      </c>
      <c r="E16" s="11">
        <v>80</v>
      </c>
      <c r="F16" s="11">
        <v>80</v>
      </c>
      <c r="G16" s="10">
        <v>71.2</v>
      </c>
      <c r="H16" s="10">
        <v>1.68</v>
      </c>
      <c r="I16" s="10">
        <v>0.08</v>
      </c>
      <c r="J16" s="10">
        <v>15.12</v>
      </c>
      <c r="K16" s="10">
        <v>4.8</v>
      </c>
      <c r="L16" s="10">
        <v>0.64</v>
      </c>
      <c r="M16" s="10">
        <v>9.6</v>
      </c>
      <c r="N16" s="10">
        <v>0</v>
      </c>
    </row>
    <row r="17" spans="1:14">
      <c r="A17" s="9" t="s">
        <v>77</v>
      </c>
      <c r="B17" s="9" t="s">
        <v>157</v>
      </c>
      <c r="C17" s="10" t="s">
        <v>81</v>
      </c>
      <c r="D17" s="11" t="s">
        <v>82</v>
      </c>
      <c r="E17" s="11">
        <v>17.647058823529413</v>
      </c>
      <c r="F17" s="11">
        <v>15</v>
      </c>
      <c r="G17" s="10">
        <v>7.05</v>
      </c>
      <c r="H17" s="10">
        <v>0.105</v>
      </c>
      <c r="I17" s="10">
        <v>1.4999999999999999E-2</v>
      </c>
      <c r="J17" s="10">
        <v>1.425</v>
      </c>
      <c r="K17" s="10">
        <v>5.25</v>
      </c>
      <c r="L17" s="10">
        <v>0.06</v>
      </c>
      <c r="M17" s="10">
        <v>4.05</v>
      </c>
      <c r="N17" s="10">
        <v>197.7</v>
      </c>
    </row>
    <row r="18" spans="1:14">
      <c r="A18" s="9" t="s">
        <v>77</v>
      </c>
      <c r="B18" s="9" t="s">
        <v>157</v>
      </c>
      <c r="C18" s="10" t="s">
        <v>83</v>
      </c>
      <c r="D18" s="11" t="s">
        <v>84</v>
      </c>
      <c r="E18" s="11">
        <v>15</v>
      </c>
      <c r="F18" s="11">
        <v>15</v>
      </c>
      <c r="G18" s="10">
        <v>56.1</v>
      </c>
      <c r="H18" s="10">
        <v>3.585</v>
      </c>
      <c r="I18" s="10">
        <v>0.16500000000000001</v>
      </c>
      <c r="J18" s="10">
        <v>9.0299999999999994</v>
      </c>
      <c r="K18" s="10">
        <v>2.25</v>
      </c>
      <c r="L18" s="10">
        <v>0.69</v>
      </c>
      <c r="M18" s="10">
        <v>9</v>
      </c>
      <c r="N18" s="10">
        <v>3.3</v>
      </c>
    </row>
    <row r="19" spans="1:14">
      <c r="A19" s="9" t="s">
        <v>77</v>
      </c>
      <c r="B19" s="9" t="s">
        <v>157</v>
      </c>
      <c r="C19" s="10" t="s">
        <v>89</v>
      </c>
      <c r="D19" s="11" t="s">
        <v>90</v>
      </c>
      <c r="E19" s="11">
        <v>6</v>
      </c>
      <c r="F19" s="11">
        <v>3</v>
      </c>
      <c r="G19" s="10">
        <v>0.78</v>
      </c>
      <c r="H19" s="10">
        <v>2.0999999999999998E-2</v>
      </c>
      <c r="I19" s="10">
        <v>6.000000000000001E-3</v>
      </c>
      <c r="J19" s="10">
        <v>0.13799999999999998</v>
      </c>
      <c r="K19" s="10">
        <v>2.4</v>
      </c>
      <c r="L19" s="10">
        <v>1.2000000000000002E-2</v>
      </c>
      <c r="M19" s="10">
        <v>1.26</v>
      </c>
      <c r="N19" s="10">
        <v>0.66</v>
      </c>
    </row>
    <row r="20" spans="1:14">
      <c r="A20" s="9" t="s">
        <v>77</v>
      </c>
      <c r="B20" s="9" t="s">
        <v>157</v>
      </c>
      <c r="C20" s="10" t="s">
        <v>123</v>
      </c>
      <c r="D20" s="11" t="s">
        <v>124</v>
      </c>
      <c r="E20" s="11">
        <v>64.516129032258064</v>
      </c>
      <c r="F20" s="11">
        <v>60</v>
      </c>
      <c r="G20" s="10">
        <v>99.6</v>
      </c>
      <c r="H20" s="10">
        <v>12.42</v>
      </c>
      <c r="I20" s="10">
        <v>5.52</v>
      </c>
      <c r="J20" s="10">
        <v>0.06</v>
      </c>
      <c r="K20" s="10">
        <v>37.799999999999997</v>
      </c>
      <c r="L20" s="10">
        <v>0.42</v>
      </c>
      <c r="M20" s="10">
        <v>6.6</v>
      </c>
      <c r="N20" s="10">
        <v>14.4</v>
      </c>
    </row>
    <row r="21" spans="1:14" ht="15.75" customHeight="1">
      <c r="A21" s="9" t="s">
        <v>77</v>
      </c>
      <c r="B21" s="9" t="s">
        <v>157</v>
      </c>
      <c r="C21" s="10" t="s">
        <v>95</v>
      </c>
      <c r="D21" s="11" t="s">
        <v>31</v>
      </c>
      <c r="E21" s="11">
        <v>5</v>
      </c>
      <c r="F21" s="11">
        <v>2</v>
      </c>
      <c r="G21" s="10">
        <v>0.74</v>
      </c>
      <c r="H21" s="10">
        <v>2.4E-2</v>
      </c>
      <c r="I21" s="10">
        <v>2E-3</v>
      </c>
      <c r="J21" s="10">
        <v>0.13600000000000001</v>
      </c>
      <c r="K21" s="10">
        <v>0.3</v>
      </c>
      <c r="L21" s="10">
        <v>0.01</v>
      </c>
      <c r="M21" s="10">
        <v>1.1399999999999999</v>
      </c>
      <c r="N21" s="10">
        <v>4</v>
      </c>
    </row>
    <row r="22" spans="1:14" ht="15.75" customHeight="1">
      <c r="A22" s="9" t="s">
        <v>77</v>
      </c>
      <c r="B22" s="9" t="s">
        <v>157</v>
      </c>
      <c r="C22" s="10" t="s">
        <v>96</v>
      </c>
      <c r="D22" s="11" t="s">
        <v>97</v>
      </c>
      <c r="E22" s="11">
        <v>1.6666666666666667</v>
      </c>
      <c r="F22" s="11">
        <v>1.5</v>
      </c>
      <c r="G22" s="10">
        <v>0.66</v>
      </c>
      <c r="H22" s="10">
        <v>3.4499999999999996E-2</v>
      </c>
      <c r="I22" s="10">
        <v>8.9999999999999993E-3</v>
      </c>
      <c r="J22" s="10">
        <v>8.8500000000000009E-2</v>
      </c>
      <c r="K22" s="10">
        <v>0.69</v>
      </c>
      <c r="L22" s="10">
        <v>2.7000000000000003E-2</v>
      </c>
      <c r="M22" s="10">
        <v>1.23</v>
      </c>
      <c r="N22" s="10">
        <v>5.85</v>
      </c>
    </row>
    <row r="23" spans="1:14" ht="15.75" customHeight="1">
      <c r="A23" s="9" t="s">
        <v>77</v>
      </c>
      <c r="B23" s="9" t="s">
        <v>157</v>
      </c>
      <c r="C23" s="10" t="s">
        <v>67</v>
      </c>
      <c r="D23" s="11" t="s">
        <v>34</v>
      </c>
      <c r="E23" s="11">
        <v>1</v>
      </c>
      <c r="F23" s="11">
        <v>1</v>
      </c>
      <c r="G23" s="10">
        <v>0</v>
      </c>
      <c r="H23" s="10">
        <v>0</v>
      </c>
      <c r="I23" s="10">
        <v>0</v>
      </c>
      <c r="J23" s="10">
        <v>0</v>
      </c>
      <c r="K23" s="10">
        <v>387.81</v>
      </c>
      <c r="L23" s="10">
        <v>3.0000000000000001E-3</v>
      </c>
      <c r="M23" s="10">
        <v>0.24</v>
      </c>
      <c r="N23" s="10">
        <v>0</v>
      </c>
    </row>
    <row r="24" spans="1:14" ht="15.75" customHeight="1">
      <c r="A24" s="9" t="s">
        <v>77</v>
      </c>
      <c r="B24" s="9" t="s">
        <v>157</v>
      </c>
      <c r="C24" s="10" t="s">
        <v>98</v>
      </c>
      <c r="D24" s="11" t="s">
        <v>33</v>
      </c>
      <c r="E24" s="11">
        <v>0.63157894736842102</v>
      </c>
      <c r="F24" s="11">
        <v>0.6</v>
      </c>
      <c r="G24" s="10">
        <v>0.86399999999999988</v>
      </c>
      <c r="H24" s="10">
        <v>2.8199999999999999E-2</v>
      </c>
      <c r="I24" s="10">
        <v>1.8E-3</v>
      </c>
      <c r="J24" s="10">
        <v>0.17579999999999998</v>
      </c>
      <c r="K24" s="10">
        <v>0.114</v>
      </c>
      <c r="L24" s="10">
        <v>7.8000000000000005E-3</v>
      </c>
      <c r="M24" s="10">
        <v>0.24</v>
      </c>
      <c r="N24" s="10">
        <v>0</v>
      </c>
    </row>
    <row r="25" spans="1:14" ht="15.75" customHeight="1">
      <c r="A25" s="62"/>
      <c r="B25" s="63"/>
      <c r="C25" s="46" t="s">
        <v>158</v>
      </c>
      <c r="D25" s="47"/>
      <c r="E25" s="47"/>
      <c r="F25" s="48"/>
      <c r="G25" s="13">
        <f t="shared" ref="G25:N25" si="1">SUM(G16:G24)</f>
        <v>236.994</v>
      </c>
      <c r="H25" s="13">
        <f t="shared" si="1"/>
        <v>17.8977</v>
      </c>
      <c r="I25" s="13">
        <f t="shared" si="1"/>
        <v>5.7988</v>
      </c>
      <c r="J25" s="13">
        <f t="shared" si="1"/>
        <v>26.173299999999994</v>
      </c>
      <c r="K25" s="13">
        <f t="shared" si="1"/>
        <v>441.41399999999999</v>
      </c>
      <c r="L25" s="13">
        <f t="shared" si="1"/>
        <v>1.8697999999999997</v>
      </c>
      <c r="M25" s="13">
        <f t="shared" si="1"/>
        <v>33.36</v>
      </c>
      <c r="N25" s="13">
        <f t="shared" si="1"/>
        <v>225.91</v>
      </c>
    </row>
    <row r="26" spans="1:14" ht="15.75" customHeight="1">
      <c r="A26" s="64"/>
      <c r="B26" s="65"/>
      <c r="C26" s="46" t="s">
        <v>104</v>
      </c>
      <c r="D26" s="47"/>
      <c r="E26" s="47"/>
      <c r="F26" s="48"/>
      <c r="G26" s="13">
        <f t="shared" ref="G26:N26" si="2">+AVERAGE(G15,G25)</f>
        <v>188.16900000000001</v>
      </c>
      <c r="H26" s="13">
        <f t="shared" si="2"/>
        <v>8.9488500000000002</v>
      </c>
      <c r="I26" s="13">
        <f t="shared" si="2"/>
        <v>2.8994</v>
      </c>
      <c r="J26" s="13">
        <f t="shared" si="2"/>
        <v>13.086649999999997</v>
      </c>
      <c r="K26" s="13">
        <f t="shared" si="2"/>
        <v>414.61199999999997</v>
      </c>
      <c r="L26" s="13">
        <f t="shared" si="2"/>
        <v>0.93639999999999979</v>
      </c>
      <c r="M26" s="13">
        <f t="shared" si="2"/>
        <v>16.8</v>
      </c>
      <c r="N26" s="13">
        <f t="shared" si="2"/>
        <v>112.955</v>
      </c>
    </row>
    <row r="27" spans="1:14" ht="15.75" customHeight="1">
      <c r="A27" s="9" t="s">
        <v>105</v>
      </c>
      <c r="B27" s="9" t="s">
        <v>159</v>
      </c>
      <c r="C27" s="10" t="s">
        <v>79</v>
      </c>
      <c r="D27" s="11" t="s">
        <v>80</v>
      </c>
      <c r="E27" s="11">
        <v>10</v>
      </c>
      <c r="F27" s="11">
        <v>10</v>
      </c>
      <c r="G27" s="10">
        <v>8.9</v>
      </c>
      <c r="H27" s="10">
        <v>0.21</v>
      </c>
      <c r="I27" s="10">
        <v>0.01</v>
      </c>
      <c r="J27" s="10">
        <v>1.89</v>
      </c>
      <c r="K27" s="10">
        <v>0.6</v>
      </c>
      <c r="L27" s="10">
        <v>0.08</v>
      </c>
      <c r="M27" s="10">
        <v>1.2</v>
      </c>
      <c r="N27" s="10">
        <v>0</v>
      </c>
    </row>
    <row r="28" spans="1:14" ht="15.75" customHeight="1">
      <c r="A28" s="9" t="s">
        <v>105</v>
      </c>
      <c r="B28" s="9" t="s">
        <v>159</v>
      </c>
      <c r="C28" s="10" t="s">
        <v>160</v>
      </c>
      <c r="D28" s="11" t="s">
        <v>161</v>
      </c>
      <c r="E28" s="11">
        <v>15</v>
      </c>
      <c r="F28" s="11">
        <v>15</v>
      </c>
      <c r="G28" s="10">
        <v>58.05</v>
      </c>
      <c r="H28" s="10">
        <v>3.4649999999999999</v>
      </c>
      <c r="I28" s="10">
        <v>0.13500000000000001</v>
      </c>
      <c r="J28" s="10">
        <v>9.15</v>
      </c>
      <c r="K28" s="10">
        <v>4.05</v>
      </c>
      <c r="L28" s="10">
        <v>1.08</v>
      </c>
      <c r="M28" s="10">
        <v>7.65</v>
      </c>
      <c r="N28" s="10">
        <v>0.3</v>
      </c>
    </row>
    <row r="29" spans="1:14" ht="15.75" customHeight="1">
      <c r="A29" s="9" t="s">
        <v>105</v>
      </c>
      <c r="B29" s="9" t="s">
        <v>159</v>
      </c>
      <c r="C29" s="10" t="s">
        <v>81</v>
      </c>
      <c r="D29" s="11" t="s">
        <v>82</v>
      </c>
      <c r="E29" s="11">
        <v>8.235294117647058</v>
      </c>
      <c r="F29" s="11">
        <v>7</v>
      </c>
      <c r="G29" s="10">
        <v>3.29</v>
      </c>
      <c r="H29" s="10">
        <v>4.8999999999999995E-2</v>
      </c>
      <c r="I29" s="10">
        <v>7.000000000000001E-3</v>
      </c>
      <c r="J29" s="10">
        <v>0.66500000000000004</v>
      </c>
      <c r="K29" s="10">
        <v>2.4500000000000002</v>
      </c>
      <c r="L29" s="10">
        <v>2.8000000000000004E-2</v>
      </c>
      <c r="M29" s="10">
        <v>1.89</v>
      </c>
      <c r="N29" s="10">
        <v>92.26</v>
      </c>
    </row>
    <row r="30" spans="1:14" ht="15.75" customHeight="1">
      <c r="A30" s="9" t="s">
        <v>105</v>
      </c>
      <c r="B30" s="9" t="s">
        <v>159</v>
      </c>
      <c r="C30" s="10" t="s">
        <v>120</v>
      </c>
      <c r="D30" s="11" t="s">
        <v>40</v>
      </c>
      <c r="E30" s="11">
        <v>8.75</v>
      </c>
      <c r="F30" s="11">
        <v>7</v>
      </c>
      <c r="G30" s="10">
        <v>1.61</v>
      </c>
      <c r="H30" s="10">
        <v>6.3E-2</v>
      </c>
      <c r="I30" s="10">
        <v>7.000000000000001E-3</v>
      </c>
      <c r="J30" s="10">
        <v>0.28699999999999998</v>
      </c>
      <c r="K30" s="10">
        <v>0.42</v>
      </c>
      <c r="L30" s="10">
        <v>3.5000000000000003E-2</v>
      </c>
      <c r="M30" s="10">
        <v>0.63</v>
      </c>
      <c r="N30" s="10">
        <v>4.34</v>
      </c>
    </row>
    <row r="31" spans="1:14" ht="15.75" customHeight="1">
      <c r="A31" s="9" t="s">
        <v>105</v>
      </c>
      <c r="B31" s="9" t="s">
        <v>159</v>
      </c>
      <c r="C31" s="10" t="s">
        <v>93</v>
      </c>
      <c r="D31" s="11" t="s">
        <v>94</v>
      </c>
      <c r="E31" s="11">
        <v>3</v>
      </c>
      <c r="F31" s="11">
        <v>3</v>
      </c>
      <c r="G31" s="10">
        <v>7.71</v>
      </c>
      <c r="H31" s="10">
        <v>0.55199999999999994</v>
      </c>
      <c r="I31" s="10">
        <v>0.6090000000000001</v>
      </c>
      <c r="J31" s="10">
        <v>6.000000000000001E-3</v>
      </c>
      <c r="K31" s="10">
        <v>1.74</v>
      </c>
      <c r="L31" s="10">
        <v>4.4999999999999998E-2</v>
      </c>
      <c r="M31" s="10">
        <v>0.24</v>
      </c>
      <c r="N31" s="10">
        <v>0</v>
      </c>
    </row>
    <row r="32" spans="1:14" ht="15.75" customHeight="1">
      <c r="A32" s="9" t="s">
        <v>105</v>
      </c>
      <c r="B32" s="9" t="s">
        <v>159</v>
      </c>
      <c r="C32" s="10" t="s">
        <v>95</v>
      </c>
      <c r="D32" s="11" t="s">
        <v>31</v>
      </c>
      <c r="E32" s="11">
        <v>2.5</v>
      </c>
      <c r="F32" s="11">
        <v>1</v>
      </c>
      <c r="G32" s="10">
        <v>0.37</v>
      </c>
      <c r="H32" s="10">
        <v>1.2E-2</v>
      </c>
      <c r="I32" s="10">
        <v>1E-3</v>
      </c>
      <c r="J32" s="10">
        <v>6.8000000000000005E-2</v>
      </c>
      <c r="K32" s="10">
        <v>0.15</v>
      </c>
      <c r="L32" s="10">
        <v>5.0000000000000001E-3</v>
      </c>
      <c r="M32" s="10">
        <v>0.56999999999999995</v>
      </c>
      <c r="N32" s="10">
        <v>2</v>
      </c>
    </row>
    <row r="33" spans="1:14" ht="15.75" customHeight="1">
      <c r="A33" s="9" t="s">
        <v>105</v>
      </c>
      <c r="B33" s="9" t="s">
        <v>159</v>
      </c>
      <c r="C33" s="10" t="s">
        <v>96</v>
      </c>
      <c r="D33" s="11" t="s">
        <v>97</v>
      </c>
      <c r="E33" s="11">
        <v>0.77777777777777779</v>
      </c>
      <c r="F33" s="11">
        <v>0.7</v>
      </c>
      <c r="G33" s="10">
        <v>0.308</v>
      </c>
      <c r="H33" s="10">
        <v>1.61E-2</v>
      </c>
      <c r="I33" s="10">
        <v>4.1999999999999997E-3</v>
      </c>
      <c r="J33" s="10">
        <v>4.1299999999999996E-2</v>
      </c>
      <c r="K33" s="10">
        <v>0.32199999999999995</v>
      </c>
      <c r="L33" s="10">
        <v>1.26E-2</v>
      </c>
      <c r="M33" s="10">
        <v>0.57399999999999995</v>
      </c>
      <c r="N33" s="10">
        <v>2.73</v>
      </c>
    </row>
    <row r="34" spans="1:14" ht="15.75" customHeight="1">
      <c r="A34" s="9" t="s">
        <v>105</v>
      </c>
      <c r="B34" s="9" t="s">
        <v>159</v>
      </c>
      <c r="C34" s="10" t="s">
        <v>65</v>
      </c>
      <c r="D34" s="11" t="s">
        <v>32</v>
      </c>
      <c r="E34" s="11">
        <v>1</v>
      </c>
      <c r="F34" s="11">
        <v>1</v>
      </c>
      <c r="G34" s="10">
        <v>9</v>
      </c>
      <c r="H34" s="10">
        <v>0</v>
      </c>
      <c r="I34" s="10">
        <v>1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1:14" ht="15.75" customHeight="1">
      <c r="A35" s="9" t="s">
        <v>105</v>
      </c>
      <c r="B35" s="9" t="s">
        <v>159</v>
      </c>
      <c r="C35" s="10" t="s">
        <v>98</v>
      </c>
      <c r="D35" s="11" t="s">
        <v>33</v>
      </c>
      <c r="E35" s="11">
        <v>0.63157894736842102</v>
      </c>
      <c r="F35" s="11">
        <v>0.6</v>
      </c>
      <c r="G35" s="10">
        <v>0.86399999999999988</v>
      </c>
      <c r="H35" s="10">
        <v>2.8199999999999999E-2</v>
      </c>
      <c r="I35" s="10">
        <v>1.8E-3</v>
      </c>
      <c r="J35" s="10">
        <v>0.17579999999999998</v>
      </c>
      <c r="K35" s="10">
        <v>0.114</v>
      </c>
      <c r="L35" s="10">
        <v>7.8000000000000005E-3</v>
      </c>
      <c r="M35" s="10">
        <v>0.24</v>
      </c>
      <c r="N35" s="10">
        <v>0</v>
      </c>
    </row>
    <row r="36" spans="1:14" ht="15.75" customHeight="1">
      <c r="A36" s="9" t="s">
        <v>105</v>
      </c>
      <c r="B36" s="9" t="s">
        <v>159</v>
      </c>
      <c r="C36" s="10" t="s">
        <v>67</v>
      </c>
      <c r="D36" s="11" t="s">
        <v>34</v>
      </c>
      <c r="E36" s="11">
        <v>1</v>
      </c>
      <c r="F36" s="11">
        <v>1</v>
      </c>
      <c r="G36" s="10">
        <v>0</v>
      </c>
      <c r="H36" s="10">
        <v>0</v>
      </c>
      <c r="I36" s="10">
        <v>0</v>
      </c>
      <c r="J36" s="10">
        <v>0</v>
      </c>
      <c r="K36" s="10">
        <v>387.81</v>
      </c>
      <c r="L36" s="10">
        <v>3.0000000000000001E-3</v>
      </c>
      <c r="M36" s="10">
        <v>0.24</v>
      </c>
      <c r="N36" s="10">
        <v>0</v>
      </c>
    </row>
    <row r="37" spans="1:14" ht="15.75" customHeight="1">
      <c r="A37" s="66"/>
      <c r="B37" s="48"/>
      <c r="C37" s="46" t="s">
        <v>162</v>
      </c>
      <c r="D37" s="47"/>
      <c r="E37" s="47"/>
      <c r="F37" s="48"/>
      <c r="G37" s="13">
        <f t="shared" ref="G37:N37" si="3">SUM(G27:G36)</f>
        <v>90.102000000000018</v>
      </c>
      <c r="H37" s="13">
        <f t="shared" si="3"/>
        <v>4.3952999999999989</v>
      </c>
      <c r="I37" s="13">
        <f t="shared" si="3"/>
        <v>1.7750000000000001</v>
      </c>
      <c r="J37" s="13">
        <f t="shared" si="3"/>
        <v>12.283100000000003</v>
      </c>
      <c r="K37" s="13">
        <f t="shared" si="3"/>
        <v>397.65600000000001</v>
      </c>
      <c r="L37" s="13">
        <f t="shared" si="3"/>
        <v>1.2963999999999998</v>
      </c>
      <c r="M37" s="13">
        <f t="shared" si="3"/>
        <v>13.234000000000002</v>
      </c>
      <c r="N37" s="13">
        <f t="shared" si="3"/>
        <v>101.63000000000001</v>
      </c>
    </row>
    <row r="38" spans="1:14" ht="15.75" customHeight="1">
      <c r="A38" s="9" t="s">
        <v>105</v>
      </c>
      <c r="B38" s="9" t="s">
        <v>163</v>
      </c>
      <c r="C38" s="10" t="s">
        <v>164</v>
      </c>
      <c r="D38" s="11" t="s">
        <v>165</v>
      </c>
      <c r="E38" s="11">
        <v>55.555555555555557</v>
      </c>
      <c r="F38" s="11">
        <v>50</v>
      </c>
      <c r="G38" s="10">
        <v>10.5</v>
      </c>
      <c r="H38" s="10">
        <v>0.3</v>
      </c>
      <c r="I38" s="10">
        <v>0.1</v>
      </c>
      <c r="J38" s="10">
        <v>1.9</v>
      </c>
      <c r="K38" s="10">
        <v>2</v>
      </c>
      <c r="L38" s="10">
        <v>0.35</v>
      </c>
      <c r="M38" s="10">
        <v>7.5</v>
      </c>
      <c r="N38" s="10">
        <v>1.5</v>
      </c>
    </row>
    <row r="39" spans="1:14" ht="15.75" customHeight="1">
      <c r="A39" s="9" t="s">
        <v>105</v>
      </c>
      <c r="B39" s="9" t="s">
        <v>163</v>
      </c>
      <c r="C39" s="10" t="s">
        <v>120</v>
      </c>
      <c r="D39" s="11" t="s">
        <v>40</v>
      </c>
      <c r="E39" s="11">
        <v>6.25</v>
      </c>
      <c r="F39" s="11">
        <v>5</v>
      </c>
      <c r="G39" s="10">
        <v>1.1499999999999999</v>
      </c>
      <c r="H39" s="10">
        <v>4.4999999999999998E-2</v>
      </c>
      <c r="I39" s="10">
        <v>5.0000000000000001E-3</v>
      </c>
      <c r="J39" s="10">
        <v>0.20499999999999999</v>
      </c>
      <c r="K39" s="10">
        <v>0.3</v>
      </c>
      <c r="L39" s="10">
        <v>2.5000000000000001E-2</v>
      </c>
      <c r="M39" s="10">
        <v>0.45</v>
      </c>
      <c r="N39" s="10">
        <v>3.1</v>
      </c>
    </row>
    <row r="40" spans="1:14" ht="15.75" customHeight="1">
      <c r="A40" s="9" t="s">
        <v>105</v>
      </c>
      <c r="B40" s="9" t="s">
        <v>163</v>
      </c>
      <c r="C40" s="10" t="s">
        <v>95</v>
      </c>
      <c r="D40" s="11" t="s">
        <v>31</v>
      </c>
      <c r="E40" s="11">
        <v>12.5</v>
      </c>
      <c r="F40" s="11">
        <v>5</v>
      </c>
      <c r="G40" s="10">
        <v>1.85</v>
      </c>
      <c r="H40" s="10">
        <v>0.06</v>
      </c>
      <c r="I40" s="10">
        <v>5.0000000000000001E-3</v>
      </c>
      <c r="J40" s="10">
        <v>0.34</v>
      </c>
      <c r="K40" s="10">
        <v>0.75</v>
      </c>
      <c r="L40" s="10">
        <v>2.5000000000000001E-2</v>
      </c>
      <c r="M40" s="10">
        <v>2.85</v>
      </c>
      <c r="N40" s="10">
        <v>10</v>
      </c>
    </row>
    <row r="41" spans="1:14" ht="15.75" customHeight="1">
      <c r="A41" s="9" t="s">
        <v>105</v>
      </c>
      <c r="B41" s="9" t="s">
        <v>163</v>
      </c>
      <c r="C41" s="10" t="s">
        <v>166</v>
      </c>
      <c r="D41" s="11" t="s">
        <v>21</v>
      </c>
      <c r="E41" s="11">
        <v>1</v>
      </c>
      <c r="F41" s="11">
        <v>1</v>
      </c>
      <c r="G41" s="10">
        <v>0.55000000000000004</v>
      </c>
      <c r="H41" s="10">
        <v>3.2000000000000001E-2</v>
      </c>
      <c r="I41" s="10">
        <v>3.2000000000000001E-2</v>
      </c>
      <c r="J41" s="10">
        <v>3.4000000000000002E-2</v>
      </c>
      <c r="K41" s="10">
        <v>0.42</v>
      </c>
      <c r="L41" s="10">
        <v>0</v>
      </c>
      <c r="M41" s="10">
        <v>1.2</v>
      </c>
      <c r="N41" s="10">
        <v>0.39</v>
      </c>
    </row>
    <row r="42" spans="1:14" ht="15.75" customHeight="1">
      <c r="A42" s="9" t="s">
        <v>105</v>
      </c>
      <c r="B42" s="9" t="s">
        <v>163</v>
      </c>
      <c r="C42" s="10" t="s">
        <v>63</v>
      </c>
      <c r="D42" s="11" t="s">
        <v>64</v>
      </c>
      <c r="E42" s="11">
        <v>3</v>
      </c>
      <c r="F42" s="11">
        <v>3</v>
      </c>
      <c r="G42" s="10">
        <v>21.96</v>
      </c>
      <c r="H42" s="10">
        <v>1.7999999999999999E-2</v>
      </c>
      <c r="I42" s="10">
        <v>2.4329999999999998</v>
      </c>
      <c r="J42" s="10">
        <v>0</v>
      </c>
      <c r="K42" s="10">
        <v>26.31</v>
      </c>
      <c r="L42" s="10">
        <v>0</v>
      </c>
      <c r="M42" s="10">
        <v>0.42</v>
      </c>
      <c r="N42" s="10">
        <v>24.57</v>
      </c>
    </row>
    <row r="43" spans="1:14" ht="15.75" customHeight="1">
      <c r="A43" s="9" t="s">
        <v>105</v>
      </c>
      <c r="B43" s="9" t="s">
        <v>163</v>
      </c>
      <c r="C43" s="9" t="s">
        <v>67</v>
      </c>
      <c r="D43" s="11" t="s">
        <v>34</v>
      </c>
      <c r="E43" s="11">
        <v>1</v>
      </c>
      <c r="F43" s="11">
        <v>1</v>
      </c>
      <c r="G43" s="10">
        <v>0</v>
      </c>
      <c r="H43" s="10">
        <v>0</v>
      </c>
      <c r="I43" s="10">
        <v>0</v>
      </c>
      <c r="J43" s="10">
        <v>0</v>
      </c>
      <c r="K43" s="10">
        <v>387.81</v>
      </c>
      <c r="L43" s="10">
        <v>3.0000000000000001E-3</v>
      </c>
      <c r="M43" s="10">
        <v>0.24</v>
      </c>
      <c r="N43" s="10">
        <v>0</v>
      </c>
    </row>
    <row r="44" spans="1:14" ht="15.75" customHeight="1">
      <c r="A44" s="62"/>
      <c r="B44" s="63"/>
      <c r="C44" s="46" t="s">
        <v>167</v>
      </c>
      <c r="D44" s="47"/>
      <c r="E44" s="47"/>
      <c r="F44" s="48"/>
      <c r="G44" s="13">
        <f t="shared" ref="G44:N44" si="4">SUM(G38:G43)</f>
        <v>36.010000000000005</v>
      </c>
      <c r="H44" s="13">
        <f t="shared" si="4"/>
        <v>0.45499999999999996</v>
      </c>
      <c r="I44" s="13">
        <f t="shared" si="4"/>
        <v>2.5749999999999997</v>
      </c>
      <c r="J44" s="13">
        <f t="shared" si="4"/>
        <v>2.4789999999999996</v>
      </c>
      <c r="K44" s="13">
        <f t="shared" si="4"/>
        <v>417.59</v>
      </c>
      <c r="L44" s="13">
        <f t="shared" si="4"/>
        <v>0.40300000000000002</v>
      </c>
      <c r="M44" s="13">
        <f t="shared" si="4"/>
        <v>12.66</v>
      </c>
      <c r="N44" s="13">
        <f t="shared" si="4"/>
        <v>39.56</v>
      </c>
    </row>
    <row r="45" spans="1:14" ht="15.75" customHeight="1">
      <c r="A45" s="64"/>
      <c r="B45" s="65"/>
      <c r="C45" s="46" t="s">
        <v>117</v>
      </c>
      <c r="D45" s="47"/>
      <c r="E45" s="47"/>
      <c r="F45" s="48"/>
      <c r="G45" s="13">
        <f t="shared" ref="G45:N45" si="5">+AVERAGE(G37,G44)</f>
        <v>63.056000000000012</v>
      </c>
      <c r="H45" s="13">
        <f t="shared" si="5"/>
        <v>2.4251499999999995</v>
      </c>
      <c r="I45" s="13">
        <f t="shared" si="5"/>
        <v>2.1749999999999998</v>
      </c>
      <c r="J45" s="13">
        <f t="shared" si="5"/>
        <v>7.381050000000001</v>
      </c>
      <c r="K45" s="13">
        <f t="shared" si="5"/>
        <v>407.62299999999999</v>
      </c>
      <c r="L45" s="13">
        <f t="shared" si="5"/>
        <v>0.8496999999999999</v>
      </c>
      <c r="M45" s="13">
        <f t="shared" si="5"/>
        <v>12.947000000000001</v>
      </c>
      <c r="N45" s="13">
        <f t="shared" si="5"/>
        <v>70.594999999999999</v>
      </c>
    </row>
    <row r="46" spans="1:14" ht="15.75" customHeight="1">
      <c r="A46" s="9" t="s">
        <v>35</v>
      </c>
      <c r="B46" s="9" t="s">
        <v>168</v>
      </c>
      <c r="C46" s="10" t="s">
        <v>169</v>
      </c>
      <c r="D46" s="11" t="s">
        <v>170</v>
      </c>
      <c r="E46" s="11">
        <v>120</v>
      </c>
      <c r="F46" s="11">
        <v>120</v>
      </c>
      <c r="G46" s="10">
        <v>397.2</v>
      </c>
      <c r="H46" s="10">
        <v>29.04</v>
      </c>
      <c r="I46" s="10">
        <v>31.2</v>
      </c>
      <c r="J46" s="10">
        <v>0</v>
      </c>
      <c r="K46" s="10">
        <v>46.8</v>
      </c>
      <c r="L46" s="10">
        <v>2.52</v>
      </c>
      <c r="M46" s="10">
        <v>25.2</v>
      </c>
      <c r="N46" s="10">
        <v>0</v>
      </c>
    </row>
    <row r="47" spans="1:14" ht="15.75" customHeight="1">
      <c r="A47" s="9" t="s">
        <v>35</v>
      </c>
      <c r="B47" s="9" t="s">
        <v>168</v>
      </c>
      <c r="C47" s="10" t="s">
        <v>65</v>
      </c>
      <c r="D47" s="11" t="s">
        <v>32</v>
      </c>
      <c r="E47" s="11">
        <v>1</v>
      </c>
      <c r="F47" s="11">
        <v>1</v>
      </c>
      <c r="G47" s="10">
        <v>9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1:14" ht="15.75" customHeight="1">
      <c r="A48" s="9" t="s">
        <v>35</v>
      </c>
      <c r="B48" s="9" t="s">
        <v>168</v>
      </c>
      <c r="C48" s="10" t="s">
        <v>98</v>
      </c>
      <c r="D48" s="11" t="s">
        <v>33</v>
      </c>
      <c r="E48" s="11">
        <v>0.63157894736842102</v>
      </c>
      <c r="F48" s="11">
        <v>0.6</v>
      </c>
      <c r="G48" s="10">
        <v>0.86399999999999988</v>
      </c>
      <c r="H48" s="10">
        <v>2.8199999999999999E-2</v>
      </c>
      <c r="I48" s="10">
        <v>1.8E-3</v>
      </c>
      <c r="J48" s="10">
        <v>0.17579999999999998</v>
      </c>
      <c r="K48" s="10">
        <v>0.114</v>
      </c>
      <c r="L48" s="10">
        <v>7.8000000000000005E-3</v>
      </c>
      <c r="M48" s="10">
        <v>0.24</v>
      </c>
      <c r="N48" s="10">
        <v>0</v>
      </c>
    </row>
    <row r="49" spans="1:14" ht="15.75" customHeight="1">
      <c r="A49" s="9" t="s">
        <v>35</v>
      </c>
      <c r="B49" s="9" t="s">
        <v>168</v>
      </c>
      <c r="C49" s="10" t="s">
        <v>67</v>
      </c>
      <c r="D49" s="11" t="s">
        <v>34</v>
      </c>
      <c r="E49" s="11">
        <v>1</v>
      </c>
      <c r="F49" s="11">
        <v>1</v>
      </c>
      <c r="G49" s="10">
        <v>0</v>
      </c>
      <c r="H49" s="10">
        <v>0</v>
      </c>
      <c r="I49" s="10">
        <v>0</v>
      </c>
      <c r="J49" s="10">
        <v>0</v>
      </c>
      <c r="K49" s="10">
        <v>387.81</v>
      </c>
      <c r="L49" s="10">
        <v>3.0000000000000001E-3</v>
      </c>
      <c r="M49" s="10">
        <v>0.24</v>
      </c>
      <c r="N49" s="10">
        <v>0</v>
      </c>
    </row>
    <row r="50" spans="1:14" ht="15.75" customHeight="1">
      <c r="A50" s="9"/>
      <c r="B50" s="9"/>
      <c r="C50" s="46" t="s">
        <v>171</v>
      </c>
      <c r="D50" s="47"/>
      <c r="E50" s="47"/>
      <c r="F50" s="48"/>
      <c r="G50" s="13">
        <f t="shared" ref="G50:N50" si="6">SUM(G46:G49)</f>
        <v>407.06399999999996</v>
      </c>
      <c r="H50" s="13">
        <f t="shared" si="6"/>
        <v>29.068199999999997</v>
      </c>
      <c r="I50" s="13">
        <f t="shared" si="6"/>
        <v>32.201800000000006</v>
      </c>
      <c r="J50" s="13">
        <f t="shared" si="6"/>
        <v>0.17579999999999998</v>
      </c>
      <c r="K50" s="13">
        <f t="shared" si="6"/>
        <v>434.72399999999999</v>
      </c>
      <c r="L50" s="13">
        <f t="shared" si="6"/>
        <v>2.5308000000000002</v>
      </c>
      <c r="M50" s="13">
        <f t="shared" si="6"/>
        <v>25.679999999999996</v>
      </c>
      <c r="N50" s="13">
        <f t="shared" si="6"/>
        <v>0</v>
      </c>
    </row>
    <row r="51" spans="1:14" ht="15.75" customHeight="1">
      <c r="A51" s="9" t="s">
        <v>35</v>
      </c>
      <c r="B51" s="9" t="s">
        <v>172</v>
      </c>
      <c r="C51" s="10" t="s">
        <v>123</v>
      </c>
      <c r="D51" s="11" t="s">
        <v>124</v>
      </c>
      <c r="E51" s="11">
        <v>129.03225806451613</v>
      </c>
      <c r="F51" s="11">
        <v>120</v>
      </c>
      <c r="G51" s="10">
        <v>199.2</v>
      </c>
      <c r="H51" s="10">
        <v>24.84</v>
      </c>
      <c r="I51" s="10">
        <v>11.04</v>
      </c>
      <c r="J51" s="10">
        <v>0.12</v>
      </c>
      <c r="K51" s="10">
        <v>75.599999999999994</v>
      </c>
      <c r="L51" s="10">
        <v>0.84</v>
      </c>
      <c r="M51" s="10">
        <v>13.2</v>
      </c>
      <c r="N51" s="10">
        <v>28.8</v>
      </c>
    </row>
    <row r="52" spans="1:14" ht="15.75" customHeight="1">
      <c r="A52" s="9" t="s">
        <v>35</v>
      </c>
      <c r="B52" s="9" t="s">
        <v>172</v>
      </c>
      <c r="C52" s="10" t="s">
        <v>65</v>
      </c>
      <c r="D52" s="11" t="s">
        <v>32</v>
      </c>
      <c r="E52" s="11">
        <v>3</v>
      </c>
      <c r="F52" s="11">
        <v>3</v>
      </c>
      <c r="G52" s="10">
        <v>27</v>
      </c>
      <c r="H52" s="10">
        <v>0</v>
      </c>
      <c r="I52" s="10">
        <v>3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5.75" customHeight="1">
      <c r="A53" s="9" t="s">
        <v>35</v>
      </c>
      <c r="B53" s="9" t="s">
        <v>172</v>
      </c>
      <c r="C53" s="10" t="s">
        <v>98</v>
      </c>
      <c r="D53" s="11" t="s">
        <v>33</v>
      </c>
      <c r="E53" s="11">
        <v>0.63157894736842102</v>
      </c>
      <c r="F53" s="11">
        <v>0.6</v>
      </c>
      <c r="G53" s="10">
        <v>0.86399999999999988</v>
      </c>
      <c r="H53" s="10">
        <v>2.8199999999999999E-2</v>
      </c>
      <c r="I53" s="10">
        <v>1.8E-3</v>
      </c>
      <c r="J53" s="10">
        <v>0.17579999999999998</v>
      </c>
      <c r="K53" s="10">
        <v>0.114</v>
      </c>
      <c r="L53" s="10">
        <v>7.8000000000000005E-3</v>
      </c>
      <c r="M53" s="10">
        <v>0.24</v>
      </c>
      <c r="N53" s="10">
        <v>0</v>
      </c>
    </row>
    <row r="54" spans="1:14" ht="15.75" customHeight="1">
      <c r="A54" s="9" t="s">
        <v>35</v>
      </c>
      <c r="B54" s="9" t="s">
        <v>172</v>
      </c>
      <c r="C54" s="10" t="s">
        <v>67</v>
      </c>
      <c r="D54" s="11" t="s">
        <v>34</v>
      </c>
      <c r="E54" s="11">
        <v>1</v>
      </c>
      <c r="F54" s="11">
        <v>1</v>
      </c>
      <c r="G54" s="10">
        <v>0</v>
      </c>
      <c r="H54" s="10">
        <v>0</v>
      </c>
      <c r="I54" s="10">
        <v>0</v>
      </c>
      <c r="J54" s="10">
        <v>0</v>
      </c>
      <c r="K54" s="10">
        <v>387.81</v>
      </c>
      <c r="L54" s="10">
        <v>3.0000000000000001E-3</v>
      </c>
      <c r="M54" s="10">
        <v>0.24</v>
      </c>
      <c r="N54" s="10">
        <v>0</v>
      </c>
    </row>
    <row r="55" spans="1:14" ht="15.75" customHeight="1">
      <c r="A55" s="62"/>
      <c r="B55" s="63"/>
      <c r="C55" s="46" t="s">
        <v>127</v>
      </c>
      <c r="D55" s="47"/>
      <c r="E55" s="47"/>
      <c r="F55" s="48"/>
      <c r="G55" s="13">
        <f t="shared" ref="G55:N55" si="7">SUM(G51:G54)</f>
        <v>227.06399999999999</v>
      </c>
      <c r="H55" s="13">
        <f t="shared" si="7"/>
        <v>24.868199999999998</v>
      </c>
      <c r="I55" s="13">
        <f t="shared" si="7"/>
        <v>14.041799999999999</v>
      </c>
      <c r="J55" s="13">
        <f t="shared" si="7"/>
        <v>0.29579999999999995</v>
      </c>
      <c r="K55" s="13">
        <f t="shared" si="7"/>
        <v>463.524</v>
      </c>
      <c r="L55" s="13">
        <f t="shared" si="7"/>
        <v>0.8508</v>
      </c>
      <c r="M55" s="13">
        <f t="shared" si="7"/>
        <v>13.68</v>
      </c>
      <c r="N55" s="13">
        <f t="shared" si="7"/>
        <v>28.8</v>
      </c>
    </row>
    <row r="56" spans="1:14" ht="15.75" customHeight="1">
      <c r="A56" s="64"/>
      <c r="B56" s="65"/>
      <c r="C56" s="46" t="s">
        <v>128</v>
      </c>
      <c r="D56" s="47"/>
      <c r="E56" s="47"/>
      <c r="F56" s="48"/>
      <c r="G56" s="13">
        <f t="shared" ref="G56:N56" si="8">AVERAGE(G50,G55)</f>
        <v>317.06399999999996</v>
      </c>
      <c r="H56" s="13">
        <f t="shared" si="8"/>
        <v>26.968199999999996</v>
      </c>
      <c r="I56" s="13">
        <f t="shared" si="8"/>
        <v>23.1218</v>
      </c>
      <c r="J56" s="13">
        <f t="shared" si="8"/>
        <v>0.23579999999999995</v>
      </c>
      <c r="K56" s="13">
        <f t="shared" si="8"/>
        <v>449.12400000000002</v>
      </c>
      <c r="L56" s="13">
        <f t="shared" si="8"/>
        <v>1.6908000000000001</v>
      </c>
      <c r="M56" s="13">
        <f t="shared" si="8"/>
        <v>19.68</v>
      </c>
      <c r="N56" s="13">
        <f t="shared" si="8"/>
        <v>14.4</v>
      </c>
    </row>
    <row r="57" spans="1:14" ht="15.75" customHeight="1">
      <c r="A57" s="9" t="s">
        <v>129</v>
      </c>
      <c r="B57" s="9" t="s">
        <v>173</v>
      </c>
      <c r="C57" s="10" t="s">
        <v>91</v>
      </c>
      <c r="D57" s="11" t="s">
        <v>92</v>
      </c>
      <c r="E57" s="11">
        <v>33.333333333333336</v>
      </c>
      <c r="F57" s="11">
        <v>20</v>
      </c>
      <c r="G57" s="10">
        <v>6.8</v>
      </c>
      <c r="H57" s="10">
        <v>0.57999999999999996</v>
      </c>
      <c r="I57" s="10">
        <v>0.04</v>
      </c>
      <c r="J57" s="10">
        <v>0.76</v>
      </c>
      <c r="K57" s="10">
        <v>13.2</v>
      </c>
      <c r="L57" s="10">
        <v>0.48</v>
      </c>
      <c r="M57" s="10">
        <v>24.6</v>
      </c>
      <c r="N57" s="10">
        <v>106.6</v>
      </c>
    </row>
    <row r="58" spans="1:14" ht="15.75" customHeight="1">
      <c r="A58" s="9" t="s">
        <v>129</v>
      </c>
      <c r="B58" s="9" t="s">
        <v>173</v>
      </c>
      <c r="C58" s="10" t="s">
        <v>174</v>
      </c>
      <c r="D58" s="11" t="s">
        <v>175</v>
      </c>
      <c r="E58" s="11">
        <v>30</v>
      </c>
      <c r="F58" s="11">
        <v>15</v>
      </c>
      <c r="G58" s="10">
        <v>11.85</v>
      </c>
      <c r="H58" s="10">
        <v>0.09</v>
      </c>
      <c r="I58" s="10">
        <v>0</v>
      </c>
      <c r="J58" s="10">
        <v>2.5649999999999999</v>
      </c>
      <c r="K58" s="10">
        <v>0.6</v>
      </c>
      <c r="L58" s="10">
        <v>7.4999999999999997E-2</v>
      </c>
      <c r="M58" s="10">
        <v>2.25</v>
      </c>
      <c r="N58" s="10">
        <v>21</v>
      </c>
    </row>
    <row r="59" spans="1:14" ht="15.75" customHeight="1">
      <c r="A59" s="9" t="s">
        <v>129</v>
      </c>
      <c r="B59" s="9" t="s">
        <v>173</v>
      </c>
      <c r="C59" s="10" t="s">
        <v>176</v>
      </c>
      <c r="D59" s="11" t="s">
        <v>57</v>
      </c>
      <c r="E59" s="11">
        <v>45.454545454545453</v>
      </c>
      <c r="F59" s="11">
        <v>25</v>
      </c>
      <c r="G59" s="10">
        <v>4.5</v>
      </c>
      <c r="H59" s="10">
        <v>0.2</v>
      </c>
      <c r="I59" s="10">
        <v>2.5000000000000001E-2</v>
      </c>
      <c r="J59" s="10">
        <v>0.65</v>
      </c>
      <c r="K59" s="10">
        <v>1.5</v>
      </c>
      <c r="L59" s="10">
        <v>0.22500000000000001</v>
      </c>
      <c r="M59" s="10">
        <v>5.25</v>
      </c>
      <c r="N59" s="10">
        <v>2.5</v>
      </c>
    </row>
    <row r="60" spans="1:14" ht="15.75" customHeight="1">
      <c r="A60" s="9" t="s">
        <v>129</v>
      </c>
      <c r="B60" s="9" t="s">
        <v>173</v>
      </c>
      <c r="C60" s="10" t="s">
        <v>67</v>
      </c>
      <c r="D60" s="11" t="s">
        <v>34</v>
      </c>
      <c r="E60" s="11">
        <v>1</v>
      </c>
      <c r="F60" s="11">
        <v>1</v>
      </c>
      <c r="G60" s="10">
        <v>0</v>
      </c>
      <c r="H60" s="10">
        <v>0</v>
      </c>
      <c r="I60" s="10">
        <v>0</v>
      </c>
      <c r="J60" s="10">
        <v>0</v>
      </c>
      <c r="K60" s="10">
        <v>387.81</v>
      </c>
      <c r="L60" s="10">
        <v>3.0000000000000001E-3</v>
      </c>
      <c r="M60" s="10">
        <v>0.24</v>
      </c>
      <c r="N60" s="10">
        <v>0</v>
      </c>
    </row>
    <row r="61" spans="1:14" ht="15.75" customHeight="1">
      <c r="A61" s="9" t="s">
        <v>129</v>
      </c>
      <c r="B61" s="9" t="s">
        <v>173</v>
      </c>
      <c r="C61" s="10" t="s">
        <v>134</v>
      </c>
      <c r="D61" s="11" t="s">
        <v>135</v>
      </c>
      <c r="E61" s="11">
        <v>2</v>
      </c>
      <c r="F61" s="11">
        <v>1</v>
      </c>
      <c r="G61" s="10">
        <v>0.44</v>
      </c>
      <c r="H61" s="10">
        <v>3.0000000000000001E-3</v>
      </c>
      <c r="I61" s="10">
        <v>3.0000000000000001E-3</v>
      </c>
      <c r="J61" s="10">
        <v>9.3000000000000013E-2</v>
      </c>
      <c r="K61" s="10">
        <v>0.04</v>
      </c>
      <c r="L61" s="10">
        <v>5.0000000000000001E-3</v>
      </c>
      <c r="M61" s="10">
        <v>0.19</v>
      </c>
      <c r="N61" s="10">
        <v>0.01</v>
      </c>
    </row>
    <row r="62" spans="1:14" ht="15.75" customHeight="1">
      <c r="A62" s="9" t="s">
        <v>28</v>
      </c>
      <c r="B62" s="9" t="s">
        <v>177</v>
      </c>
      <c r="C62" s="10" t="s">
        <v>138</v>
      </c>
      <c r="D62" s="11" t="s">
        <v>30</v>
      </c>
      <c r="E62" s="11">
        <v>45</v>
      </c>
      <c r="F62" s="11">
        <v>45</v>
      </c>
      <c r="G62" s="10">
        <v>158.85</v>
      </c>
      <c r="H62" s="10">
        <v>3.0150000000000001</v>
      </c>
      <c r="I62" s="10">
        <v>0.18</v>
      </c>
      <c r="J62" s="10">
        <v>36.044999999999995</v>
      </c>
      <c r="K62" s="10">
        <v>0.9</v>
      </c>
      <c r="L62" s="10">
        <v>0.36</v>
      </c>
      <c r="M62" s="10">
        <v>4.05</v>
      </c>
      <c r="N62" s="10">
        <v>0</v>
      </c>
    </row>
    <row r="63" spans="1:14" ht="15.75" customHeight="1">
      <c r="A63" s="9" t="s">
        <v>28</v>
      </c>
      <c r="B63" s="9" t="s">
        <v>177</v>
      </c>
      <c r="C63" s="10" t="s">
        <v>81</v>
      </c>
      <c r="D63" s="11" t="s">
        <v>82</v>
      </c>
      <c r="E63" s="11">
        <v>11.764705882352942</v>
      </c>
      <c r="F63" s="11">
        <v>10</v>
      </c>
      <c r="G63" s="10">
        <v>4.7</v>
      </c>
      <c r="H63" s="10">
        <v>7.0000000000000007E-2</v>
      </c>
      <c r="I63" s="10">
        <v>0.01</v>
      </c>
      <c r="J63" s="10">
        <v>0.95</v>
      </c>
      <c r="K63" s="10">
        <v>3.5</v>
      </c>
      <c r="L63" s="10">
        <v>0.04</v>
      </c>
      <c r="M63" s="10">
        <v>2.7</v>
      </c>
      <c r="N63" s="10">
        <v>131.80000000000001</v>
      </c>
    </row>
    <row r="64" spans="1:14" ht="15.75" customHeight="1">
      <c r="A64" s="9" t="s">
        <v>28</v>
      </c>
      <c r="B64" s="9" t="s">
        <v>177</v>
      </c>
      <c r="C64" s="10" t="s">
        <v>65</v>
      </c>
      <c r="D64" s="11" t="s">
        <v>32</v>
      </c>
      <c r="E64" s="11">
        <v>2.9</v>
      </c>
      <c r="F64" s="11">
        <v>2.9</v>
      </c>
      <c r="G64" s="10">
        <v>26.1</v>
      </c>
      <c r="H64" s="10">
        <v>0</v>
      </c>
      <c r="I64" s="10">
        <v>2.9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</row>
    <row r="65" spans="1:14" ht="15.75" customHeight="1">
      <c r="A65" s="9" t="s">
        <v>28</v>
      </c>
      <c r="B65" s="9" t="s">
        <v>177</v>
      </c>
      <c r="C65" s="10" t="s">
        <v>95</v>
      </c>
      <c r="D65" s="11" t="s">
        <v>31</v>
      </c>
      <c r="E65" s="11">
        <v>3.75</v>
      </c>
      <c r="F65" s="11">
        <v>1.5</v>
      </c>
      <c r="G65" s="10">
        <v>0.55500000000000005</v>
      </c>
      <c r="H65" s="10">
        <v>1.7999999999999999E-2</v>
      </c>
      <c r="I65" s="10">
        <v>1.5000000000000002E-3</v>
      </c>
      <c r="J65" s="10">
        <v>0.10199999999999999</v>
      </c>
      <c r="K65" s="10">
        <v>0.22500000000000001</v>
      </c>
      <c r="L65" s="10">
        <v>7.4999999999999997E-3</v>
      </c>
      <c r="M65" s="10">
        <v>0.85499999999999998</v>
      </c>
      <c r="N65" s="10">
        <v>3</v>
      </c>
    </row>
    <row r="66" spans="1:14" ht="15.75" customHeight="1">
      <c r="A66" s="9" t="s">
        <v>28</v>
      </c>
      <c r="B66" s="9" t="s">
        <v>177</v>
      </c>
      <c r="C66" s="10" t="s">
        <v>98</v>
      </c>
      <c r="D66" s="11" t="s">
        <v>33</v>
      </c>
      <c r="E66" s="11">
        <v>0.63157894736842102</v>
      </c>
      <c r="F66" s="11">
        <v>0.6</v>
      </c>
      <c r="G66" s="10">
        <v>0.86399999999999988</v>
      </c>
      <c r="H66" s="10">
        <v>2.8199999999999999E-2</v>
      </c>
      <c r="I66" s="10">
        <v>1.8E-3</v>
      </c>
      <c r="J66" s="10">
        <v>0.17579999999999998</v>
      </c>
      <c r="K66" s="10">
        <v>0.114</v>
      </c>
      <c r="L66" s="10">
        <v>7.8000000000000005E-3</v>
      </c>
      <c r="M66" s="10">
        <v>0.24</v>
      </c>
      <c r="N66" s="10">
        <v>0</v>
      </c>
    </row>
    <row r="67" spans="1:14" ht="15.75" customHeight="1">
      <c r="A67" s="9" t="s">
        <v>28</v>
      </c>
      <c r="B67" s="9" t="s">
        <v>177</v>
      </c>
      <c r="C67" s="10" t="s">
        <v>67</v>
      </c>
      <c r="D67" s="11" t="s">
        <v>34</v>
      </c>
      <c r="E67" s="11">
        <v>1</v>
      </c>
      <c r="F67" s="11">
        <v>1</v>
      </c>
      <c r="G67" s="10">
        <v>0</v>
      </c>
      <c r="H67" s="10">
        <v>0</v>
      </c>
      <c r="I67" s="10">
        <v>0</v>
      </c>
      <c r="J67" s="10">
        <v>0</v>
      </c>
      <c r="K67" s="10">
        <v>387.81</v>
      </c>
      <c r="L67" s="10">
        <v>3.0000000000000001E-3</v>
      </c>
      <c r="M67" s="10">
        <v>0.24</v>
      </c>
      <c r="N67" s="10">
        <v>0</v>
      </c>
    </row>
    <row r="68" spans="1:14" ht="15.75" customHeight="1">
      <c r="A68" s="9" t="s">
        <v>139</v>
      </c>
      <c r="B68" s="9" t="s">
        <v>178</v>
      </c>
      <c r="C68" s="10" t="s">
        <v>179</v>
      </c>
      <c r="D68" s="11" t="s">
        <v>180</v>
      </c>
      <c r="E68" s="11">
        <v>104.16666666666667</v>
      </c>
      <c r="F68" s="11">
        <v>75</v>
      </c>
      <c r="G68" s="10">
        <v>99</v>
      </c>
      <c r="H68" s="10">
        <v>0.82499999999999996</v>
      </c>
      <c r="I68" s="10">
        <v>0.15</v>
      </c>
      <c r="J68" s="10">
        <v>22.725000000000001</v>
      </c>
      <c r="K68" s="10">
        <v>3</v>
      </c>
      <c r="L68" s="10">
        <v>0.375</v>
      </c>
      <c r="M68" s="10">
        <v>2.25</v>
      </c>
      <c r="N68" s="10">
        <v>40.5</v>
      </c>
    </row>
    <row r="69" spans="1:14" ht="15.75" customHeight="1">
      <c r="A69" s="9" t="s">
        <v>139</v>
      </c>
      <c r="B69" s="9" t="s">
        <v>178</v>
      </c>
      <c r="C69" s="10" t="s">
        <v>65</v>
      </c>
      <c r="D69" s="11" t="s">
        <v>32</v>
      </c>
      <c r="E69" s="11">
        <v>3</v>
      </c>
      <c r="F69" s="11">
        <v>3</v>
      </c>
      <c r="G69" s="10">
        <v>27</v>
      </c>
      <c r="H69" s="10">
        <v>0</v>
      </c>
      <c r="I69" s="10">
        <v>3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</row>
    <row r="70" spans="1:14" ht="15.75" customHeight="1">
      <c r="A70" s="9" t="s">
        <v>143</v>
      </c>
      <c r="B70" s="9" t="s">
        <v>181</v>
      </c>
      <c r="C70" s="10" t="s">
        <v>182</v>
      </c>
      <c r="D70" s="11" t="s">
        <v>183</v>
      </c>
      <c r="E70" s="11">
        <v>165.625</v>
      </c>
      <c r="F70" s="11">
        <v>53</v>
      </c>
      <c r="G70" s="10">
        <v>31.8</v>
      </c>
      <c r="H70" s="10">
        <v>0.79500000000000004</v>
      </c>
      <c r="I70" s="10">
        <v>0.26500000000000001</v>
      </c>
      <c r="J70" s="10">
        <v>6.5720000000000001</v>
      </c>
      <c r="K70" s="10">
        <v>3.18</v>
      </c>
      <c r="L70" s="10">
        <v>0.90099999999999991</v>
      </c>
      <c r="M70" s="10">
        <v>4.7699999999999996</v>
      </c>
      <c r="N70" s="10">
        <v>91.69</v>
      </c>
    </row>
    <row r="71" spans="1:14" ht="15.75" customHeight="1">
      <c r="A71" s="9" t="s">
        <v>143</v>
      </c>
      <c r="B71" s="9" t="s">
        <v>181</v>
      </c>
      <c r="C71" s="10" t="s">
        <v>66</v>
      </c>
      <c r="D71" s="11" t="s">
        <v>22</v>
      </c>
      <c r="E71" s="11">
        <v>8</v>
      </c>
      <c r="F71" s="11">
        <v>8</v>
      </c>
      <c r="G71" s="10">
        <v>31.2</v>
      </c>
      <c r="H71" s="10">
        <v>0</v>
      </c>
      <c r="I71" s="10">
        <v>0</v>
      </c>
      <c r="J71" s="10">
        <v>7.8</v>
      </c>
      <c r="K71" s="10">
        <v>3.12</v>
      </c>
      <c r="L71" s="10">
        <v>0.152</v>
      </c>
      <c r="M71" s="10">
        <v>6.8</v>
      </c>
      <c r="N71" s="10">
        <v>0</v>
      </c>
    </row>
    <row r="72" spans="1:14" ht="15.75" customHeight="1">
      <c r="A72" s="9" t="s">
        <v>147</v>
      </c>
      <c r="B72" s="9" t="s">
        <v>184</v>
      </c>
      <c r="C72" s="10" t="s">
        <v>185</v>
      </c>
      <c r="D72" s="11" t="s">
        <v>186</v>
      </c>
      <c r="E72" s="11">
        <v>7</v>
      </c>
      <c r="F72" s="11">
        <v>7</v>
      </c>
      <c r="G72" s="10">
        <v>27.44</v>
      </c>
      <c r="H72" s="10">
        <v>0.58100000000000007</v>
      </c>
      <c r="I72" s="10">
        <v>0</v>
      </c>
      <c r="J72" s="10">
        <v>6.2860000000000005</v>
      </c>
      <c r="K72" s="10">
        <v>18.760000000000002</v>
      </c>
      <c r="L72" s="10">
        <v>0</v>
      </c>
      <c r="M72" s="10">
        <v>0</v>
      </c>
      <c r="N72" s="10">
        <v>0</v>
      </c>
    </row>
    <row r="73" spans="1:14" ht="15.75" customHeight="1">
      <c r="A73" s="9" t="s">
        <v>147</v>
      </c>
      <c r="B73" s="9" t="s">
        <v>184</v>
      </c>
      <c r="C73" s="10" t="s">
        <v>187</v>
      </c>
      <c r="D73" s="11" t="s">
        <v>188</v>
      </c>
      <c r="E73" s="11">
        <v>3</v>
      </c>
      <c r="F73" s="11">
        <v>3</v>
      </c>
      <c r="G73" s="10">
        <v>9.81</v>
      </c>
      <c r="H73" s="10">
        <v>0.24900000000000003</v>
      </c>
      <c r="I73" s="10">
        <v>0.252</v>
      </c>
      <c r="J73" s="10">
        <v>1.6380000000000001</v>
      </c>
      <c r="K73" s="10">
        <v>3.69</v>
      </c>
      <c r="L73" s="10">
        <v>6.000000000000001E-3</v>
      </c>
      <c r="M73" s="10">
        <v>8.1</v>
      </c>
      <c r="N73" s="10">
        <v>2.88</v>
      </c>
    </row>
    <row r="74" spans="1:14" ht="15.75" customHeight="1">
      <c r="A74" s="46" t="s">
        <v>151</v>
      </c>
      <c r="B74" s="47"/>
      <c r="C74" s="47"/>
      <c r="D74" s="47"/>
      <c r="E74" s="47"/>
      <c r="F74" s="48"/>
      <c r="G74" s="13">
        <f t="shared" ref="G74:N74" si="9">SUM(G57:G73)</f>
        <v>440.90899999999999</v>
      </c>
      <c r="H74" s="13">
        <f t="shared" si="9"/>
        <v>6.4541999999999993</v>
      </c>
      <c r="I74" s="13">
        <f t="shared" si="9"/>
        <v>6.8282999999999987</v>
      </c>
      <c r="J74" s="13">
        <f t="shared" si="9"/>
        <v>86.361800000000002</v>
      </c>
      <c r="K74" s="13">
        <f t="shared" si="9"/>
        <v>827.44900000000007</v>
      </c>
      <c r="L74" s="13">
        <f t="shared" si="9"/>
        <v>2.6402999999999999</v>
      </c>
      <c r="M74" s="13">
        <f t="shared" si="9"/>
        <v>62.535000000000004</v>
      </c>
      <c r="N74" s="13">
        <f t="shared" si="9"/>
        <v>399.97999999999996</v>
      </c>
    </row>
    <row r="75" spans="1:14" ht="15.75" customHeight="1">
      <c r="A75" s="46" t="s">
        <v>45</v>
      </c>
      <c r="B75" s="47"/>
      <c r="C75" s="47"/>
      <c r="D75" s="47"/>
      <c r="E75" s="47"/>
      <c r="F75" s="48"/>
      <c r="G75" s="17">
        <f t="shared" ref="G75:N75" si="10">+G26+G45+G56+G74</f>
        <v>1009.198</v>
      </c>
      <c r="H75" s="17">
        <f t="shared" si="10"/>
        <v>44.796399999999991</v>
      </c>
      <c r="I75" s="17">
        <f t="shared" si="10"/>
        <v>35.024500000000003</v>
      </c>
      <c r="J75" s="17">
        <f t="shared" si="10"/>
        <v>107.06530000000001</v>
      </c>
      <c r="K75" s="17">
        <f t="shared" si="10"/>
        <v>2098.808</v>
      </c>
      <c r="L75" s="17">
        <f t="shared" si="10"/>
        <v>6.1171999999999995</v>
      </c>
      <c r="M75" s="17">
        <f t="shared" si="10"/>
        <v>111.962</v>
      </c>
      <c r="N75" s="17">
        <f t="shared" si="10"/>
        <v>597.92999999999995</v>
      </c>
    </row>
    <row r="76" spans="1:14" ht="15.75" customHeight="1">
      <c r="A76" s="55" t="s">
        <v>46</v>
      </c>
      <c r="B76" s="47"/>
      <c r="C76" s="47"/>
      <c r="D76" s="47"/>
      <c r="E76" s="47"/>
      <c r="F76" s="48"/>
      <c r="G76" s="19">
        <v>2499</v>
      </c>
      <c r="H76" s="20" t="s">
        <v>47</v>
      </c>
      <c r="I76" s="20" t="s">
        <v>48</v>
      </c>
      <c r="J76" s="20" t="s">
        <v>49</v>
      </c>
      <c r="K76" s="20" t="s">
        <v>50</v>
      </c>
      <c r="L76" s="20" t="s">
        <v>51</v>
      </c>
      <c r="M76" s="20" t="s">
        <v>52</v>
      </c>
      <c r="N76" s="21"/>
    </row>
    <row r="77" spans="1:14" ht="15.75" customHeight="1">
      <c r="A77" s="56" t="s">
        <v>53</v>
      </c>
      <c r="B77" s="47"/>
      <c r="C77" s="47"/>
      <c r="D77" s="47"/>
      <c r="E77" s="47"/>
      <c r="F77" s="48"/>
      <c r="G77" s="22">
        <f>+G75/G76</f>
        <v>0.40384073629451778</v>
      </c>
      <c r="H77" s="23"/>
      <c r="I77" s="23"/>
      <c r="J77" s="23"/>
      <c r="K77" s="23"/>
      <c r="L77" s="23"/>
      <c r="M77" s="23"/>
      <c r="N77" s="23"/>
    </row>
    <row r="78" spans="1:14" ht="15.75" customHeight="1">
      <c r="A78" s="57" t="s">
        <v>54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8"/>
    </row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77:F77"/>
    <mergeCell ref="A78:N78"/>
    <mergeCell ref="C44:F44"/>
    <mergeCell ref="C45:F45"/>
    <mergeCell ref="C50:F50"/>
    <mergeCell ref="A55:B56"/>
    <mergeCell ref="C55:F55"/>
    <mergeCell ref="C56:F56"/>
    <mergeCell ref="A74:F74"/>
    <mergeCell ref="A37:B37"/>
    <mergeCell ref="C37:F37"/>
    <mergeCell ref="A44:B45"/>
    <mergeCell ref="A75:F75"/>
    <mergeCell ref="A76:F76"/>
    <mergeCell ref="C15:F15"/>
    <mergeCell ref="A15:B15"/>
    <mergeCell ref="A25:B26"/>
    <mergeCell ref="C25:F25"/>
    <mergeCell ref="C26:F26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N1001"/>
  <sheetViews>
    <sheetView topLeftCell="A58" zoomScale="60" zoomScaleNormal="60" workbookViewId="0">
      <selection activeCell="H87" sqref="H87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189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190</v>
      </c>
      <c r="C5" s="10" t="s">
        <v>191</v>
      </c>
      <c r="D5" s="11" t="s">
        <v>192</v>
      </c>
      <c r="E5" s="11">
        <v>58.823529411764703</v>
      </c>
      <c r="F5" s="11">
        <v>40</v>
      </c>
      <c r="G5" s="10">
        <v>66.400000000000006</v>
      </c>
      <c r="H5" s="10">
        <v>0.48</v>
      </c>
      <c r="I5" s="10">
        <v>0.08</v>
      </c>
      <c r="J5" s="10">
        <v>15.72</v>
      </c>
      <c r="K5" s="10">
        <v>10.4</v>
      </c>
      <c r="L5" s="10">
        <v>0.16</v>
      </c>
      <c r="M5" s="10">
        <v>3.2</v>
      </c>
      <c r="N5" s="10">
        <v>42</v>
      </c>
    </row>
    <row r="6" spans="1:14">
      <c r="A6" s="9" t="s">
        <v>77</v>
      </c>
      <c r="B6" s="9" t="s">
        <v>190</v>
      </c>
      <c r="C6" s="10" t="s">
        <v>65</v>
      </c>
      <c r="D6" s="11" t="s">
        <v>32</v>
      </c>
      <c r="E6" s="11">
        <v>1</v>
      </c>
      <c r="F6" s="11">
        <v>1</v>
      </c>
      <c r="G6" s="10">
        <v>9</v>
      </c>
      <c r="H6" s="10">
        <v>0</v>
      </c>
      <c r="I6" s="10">
        <v>1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>
      <c r="A7" s="9" t="s">
        <v>77</v>
      </c>
      <c r="B7" s="9" t="s">
        <v>190</v>
      </c>
      <c r="C7" s="10" t="s">
        <v>83</v>
      </c>
      <c r="D7" s="11" t="s">
        <v>84</v>
      </c>
      <c r="E7" s="11">
        <v>15</v>
      </c>
      <c r="F7" s="11">
        <v>15</v>
      </c>
      <c r="G7" s="10">
        <v>56.1</v>
      </c>
      <c r="H7" s="10">
        <v>3.585</v>
      </c>
      <c r="I7" s="10">
        <v>0.16500000000000001</v>
      </c>
      <c r="J7" s="10">
        <v>9.0299999999999994</v>
      </c>
      <c r="K7" s="10">
        <v>2.25</v>
      </c>
      <c r="L7" s="10">
        <v>0.69</v>
      </c>
      <c r="M7" s="10">
        <v>9</v>
      </c>
      <c r="N7" s="10">
        <v>3.3</v>
      </c>
    </row>
    <row r="8" spans="1:14">
      <c r="A8" s="9" t="s">
        <v>77</v>
      </c>
      <c r="B8" s="9" t="s">
        <v>190</v>
      </c>
      <c r="C8" s="10" t="s">
        <v>85</v>
      </c>
      <c r="D8" s="11" t="s">
        <v>86</v>
      </c>
      <c r="E8" s="11">
        <v>11.111111111111111</v>
      </c>
      <c r="F8" s="11">
        <v>10</v>
      </c>
      <c r="G8" s="10">
        <v>4.3</v>
      </c>
      <c r="H8" s="10">
        <v>0.21</v>
      </c>
      <c r="I8" s="10">
        <v>0</v>
      </c>
      <c r="J8" s="10">
        <v>0.72</v>
      </c>
      <c r="K8" s="10">
        <v>0.6</v>
      </c>
      <c r="L8" s="10">
        <v>0.1</v>
      </c>
      <c r="M8" s="10">
        <v>4</v>
      </c>
      <c r="N8" s="10">
        <v>3.3</v>
      </c>
    </row>
    <row r="9" spans="1:14">
      <c r="A9" s="9" t="s">
        <v>77</v>
      </c>
      <c r="B9" s="9" t="s">
        <v>190</v>
      </c>
      <c r="C9" s="10" t="s">
        <v>81</v>
      </c>
      <c r="D9" s="11" t="s">
        <v>82</v>
      </c>
      <c r="E9" s="11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190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190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190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190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190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193</v>
      </c>
      <c r="D15" s="47"/>
      <c r="E15" s="47"/>
      <c r="F15" s="48"/>
      <c r="G15" s="13">
        <f>SUM(G5:G14)</f>
        <v>161.34400000000002</v>
      </c>
      <c r="H15" s="13">
        <f t="shared" ref="H15:N15" si="0">SUM(H14)</f>
        <v>0</v>
      </c>
      <c r="I15" s="13">
        <f t="shared" si="0"/>
        <v>0</v>
      </c>
      <c r="J15" s="13">
        <f t="shared" si="0"/>
        <v>0</v>
      </c>
      <c r="K15" s="13">
        <f t="shared" si="0"/>
        <v>387.81</v>
      </c>
      <c r="L15" s="13">
        <f t="shared" si="0"/>
        <v>3.0000000000000001E-3</v>
      </c>
      <c r="M15" s="13">
        <f t="shared" si="0"/>
        <v>0.24</v>
      </c>
      <c r="N15" s="13">
        <f t="shared" si="0"/>
        <v>0</v>
      </c>
    </row>
    <row r="16" spans="1:14">
      <c r="A16" s="9" t="s">
        <v>77</v>
      </c>
      <c r="B16" s="9" t="s">
        <v>194</v>
      </c>
      <c r="C16" s="10" t="s">
        <v>79</v>
      </c>
      <c r="D16" s="11" t="s">
        <v>80</v>
      </c>
      <c r="E16" s="11">
        <v>80</v>
      </c>
      <c r="F16" s="11">
        <v>80</v>
      </c>
      <c r="G16" s="10">
        <v>71.2</v>
      </c>
      <c r="H16" s="10">
        <v>1.68</v>
      </c>
      <c r="I16" s="10">
        <v>0.08</v>
      </c>
      <c r="J16" s="10">
        <v>15.12</v>
      </c>
      <c r="K16" s="10">
        <v>4.8</v>
      </c>
      <c r="L16" s="10">
        <v>0.64</v>
      </c>
      <c r="M16" s="10">
        <v>9.6</v>
      </c>
      <c r="N16" s="10">
        <v>0</v>
      </c>
    </row>
    <row r="17" spans="1:14">
      <c r="A17" s="9" t="s">
        <v>77</v>
      </c>
      <c r="B17" s="9" t="s">
        <v>194</v>
      </c>
      <c r="C17" s="10" t="s">
        <v>195</v>
      </c>
      <c r="D17" s="11" t="s">
        <v>196</v>
      </c>
      <c r="E17" s="11">
        <v>20</v>
      </c>
      <c r="F17" s="11">
        <v>20</v>
      </c>
      <c r="G17" s="10">
        <v>30.4</v>
      </c>
      <c r="H17" s="10">
        <v>0.68</v>
      </c>
      <c r="I17" s="10">
        <v>0.24</v>
      </c>
      <c r="J17" s="10">
        <v>6.1</v>
      </c>
      <c r="K17" s="10">
        <v>0.6</v>
      </c>
      <c r="L17" s="10">
        <v>0.16</v>
      </c>
      <c r="M17" s="10">
        <v>1</v>
      </c>
      <c r="N17" s="10">
        <v>5.6</v>
      </c>
    </row>
    <row r="18" spans="1:14">
      <c r="A18" s="9" t="s">
        <v>77</v>
      </c>
      <c r="B18" s="9" t="s">
        <v>194</v>
      </c>
      <c r="C18" s="10" t="s">
        <v>81</v>
      </c>
      <c r="D18" s="11" t="s">
        <v>82</v>
      </c>
      <c r="E18" s="11">
        <v>17.647058823529413</v>
      </c>
      <c r="F18" s="11">
        <v>15</v>
      </c>
      <c r="G18" s="10">
        <v>7.05</v>
      </c>
      <c r="H18" s="10">
        <v>0.105</v>
      </c>
      <c r="I18" s="10">
        <v>1.4999999999999999E-2</v>
      </c>
      <c r="J18" s="10">
        <v>1.425</v>
      </c>
      <c r="K18" s="10">
        <v>5.25</v>
      </c>
      <c r="L18" s="10">
        <v>0.06</v>
      </c>
      <c r="M18" s="10">
        <v>4.05</v>
      </c>
      <c r="N18" s="10">
        <v>197.7</v>
      </c>
    </row>
    <row r="19" spans="1:14">
      <c r="A19" s="9" t="s">
        <v>77</v>
      </c>
      <c r="B19" s="9" t="s">
        <v>194</v>
      </c>
      <c r="C19" s="10" t="s">
        <v>83</v>
      </c>
      <c r="D19" s="11" t="s">
        <v>84</v>
      </c>
      <c r="E19" s="11">
        <v>15</v>
      </c>
      <c r="F19" s="11">
        <v>15</v>
      </c>
      <c r="G19" s="10">
        <v>56.1</v>
      </c>
      <c r="H19" s="10">
        <v>3.585</v>
      </c>
      <c r="I19" s="10">
        <v>0.16500000000000001</v>
      </c>
      <c r="J19" s="10">
        <v>9.0299999999999994</v>
      </c>
      <c r="K19" s="10">
        <v>2.25</v>
      </c>
      <c r="L19" s="10">
        <v>0.69</v>
      </c>
      <c r="M19" s="10">
        <v>9</v>
      </c>
      <c r="N19" s="10">
        <v>3.3</v>
      </c>
    </row>
    <row r="20" spans="1:14">
      <c r="A20" s="9" t="s">
        <v>77</v>
      </c>
      <c r="B20" s="9" t="s">
        <v>194</v>
      </c>
      <c r="C20" s="10" t="s">
        <v>89</v>
      </c>
      <c r="D20" s="11" t="s">
        <v>90</v>
      </c>
      <c r="E20" s="11">
        <v>6</v>
      </c>
      <c r="F20" s="11">
        <v>3</v>
      </c>
      <c r="G20" s="10">
        <v>0.78</v>
      </c>
      <c r="H20" s="10">
        <v>2.0999999999999998E-2</v>
      </c>
      <c r="I20" s="10">
        <v>6.000000000000001E-3</v>
      </c>
      <c r="J20" s="10">
        <v>0.13799999999999998</v>
      </c>
      <c r="K20" s="10">
        <v>2.4</v>
      </c>
      <c r="L20" s="10">
        <v>1.2000000000000002E-2</v>
      </c>
      <c r="M20" s="10">
        <v>1.26</v>
      </c>
      <c r="N20" s="10">
        <v>0.66</v>
      </c>
    </row>
    <row r="21" spans="1:14">
      <c r="A21" s="9" t="s">
        <v>77</v>
      </c>
      <c r="B21" s="9" t="s">
        <v>194</v>
      </c>
      <c r="C21" s="10" t="s">
        <v>123</v>
      </c>
      <c r="D21" s="11" t="s">
        <v>124</v>
      </c>
      <c r="E21" s="11">
        <v>10.75268817204301</v>
      </c>
      <c r="F21" s="11">
        <v>10</v>
      </c>
      <c r="G21" s="10">
        <v>16.600000000000001</v>
      </c>
      <c r="H21" s="10">
        <v>2.0699999999999998</v>
      </c>
      <c r="I21" s="10">
        <v>0.92</v>
      </c>
      <c r="J21" s="10">
        <v>0.01</v>
      </c>
      <c r="K21" s="10">
        <v>6.3</v>
      </c>
      <c r="L21" s="10">
        <v>7.0000000000000007E-2</v>
      </c>
      <c r="M21" s="10">
        <v>1.1000000000000001</v>
      </c>
      <c r="N21" s="10">
        <v>2.4</v>
      </c>
    </row>
    <row r="22" spans="1:14" ht="15.75" customHeight="1">
      <c r="A22" s="9" t="s">
        <v>77</v>
      </c>
      <c r="B22" s="9" t="s">
        <v>194</v>
      </c>
      <c r="C22" s="10" t="s">
        <v>95</v>
      </c>
      <c r="D22" s="11" t="s">
        <v>31</v>
      </c>
      <c r="E22" s="11">
        <v>5</v>
      </c>
      <c r="F22" s="11">
        <v>2</v>
      </c>
      <c r="G22" s="10">
        <v>0.74</v>
      </c>
      <c r="H22" s="10">
        <v>2.4E-2</v>
      </c>
      <c r="I22" s="10">
        <v>2E-3</v>
      </c>
      <c r="J22" s="10">
        <v>0.13600000000000001</v>
      </c>
      <c r="K22" s="10">
        <v>0.3</v>
      </c>
      <c r="L22" s="10">
        <v>0.01</v>
      </c>
      <c r="M22" s="10">
        <v>1.1399999999999999</v>
      </c>
      <c r="N22" s="10">
        <v>4</v>
      </c>
    </row>
    <row r="23" spans="1:14" ht="15.75" customHeight="1">
      <c r="A23" s="9" t="s">
        <v>77</v>
      </c>
      <c r="B23" s="9" t="s">
        <v>194</v>
      </c>
      <c r="C23" s="10" t="s">
        <v>96</v>
      </c>
      <c r="D23" s="11" t="s">
        <v>97</v>
      </c>
      <c r="E23" s="11">
        <v>1.6666666666666667</v>
      </c>
      <c r="F23" s="11">
        <v>1.5</v>
      </c>
      <c r="G23" s="10">
        <v>0.66</v>
      </c>
      <c r="H23" s="10">
        <v>3.4499999999999996E-2</v>
      </c>
      <c r="I23" s="10">
        <v>8.9999999999999993E-3</v>
      </c>
      <c r="J23" s="10">
        <v>8.8500000000000009E-2</v>
      </c>
      <c r="K23" s="10">
        <v>0.69</v>
      </c>
      <c r="L23" s="10">
        <v>2.7000000000000003E-2</v>
      </c>
      <c r="M23" s="10">
        <v>1.23</v>
      </c>
      <c r="N23" s="10">
        <v>5.85</v>
      </c>
    </row>
    <row r="24" spans="1:14" ht="15.75" customHeight="1">
      <c r="A24" s="9" t="s">
        <v>77</v>
      </c>
      <c r="B24" s="9" t="s">
        <v>194</v>
      </c>
      <c r="C24" s="10" t="s">
        <v>67</v>
      </c>
      <c r="D24" s="11" t="s">
        <v>34</v>
      </c>
      <c r="E24" s="11">
        <v>1</v>
      </c>
      <c r="F24" s="11">
        <v>1</v>
      </c>
      <c r="G24" s="10">
        <v>0</v>
      </c>
      <c r="H24" s="10">
        <v>0</v>
      </c>
      <c r="I24" s="10">
        <v>0</v>
      </c>
      <c r="J24" s="10">
        <v>0</v>
      </c>
      <c r="K24" s="10">
        <v>387.81</v>
      </c>
      <c r="L24" s="10">
        <v>3.0000000000000001E-3</v>
      </c>
      <c r="M24" s="10">
        <v>0.24</v>
      </c>
      <c r="N24" s="10">
        <v>0</v>
      </c>
    </row>
    <row r="25" spans="1:14" ht="15.75" customHeight="1">
      <c r="A25" s="9" t="s">
        <v>77</v>
      </c>
      <c r="B25" s="9" t="s">
        <v>194</v>
      </c>
      <c r="C25" s="10" t="s">
        <v>98</v>
      </c>
      <c r="D25" s="11" t="s">
        <v>33</v>
      </c>
      <c r="E25" s="11">
        <v>0.63157894736842102</v>
      </c>
      <c r="F25" s="11">
        <v>0.6</v>
      </c>
      <c r="G25" s="10">
        <v>0.86399999999999988</v>
      </c>
      <c r="H25" s="10">
        <v>2.8199999999999999E-2</v>
      </c>
      <c r="I25" s="10">
        <v>1.8E-3</v>
      </c>
      <c r="J25" s="10">
        <v>0.17579999999999998</v>
      </c>
      <c r="K25" s="10">
        <v>0.114</v>
      </c>
      <c r="L25" s="10">
        <v>7.8000000000000005E-3</v>
      </c>
      <c r="M25" s="10">
        <v>0.24</v>
      </c>
      <c r="N25" s="10">
        <v>0</v>
      </c>
    </row>
    <row r="26" spans="1:14" ht="15.75" customHeight="1">
      <c r="A26" s="62"/>
      <c r="B26" s="63"/>
      <c r="C26" s="46" t="s">
        <v>197</v>
      </c>
      <c r="D26" s="47"/>
      <c r="E26" s="47"/>
      <c r="F26" s="48"/>
      <c r="G26" s="13">
        <f>SUM(G16:G25)</f>
        <v>184.39400000000001</v>
      </c>
      <c r="H26" s="13">
        <f t="shared" ref="H26:N26" si="1">SUM(H16:H25)</f>
        <v>8.2276999999999987</v>
      </c>
      <c r="I26" s="13">
        <f t="shared" si="1"/>
        <v>1.4388000000000001</v>
      </c>
      <c r="J26" s="13">
        <f t="shared" si="1"/>
        <v>32.223300000000002</v>
      </c>
      <c r="K26" s="13">
        <f t="shared" si="1"/>
        <v>410.51399999999995</v>
      </c>
      <c r="L26" s="13">
        <f t="shared" si="1"/>
        <v>1.6798</v>
      </c>
      <c r="M26" s="13">
        <f t="shared" si="1"/>
        <v>28.86</v>
      </c>
      <c r="N26" s="13">
        <f t="shared" si="1"/>
        <v>219.51</v>
      </c>
    </row>
    <row r="27" spans="1:14" ht="15.75" customHeight="1">
      <c r="A27" s="64"/>
      <c r="B27" s="65"/>
      <c r="C27" s="46" t="s">
        <v>104</v>
      </c>
      <c r="D27" s="47"/>
      <c r="E27" s="47"/>
      <c r="F27" s="48"/>
      <c r="G27" s="13">
        <f t="shared" ref="G27:N27" si="2">+AVERAGE(G15,G26)</f>
        <v>172.86900000000003</v>
      </c>
      <c r="H27" s="13">
        <f t="shared" si="2"/>
        <v>4.1138499999999993</v>
      </c>
      <c r="I27" s="13">
        <f t="shared" si="2"/>
        <v>0.71940000000000004</v>
      </c>
      <c r="J27" s="13">
        <f t="shared" si="2"/>
        <v>16.111650000000001</v>
      </c>
      <c r="K27" s="13">
        <f t="shared" si="2"/>
        <v>399.16199999999998</v>
      </c>
      <c r="L27" s="13">
        <f t="shared" si="2"/>
        <v>0.84139999999999993</v>
      </c>
      <c r="M27" s="13">
        <f t="shared" si="2"/>
        <v>14.549999999999999</v>
      </c>
      <c r="N27" s="13">
        <f t="shared" si="2"/>
        <v>109.755</v>
      </c>
    </row>
    <row r="28" spans="1:14" ht="15.75" customHeight="1">
      <c r="A28" s="9" t="s">
        <v>105</v>
      </c>
      <c r="B28" s="9" t="s">
        <v>198</v>
      </c>
      <c r="C28" s="10" t="s">
        <v>79</v>
      </c>
      <c r="D28" s="11" t="s">
        <v>80</v>
      </c>
      <c r="E28" s="11">
        <v>10</v>
      </c>
      <c r="F28" s="11">
        <v>10</v>
      </c>
      <c r="G28" s="10">
        <v>8.9</v>
      </c>
      <c r="H28" s="10">
        <v>0.21</v>
      </c>
      <c r="I28" s="10">
        <v>0.01</v>
      </c>
      <c r="J28" s="10">
        <v>1.89</v>
      </c>
      <c r="K28" s="10">
        <v>0.6</v>
      </c>
      <c r="L28" s="10">
        <v>0.08</v>
      </c>
      <c r="M28" s="10">
        <v>1.2</v>
      </c>
      <c r="N28" s="10">
        <v>0</v>
      </c>
    </row>
    <row r="29" spans="1:14" ht="15.75" customHeight="1">
      <c r="A29" s="9" t="s">
        <v>105</v>
      </c>
      <c r="B29" s="9" t="s">
        <v>198</v>
      </c>
      <c r="C29" s="10" t="s">
        <v>83</v>
      </c>
      <c r="D29" s="11" t="s">
        <v>84</v>
      </c>
      <c r="E29" s="11">
        <v>15</v>
      </c>
      <c r="F29" s="11">
        <v>15</v>
      </c>
      <c r="G29" s="10">
        <v>57.1</v>
      </c>
      <c r="H29" s="10">
        <v>3.585</v>
      </c>
      <c r="I29" s="10">
        <v>0.16500000000000001</v>
      </c>
      <c r="J29" s="10">
        <v>9.0299999999999994</v>
      </c>
      <c r="K29" s="10">
        <v>2.25</v>
      </c>
      <c r="L29" s="10">
        <v>0.69</v>
      </c>
      <c r="M29" s="10">
        <v>9</v>
      </c>
      <c r="N29" s="10">
        <v>3.3</v>
      </c>
    </row>
    <row r="30" spans="1:14" ht="15.75" customHeight="1">
      <c r="A30" s="9" t="s">
        <v>105</v>
      </c>
      <c r="B30" s="9" t="s">
        <v>198</v>
      </c>
      <c r="C30" s="10" t="s">
        <v>81</v>
      </c>
      <c r="D30" s="11" t="s">
        <v>82</v>
      </c>
      <c r="E30" s="11">
        <v>8.235294117647058</v>
      </c>
      <c r="F30" s="11">
        <v>7</v>
      </c>
      <c r="G30" s="10">
        <v>3.29</v>
      </c>
      <c r="H30" s="10">
        <v>4.8999999999999995E-2</v>
      </c>
      <c r="I30" s="10">
        <v>7.000000000000001E-3</v>
      </c>
      <c r="J30" s="10">
        <v>0.66500000000000004</v>
      </c>
      <c r="K30" s="10">
        <v>2.4500000000000002</v>
      </c>
      <c r="L30" s="10">
        <v>2.8000000000000004E-2</v>
      </c>
      <c r="M30" s="10">
        <v>1.89</v>
      </c>
      <c r="N30" s="10">
        <v>92.26</v>
      </c>
    </row>
    <row r="31" spans="1:14" ht="15.75" customHeight="1">
      <c r="A31" s="9" t="s">
        <v>105</v>
      </c>
      <c r="B31" s="9" t="s">
        <v>198</v>
      </c>
      <c r="C31" s="10" t="s">
        <v>93</v>
      </c>
      <c r="D31" s="11" t="s">
        <v>94</v>
      </c>
      <c r="E31" s="11">
        <v>3</v>
      </c>
      <c r="F31" s="11">
        <v>3</v>
      </c>
      <c r="G31" s="10">
        <v>7.71</v>
      </c>
      <c r="H31" s="10">
        <v>0.55199999999999994</v>
      </c>
      <c r="I31" s="10">
        <v>0.6090000000000001</v>
      </c>
      <c r="J31" s="10">
        <v>6.000000000000001E-3</v>
      </c>
      <c r="K31" s="10">
        <v>1.74</v>
      </c>
      <c r="L31" s="10">
        <v>4.4999999999999998E-2</v>
      </c>
      <c r="M31" s="10">
        <v>0.24</v>
      </c>
      <c r="N31" s="10">
        <v>0</v>
      </c>
    </row>
    <row r="32" spans="1:14" ht="15.75" customHeight="1">
      <c r="A32" s="9" t="s">
        <v>105</v>
      </c>
      <c r="B32" s="9" t="s">
        <v>198</v>
      </c>
      <c r="C32" s="10" t="s">
        <v>95</v>
      </c>
      <c r="D32" s="11" t="s">
        <v>31</v>
      </c>
      <c r="E32" s="11">
        <v>2.5</v>
      </c>
      <c r="F32" s="11">
        <v>1</v>
      </c>
      <c r="G32" s="10">
        <v>0.37</v>
      </c>
      <c r="H32" s="10">
        <v>1.2E-2</v>
      </c>
      <c r="I32" s="10">
        <v>1E-3</v>
      </c>
      <c r="J32" s="10">
        <v>6.8000000000000005E-2</v>
      </c>
      <c r="K32" s="10">
        <v>0.15</v>
      </c>
      <c r="L32" s="10">
        <v>5.0000000000000001E-3</v>
      </c>
      <c r="M32" s="10">
        <v>0.56999999999999995</v>
      </c>
      <c r="N32" s="10">
        <v>2</v>
      </c>
    </row>
    <row r="33" spans="1:14" ht="15.75" customHeight="1">
      <c r="A33" s="9" t="s">
        <v>105</v>
      </c>
      <c r="B33" s="9" t="s">
        <v>198</v>
      </c>
      <c r="C33" s="10" t="s">
        <v>65</v>
      </c>
      <c r="D33" s="11" t="s">
        <v>32</v>
      </c>
      <c r="E33" s="11">
        <v>3</v>
      </c>
      <c r="F33" s="11">
        <v>3</v>
      </c>
      <c r="G33" s="10">
        <v>27</v>
      </c>
      <c r="H33" s="10">
        <v>0</v>
      </c>
      <c r="I33" s="10">
        <v>3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1:14" ht="15.75" customHeight="1">
      <c r="A34" s="9" t="s">
        <v>105</v>
      </c>
      <c r="B34" s="9" t="s">
        <v>198</v>
      </c>
      <c r="C34" s="10" t="s">
        <v>96</v>
      </c>
      <c r="D34" s="11" t="s">
        <v>97</v>
      </c>
      <c r="E34" s="11">
        <v>1.1111111111111112</v>
      </c>
      <c r="F34" s="11">
        <v>1</v>
      </c>
      <c r="G34" s="10">
        <v>0.44</v>
      </c>
      <c r="H34" s="10">
        <v>2.3E-2</v>
      </c>
      <c r="I34" s="10">
        <v>6.0000000000000001E-3</v>
      </c>
      <c r="J34" s="10">
        <v>5.9000000000000004E-2</v>
      </c>
      <c r="K34" s="10">
        <v>0.46</v>
      </c>
      <c r="L34" s="10">
        <v>1.8000000000000002E-2</v>
      </c>
      <c r="M34" s="10">
        <v>0.82</v>
      </c>
      <c r="N34" s="10">
        <v>3.9</v>
      </c>
    </row>
    <row r="35" spans="1:14" ht="15.75" customHeight="1">
      <c r="A35" s="9" t="s">
        <v>105</v>
      </c>
      <c r="B35" s="9" t="s">
        <v>198</v>
      </c>
      <c r="C35" s="10" t="s">
        <v>98</v>
      </c>
      <c r="D35" s="11" t="s">
        <v>33</v>
      </c>
      <c r="E35" s="11">
        <v>0.63157894736842102</v>
      </c>
      <c r="F35" s="11">
        <v>0.6</v>
      </c>
      <c r="G35" s="10">
        <v>0.86399999999999988</v>
      </c>
      <c r="H35" s="10">
        <v>2.8199999999999999E-2</v>
      </c>
      <c r="I35" s="10">
        <v>1.8E-3</v>
      </c>
      <c r="J35" s="10">
        <v>0.17579999999999998</v>
      </c>
      <c r="K35" s="10">
        <v>0.114</v>
      </c>
      <c r="L35" s="10">
        <v>7.8000000000000005E-3</v>
      </c>
      <c r="M35" s="10">
        <v>0.24</v>
      </c>
      <c r="N35" s="10">
        <v>0</v>
      </c>
    </row>
    <row r="36" spans="1:14" ht="15.75" customHeight="1">
      <c r="A36" s="9" t="s">
        <v>105</v>
      </c>
      <c r="B36" s="9" t="s">
        <v>198</v>
      </c>
      <c r="C36" s="10" t="s">
        <v>67</v>
      </c>
      <c r="D36" s="11" t="s">
        <v>34</v>
      </c>
      <c r="E36" s="11">
        <v>1</v>
      </c>
      <c r="F36" s="11">
        <v>1</v>
      </c>
      <c r="G36" s="10">
        <v>0</v>
      </c>
      <c r="H36" s="10">
        <v>0</v>
      </c>
      <c r="I36" s="10">
        <v>0</v>
      </c>
      <c r="J36" s="10">
        <v>0</v>
      </c>
      <c r="K36" s="10">
        <v>387.81</v>
      </c>
      <c r="L36" s="10">
        <v>3.0000000000000001E-3</v>
      </c>
      <c r="M36" s="10">
        <v>0.24</v>
      </c>
      <c r="N36" s="10">
        <v>0</v>
      </c>
    </row>
    <row r="37" spans="1:14" ht="15.75" customHeight="1">
      <c r="A37" s="66"/>
      <c r="B37" s="48"/>
      <c r="C37" s="46" t="s">
        <v>199</v>
      </c>
      <c r="D37" s="47"/>
      <c r="E37" s="47"/>
      <c r="F37" s="48"/>
      <c r="G37" s="13">
        <f t="shared" ref="G37:N37" si="3">SUM(G28:G36)</f>
        <v>105.67400000000001</v>
      </c>
      <c r="H37" s="13">
        <f t="shared" si="3"/>
        <v>4.4591999999999992</v>
      </c>
      <c r="I37" s="13">
        <f t="shared" si="3"/>
        <v>3.7997999999999998</v>
      </c>
      <c r="J37" s="13">
        <f t="shared" si="3"/>
        <v>11.893800000000001</v>
      </c>
      <c r="K37" s="13">
        <f t="shared" si="3"/>
        <v>395.57400000000001</v>
      </c>
      <c r="L37" s="13">
        <f t="shared" si="3"/>
        <v>0.87680000000000002</v>
      </c>
      <c r="M37" s="13">
        <f t="shared" si="3"/>
        <v>14.200000000000001</v>
      </c>
      <c r="N37" s="13">
        <f t="shared" si="3"/>
        <v>101.46000000000001</v>
      </c>
    </row>
    <row r="38" spans="1:14" ht="15.75" customHeight="1">
      <c r="A38" s="9" t="s">
        <v>105</v>
      </c>
      <c r="B38" s="9" t="s">
        <v>200</v>
      </c>
      <c r="C38" s="10" t="s">
        <v>107</v>
      </c>
      <c r="D38" s="11" t="s">
        <v>108</v>
      </c>
      <c r="E38" s="11">
        <v>23.529411764705884</v>
      </c>
      <c r="F38" s="11">
        <v>20</v>
      </c>
      <c r="G38" s="10">
        <v>7</v>
      </c>
      <c r="H38" s="10">
        <v>0.2</v>
      </c>
      <c r="I38" s="10">
        <v>0.06</v>
      </c>
      <c r="J38" s="10">
        <v>1.26</v>
      </c>
      <c r="K38" s="10">
        <v>0.4</v>
      </c>
      <c r="L38" s="10">
        <v>0.08</v>
      </c>
      <c r="M38" s="10">
        <v>1.4</v>
      </c>
      <c r="N38" s="10">
        <v>36.799999999999997</v>
      </c>
    </row>
    <row r="39" spans="1:14" ht="15.75" customHeight="1">
      <c r="A39" s="9" t="s">
        <v>105</v>
      </c>
      <c r="B39" s="9" t="s">
        <v>200</v>
      </c>
      <c r="C39" s="10" t="s">
        <v>133</v>
      </c>
      <c r="D39" s="11" t="s">
        <v>41</v>
      </c>
      <c r="E39" s="11">
        <v>21.05263157894737</v>
      </c>
      <c r="F39" s="11">
        <v>20</v>
      </c>
      <c r="G39" s="10">
        <v>8</v>
      </c>
      <c r="H39" s="10">
        <v>0.28000000000000003</v>
      </c>
      <c r="I39" s="10">
        <v>0.02</v>
      </c>
      <c r="J39" s="10">
        <v>1.54</v>
      </c>
      <c r="K39" s="10">
        <v>0.8</v>
      </c>
      <c r="L39" s="10">
        <v>0.06</v>
      </c>
      <c r="M39" s="10">
        <v>4.8</v>
      </c>
      <c r="N39" s="10">
        <v>0.2</v>
      </c>
    </row>
    <row r="40" spans="1:14" ht="15.75" customHeight="1">
      <c r="A40" s="9" t="s">
        <v>105</v>
      </c>
      <c r="B40" s="9" t="s">
        <v>200</v>
      </c>
      <c r="C40" s="10" t="s">
        <v>81</v>
      </c>
      <c r="D40" s="11" t="s">
        <v>82</v>
      </c>
      <c r="E40" s="11">
        <v>23.529411764705884</v>
      </c>
      <c r="F40" s="11">
        <v>20</v>
      </c>
      <c r="G40" s="10">
        <v>9.4</v>
      </c>
      <c r="H40" s="10">
        <v>0.14000000000000001</v>
      </c>
      <c r="I40" s="10">
        <v>0.02</v>
      </c>
      <c r="J40" s="10">
        <v>1.9</v>
      </c>
      <c r="K40" s="10">
        <v>7</v>
      </c>
      <c r="L40" s="10">
        <v>0.08</v>
      </c>
      <c r="M40" s="10">
        <v>5.4</v>
      </c>
      <c r="N40" s="10">
        <v>263.60000000000002</v>
      </c>
    </row>
    <row r="41" spans="1:14" ht="15.75" customHeight="1">
      <c r="A41" s="9" t="s">
        <v>105</v>
      </c>
      <c r="B41" s="9" t="s">
        <v>200</v>
      </c>
      <c r="C41" s="10" t="s">
        <v>63</v>
      </c>
      <c r="D41" s="11" t="s">
        <v>64</v>
      </c>
      <c r="E41" s="11">
        <v>2</v>
      </c>
      <c r="F41" s="11">
        <v>2</v>
      </c>
      <c r="G41" s="10">
        <v>14.64</v>
      </c>
      <c r="H41" s="10">
        <v>1.2E-2</v>
      </c>
      <c r="I41" s="10">
        <v>1.6219999999999999</v>
      </c>
      <c r="J41" s="10">
        <v>0</v>
      </c>
      <c r="K41" s="10">
        <v>17.54</v>
      </c>
      <c r="L41" s="10">
        <v>0</v>
      </c>
      <c r="M41" s="10">
        <v>0.28000000000000003</v>
      </c>
      <c r="N41" s="10">
        <v>16.38</v>
      </c>
    </row>
    <row r="42" spans="1:14" ht="15.75" customHeight="1">
      <c r="A42" s="9" t="s">
        <v>105</v>
      </c>
      <c r="B42" s="9" t="s">
        <v>200</v>
      </c>
      <c r="C42" s="10" t="s">
        <v>201</v>
      </c>
      <c r="D42" s="11">
        <v>0</v>
      </c>
      <c r="E42" s="11">
        <v>5</v>
      </c>
      <c r="F42" s="11">
        <v>5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1:14" ht="15.75" customHeight="1">
      <c r="A43" s="9" t="s">
        <v>105</v>
      </c>
      <c r="B43" s="9" t="s">
        <v>200</v>
      </c>
      <c r="C43" s="10" t="s">
        <v>98</v>
      </c>
      <c r="D43" s="11" t="s">
        <v>33</v>
      </c>
      <c r="E43" s="11">
        <v>0.63157894736842102</v>
      </c>
      <c r="F43" s="11">
        <v>0.6</v>
      </c>
      <c r="G43" s="10">
        <v>0.86399999999999988</v>
      </c>
      <c r="H43" s="10">
        <v>2.8199999999999999E-2</v>
      </c>
      <c r="I43" s="10">
        <v>1.8E-3</v>
      </c>
      <c r="J43" s="10">
        <v>0.17579999999999998</v>
      </c>
      <c r="K43" s="10">
        <v>0.114</v>
      </c>
      <c r="L43" s="10">
        <v>7.8000000000000005E-3</v>
      </c>
      <c r="M43" s="10">
        <v>0.24</v>
      </c>
      <c r="N43" s="10">
        <v>0</v>
      </c>
    </row>
    <row r="44" spans="1:14" ht="15.75" customHeight="1">
      <c r="A44" s="9" t="s">
        <v>105</v>
      </c>
      <c r="B44" s="9" t="s">
        <v>200</v>
      </c>
      <c r="C44" s="9" t="s">
        <v>67</v>
      </c>
      <c r="D44" s="11" t="s">
        <v>34</v>
      </c>
      <c r="E44" s="11">
        <v>1</v>
      </c>
      <c r="F44" s="11">
        <v>1</v>
      </c>
      <c r="G44" s="10">
        <v>0</v>
      </c>
      <c r="H44" s="10">
        <v>0</v>
      </c>
      <c r="I44" s="10">
        <v>0</v>
      </c>
      <c r="J44" s="10">
        <v>0</v>
      </c>
      <c r="K44" s="10">
        <v>387.81</v>
      </c>
      <c r="L44" s="10">
        <v>3.0000000000000001E-3</v>
      </c>
      <c r="M44" s="10">
        <v>0.24</v>
      </c>
      <c r="N44" s="10">
        <v>0</v>
      </c>
    </row>
    <row r="45" spans="1:14" ht="15.75" customHeight="1">
      <c r="A45" s="62"/>
      <c r="B45" s="63"/>
      <c r="C45" s="46" t="s">
        <v>202</v>
      </c>
      <c r="D45" s="47"/>
      <c r="E45" s="47"/>
      <c r="F45" s="48"/>
      <c r="G45" s="13">
        <f t="shared" ref="G45:N45" si="4">SUM(G38:G44)</f>
        <v>39.903999999999996</v>
      </c>
      <c r="H45" s="13">
        <f t="shared" si="4"/>
        <v>0.66020000000000012</v>
      </c>
      <c r="I45" s="13">
        <f t="shared" si="4"/>
        <v>1.7238</v>
      </c>
      <c r="J45" s="13">
        <f t="shared" si="4"/>
        <v>4.875799999999999</v>
      </c>
      <c r="K45" s="13">
        <f t="shared" si="4"/>
        <v>413.66399999999999</v>
      </c>
      <c r="L45" s="13">
        <f t="shared" si="4"/>
        <v>0.23080000000000003</v>
      </c>
      <c r="M45" s="13">
        <f t="shared" si="4"/>
        <v>12.36</v>
      </c>
      <c r="N45" s="13">
        <f t="shared" si="4"/>
        <v>316.98</v>
      </c>
    </row>
    <row r="46" spans="1:14" ht="15.75" customHeight="1">
      <c r="A46" s="64"/>
      <c r="B46" s="65"/>
      <c r="C46" s="46" t="s">
        <v>117</v>
      </c>
      <c r="D46" s="47"/>
      <c r="E46" s="47"/>
      <c r="F46" s="48"/>
      <c r="G46" s="13">
        <f t="shared" ref="G46:N46" si="5">+AVERAGE(G37,G45)</f>
        <v>72.789000000000001</v>
      </c>
      <c r="H46" s="13">
        <f t="shared" si="5"/>
        <v>2.5596999999999994</v>
      </c>
      <c r="I46" s="13">
        <f t="shared" si="5"/>
        <v>2.7618</v>
      </c>
      <c r="J46" s="13">
        <f t="shared" si="5"/>
        <v>8.3848000000000003</v>
      </c>
      <c r="K46" s="13">
        <f t="shared" si="5"/>
        <v>404.61900000000003</v>
      </c>
      <c r="L46" s="13">
        <f t="shared" si="5"/>
        <v>0.55380000000000007</v>
      </c>
      <c r="M46" s="13">
        <f t="shared" si="5"/>
        <v>13.280000000000001</v>
      </c>
      <c r="N46" s="13">
        <f t="shared" si="5"/>
        <v>209.22000000000003</v>
      </c>
    </row>
    <row r="47" spans="1:14" ht="15.75" customHeight="1">
      <c r="A47" s="9" t="s">
        <v>35</v>
      </c>
      <c r="B47" s="9" t="s">
        <v>203</v>
      </c>
      <c r="C47" s="10" t="s">
        <v>123</v>
      </c>
      <c r="D47" s="11" t="s">
        <v>124</v>
      </c>
      <c r="E47" s="11">
        <v>129.03225806451613</v>
      </c>
      <c r="F47" s="11">
        <v>120</v>
      </c>
      <c r="G47" s="10">
        <v>199.2</v>
      </c>
      <c r="H47" s="10">
        <v>24.84</v>
      </c>
      <c r="I47" s="10">
        <v>11.04</v>
      </c>
      <c r="J47" s="10">
        <v>0.12</v>
      </c>
      <c r="K47" s="10">
        <v>75.599999999999994</v>
      </c>
      <c r="L47" s="10">
        <v>0.84</v>
      </c>
      <c r="M47" s="10">
        <v>13.2</v>
      </c>
      <c r="N47" s="10">
        <v>28.8</v>
      </c>
    </row>
    <row r="48" spans="1:14" ht="15.75" customHeight="1">
      <c r="A48" s="9" t="s">
        <v>35</v>
      </c>
      <c r="B48" s="9" t="s">
        <v>203</v>
      </c>
      <c r="C48" s="10" t="s">
        <v>120</v>
      </c>
      <c r="D48" s="11" t="s">
        <v>40</v>
      </c>
      <c r="E48" s="11">
        <v>12.5</v>
      </c>
      <c r="F48" s="11">
        <v>10</v>
      </c>
      <c r="G48" s="10">
        <v>2.2999999999999998</v>
      </c>
      <c r="H48" s="10">
        <v>0.09</v>
      </c>
      <c r="I48" s="10">
        <v>0.01</v>
      </c>
      <c r="J48" s="10">
        <v>0.41</v>
      </c>
      <c r="K48" s="10">
        <v>0.6</v>
      </c>
      <c r="L48" s="10">
        <v>0.05</v>
      </c>
      <c r="M48" s="10">
        <v>0.9</v>
      </c>
      <c r="N48" s="10">
        <v>6.2</v>
      </c>
    </row>
    <row r="49" spans="1:14" ht="15.75" customHeight="1">
      <c r="A49" s="9" t="s">
        <v>35</v>
      </c>
      <c r="B49" s="9" t="s">
        <v>203</v>
      </c>
      <c r="C49" s="10" t="s">
        <v>95</v>
      </c>
      <c r="D49" s="11" t="s">
        <v>31</v>
      </c>
      <c r="E49" s="11">
        <v>12.5</v>
      </c>
      <c r="F49" s="11">
        <v>5</v>
      </c>
      <c r="G49" s="10">
        <v>1.85</v>
      </c>
      <c r="H49" s="10">
        <v>0.06</v>
      </c>
      <c r="I49" s="10">
        <v>5.0000000000000001E-3</v>
      </c>
      <c r="J49" s="10">
        <v>0.34</v>
      </c>
      <c r="K49" s="10">
        <v>0.75</v>
      </c>
      <c r="L49" s="10">
        <v>2.5000000000000001E-2</v>
      </c>
      <c r="M49" s="10">
        <v>2.85</v>
      </c>
      <c r="N49" s="10">
        <v>10</v>
      </c>
    </row>
    <row r="50" spans="1:14" ht="15.75" customHeight="1">
      <c r="A50" s="9" t="s">
        <v>35</v>
      </c>
      <c r="B50" s="9" t="s">
        <v>203</v>
      </c>
      <c r="C50" s="10" t="s">
        <v>107</v>
      </c>
      <c r="D50" s="11" t="s">
        <v>108</v>
      </c>
      <c r="E50" s="11">
        <v>5.882352941176471</v>
      </c>
      <c r="F50" s="11">
        <v>5</v>
      </c>
      <c r="G50" s="10">
        <v>1.75</v>
      </c>
      <c r="H50" s="10">
        <v>0.05</v>
      </c>
      <c r="I50" s="10">
        <v>1.4999999999999999E-2</v>
      </c>
      <c r="J50" s="10">
        <v>0.315</v>
      </c>
      <c r="K50" s="10">
        <v>0.1</v>
      </c>
      <c r="L50" s="10">
        <v>0.02</v>
      </c>
      <c r="M50" s="10">
        <v>0.35</v>
      </c>
      <c r="N50" s="10">
        <v>9.1999999999999993</v>
      </c>
    </row>
    <row r="51" spans="1:14" ht="15.75" customHeight="1">
      <c r="A51" s="9" t="s">
        <v>35</v>
      </c>
      <c r="B51" s="9" t="s">
        <v>203</v>
      </c>
      <c r="C51" s="10" t="s">
        <v>65</v>
      </c>
      <c r="D51" s="11" t="s">
        <v>32</v>
      </c>
      <c r="E51" s="11">
        <v>1</v>
      </c>
      <c r="F51" s="11">
        <v>1</v>
      </c>
      <c r="G51" s="10">
        <v>9</v>
      </c>
      <c r="H51" s="10">
        <v>0</v>
      </c>
      <c r="I51" s="10">
        <v>1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5.75" customHeight="1">
      <c r="A52" s="9" t="s">
        <v>35</v>
      </c>
      <c r="B52" s="9" t="s">
        <v>203</v>
      </c>
      <c r="C52" s="10" t="s">
        <v>98</v>
      </c>
      <c r="D52" s="11" t="s">
        <v>33</v>
      </c>
      <c r="E52" s="11">
        <v>0.63157894736842102</v>
      </c>
      <c r="F52" s="11">
        <v>0.6</v>
      </c>
      <c r="G52" s="10">
        <v>0.86399999999999988</v>
      </c>
      <c r="H52" s="10">
        <v>2.8199999999999999E-2</v>
      </c>
      <c r="I52" s="10">
        <v>1.8E-3</v>
      </c>
      <c r="J52" s="10">
        <v>0.17579999999999998</v>
      </c>
      <c r="K52" s="10">
        <v>0.114</v>
      </c>
      <c r="L52" s="10">
        <v>7.8000000000000005E-3</v>
      </c>
      <c r="M52" s="10">
        <v>0.24</v>
      </c>
      <c r="N52" s="10">
        <v>0</v>
      </c>
    </row>
    <row r="53" spans="1:14" ht="15.75" customHeight="1">
      <c r="A53" s="9" t="s">
        <v>35</v>
      </c>
      <c r="B53" s="9" t="s">
        <v>203</v>
      </c>
      <c r="C53" s="10" t="s">
        <v>67</v>
      </c>
      <c r="D53" s="11" t="s">
        <v>34</v>
      </c>
      <c r="E53" s="11">
        <v>1</v>
      </c>
      <c r="F53" s="11">
        <v>1</v>
      </c>
      <c r="G53" s="10">
        <v>0</v>
      </c>
      <c r="H53" s="10">
        <v>0</v>
      </c>
      <c r="I53" s="10">
        <v>0</v>
      </c>
      <c r="J53" s="10">
        <v>0</v>
      </c>
      <c r="K53" s="10">
        <v>387.81</v>
      </c>
      <c r="L53" s="10">
        <v>3.0000000000000001E-3</v>
      </c>
      <c r="M53" s="10">
        <v>0.24</v>
      </c>
      <c r="N53" s="10">
        <v>0</v>
      </c>
    </row>
    <row r="54" spans="1:14" ht="15.75" customHeight="1">
      <c r="A54" s="9"/>
      <c r="B54" s="9"/>
      <c r="C54" s="46" t="s">
        <v>204</v>
      </c>
      <c r="D54" s="47"/>
      <c r="E54" s="47"/>
      <c r="F54" s="48"/>
      <c r="G54" s="13">
        <f t="shared" ref="G54:N54" si="6">SUM(G47:G53)</f>
        <v>214.964</v>
      </c>
      <c r="H54" s="13">
        <f t="shared" si="6"/>
        <v>25.068199999999997</v>
      </c>
      <c r="I54" s="13">
        <f t="shared" si="6"/>
        <v>12.0718</v>
      </c>
      <c r="J54" s="13">
        <f t="shared" si="6"/>
        <v>1.3608</v>
      </c>
      <c r="K54" s="13">
        <f t="shared" si="6"/>
        <v>464.97399999999999</v>
      </c>
      <c r="L54" s="13">
        <f t="shared" si="6"/>
        <v>0.94580000000000009</v>
      </c>
      <c r="M54" s="13">
        <f t="shared" si="6"/>
        <v>17.779999999999998</v>
      </c>
      <c r="N54" s="13">
        <f t="shared" si="6"/>
        <v>54.2</v>
      </c>
    </row>
    <row r="55" spans="1:14" ht="15.75" customHeight="1">
      <c r="A55" s="9" t="s">
        <v>35</v>
      </c>
      <c r="B55" s="9" t="s">
        <v>205</v>
      </c>
      <c r="C55" s="10" t="s">
        <v>119</v>
      </c>
      <c r="D55" s="11" t="s">
        <v>39</v>
      </c>
      <c r="E55" s="11">
        <v>120</v>
      </c>
      <c r="F55" s="11">
        <v>120</v>
      </c>
      <c r="G55" s="10">
        <v>167.8</v>
      </c>
      <c r="H55" s="10">
        <v>26.16</v>
      </c>
      <c r="I55" s="10">
        <v>6.84</v>
      </c>
      <c r="J55" s="10">
        <v>0</v>
      </c>
      <c r="K55" s="10">
        <v>61.2</v>
      </c>
      <c r="L55" s="10">
        <v>3.24</v>
      </c>
      <c r="M55" s="10">
        <v>7.2</v>
      </c>
      <c r="N55" s="10">
        <v>0</v>
      </c>
    </row>
    <row r="56" spans="1:14" ht="15.75" customHeight="1">
      <c r="A56" s="9" t="s">
        <v>35</v>
      </c>
      <c r="B56" s="9" t="s">
        <v>205</v>
      </c>
      <c r="C56" s="10" t="s">
        <v>120</v>
      </c>
      <c r="D56" s="11" t="s">
        <v>40</v>
      </c>
      <c r="E56" s="11">
        <v>12.5</v>
      </c>
      <c r="F56" s="11">
        <v>10</v>
      </c>
      <c r="G56" s="10">
        <v>2.2999999999999998</v>
      </c>
      <c r="H56" s="10">
        <v>0.09</v>
      </c>
      <c r="I56" s="10">
        <v>0.01</v>
      </c>
      <c r="J56" s="10">
        <v>0.41</v>
      </c>
      <c r="K56" s="10">
        <v>0.6</v>
      </c>
      <c r="L56" s="10">
        <v>0.05</v>
      </c>
      <c r="M56" s="10">
        <v>0.9</v>
      </c>
      <c r="N56" s="10">
        <v>6.2</v>
      </c>
    </row>
    <row r="57" spans="1:14" ht="15.75" customHeight="1">
      <c r="A57" s="9" t="s">
        <v>35</v>
      </c>
      <c r="B57" s="9" t="s">
        <v>205</v>
      </c>
      <c r="C57" s="10" t="s">
        <v>107</v>
      </c>
      <c r="D57" s="11" t="s">
        <v>108</v>
      </c>
      <c r="E57" s="11">
        <v>7.0588235294117645</v>
      </c>
      <c r="F57" s="11">
        <v>6</v>
      </c>
      <c r="G57" s="10">
        <v>2.1</v>
      </c>
      <c r="H57" s="10">
        <v>0.06</v>
      </c>
      <c r="I57" s="10">
        <v>1.7999999999999999E-2</v>
      </c>
      <c r="J57" s="10">
        <v>0.37799999999999995</v>
      </c>
      <c r="K57" s="10">
        <v>0.12</v>
      </c>
      <c r="L57" s="10">
        <v>2.4000000000000004E-2</v>
      </c>
      <c r="M57" s="10">
        <v>0.42</v>
      </c>
      <c r="N57" s="10">
        <v>11.04</v>
      </c>
    </row>
    <row r="58" spans="1:14" ht="15.75" customHeight="1">
      <c r="A58" s="9" t="s">
        <v>35</v>
      </c>
      <c r="B58" s="9" t="s">
        <v>205</v>
      </c>
      <c r="C58" s="10" t="s">
        <v>95</v>
      </c>
      <c r="D58" s="11" t="s">
        <v>31</v>
      </c>
      <c r="E58" s="11">
        <v>12.5</v>
      </c>
      <c r="F58" s="11">
        <v>5</v>
      </c>
      <c r="G58" s="10">
        <v>1.85</v>
      </c>
      <c r="H58" s="10">
        <v>0.06</v>
      </c>
      <c r="I58" s="10">
        <v>5.0000000000000001E-3</v>
      </c>
      <c r="J58" s="10">
        <v>0.34</v>
      </c>
      <c r="K58" s="10">
        <v>0.75</v>
      </c>
      <c r="L58" s="10">
        <v>2.5000000000000001E-2</v>
      </c>
      <c r="M58" s="10">
        <v>2.85</v>
      </c>
      <c r="N58" s="10">
        <v>10</v>
      </c>
    </row>
    <row r="59" spans="1:14" ht="15.75" customHeight="1">
      <c r="A59" s="9" t="s">
        <v>35</v>
      </c>
      <c r="B59" s="9" t="s">
        <v>205</v>
      </c>
      <c r="C59" s="10" t="s">
        <v>115</v>
      </c>
      <c r="D59" s="11">
        <v>0</v>
      </c>
      <c r="E59" s="11">
        <v>1</v>
      </c>
      <c r="F59" s="11">
        <v>1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</row>
    <row r="60" spans="1:14" ht="15.75" customHeight="1">
      <c r="A60" s="9" t="s">
        <v>35</v>
      </c>
      <c r="B60" s="9" t="s">
        <v>205</v>
      </c>
      <c r="C60" s="10" t="s">
        <v>65</v>
      </c>
      <c r="D60" s="11" t="s">
        <v>32</v>
      </c>
      <c r="E60" s="11">
        <v>2</v>
      </c>
      <c r="F60" s="11">
        <v>2</v>
      </c>
      <c r="G60" s="10">
        <v>18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5.75" customHeight="1">
      <c r="A61" s="9" t="s">
        <v>35</v>
      </c>
      <c r="B61" s="9" t="s">
        <v>205</v>
      </c>
      <c r="C61" s="10" t="s">
        <v>98</v>
      </c>
      <c r="D61" s="11" t="s">
        <v>33</v>
      </c>
      <c r="E61" s="11">
        <v>0.63157894736842102</v>
      </c>
      <c r="F61" s="11">
        <v>0.6</v>
      </c>
      <c r="G61" s="10">
        <v>0.86399999999999988</v>
      </c>
      <c r="H61" s="10">
        <v>2.8199999999999999E-2</v>
      </c>
      <c r="I61" s="10">
        <v>1.8E-3</v>
      </c>
      <c r="J61" s="10">
        <v>0.17579999999999998</v>
      </c>
      <c r="K61" s="10">
        <v>0.114</v>
      </c>
      <c r="L61" s="10">
        <v>7.8000000000000005E-3</v>
      </c>
      <c r="M61" s="10">
        <v>0.24</v>
      </c>
      <c r="N61" s="10">
        <v>0</v>
      </c>
    </row>
    <row r="62" spans="1:14" ht="15.75" customHeight="1">
      <c r="A62" s="9" t="s">
        <v>35</v>
      </c>
      <c r="B62" s="9" t="s">
        <v>205</v>
      </c>
      <c r="C62" s="10" t="s">
        <v>67</v>
      </c>
      <c r="D62" s="11" t="s">
        <v>34</v>
      </c>
      <c r="E62" s="11">
        <v>1</v>
      </c>
      <c r="F62" s="11">
        <v>1</v>
      </c>
      <c r="G62" s="10">
        <v>0</v>
      </c>
      <c r="H62" s="10">
        <v>0</v>
      </c>
      <c r="I62" s="10">
        <v>0</v>
      </c>
      <c r="J62" s="10">
        <v>0</v>
      </c>
      <c r="K62" s="10">
        <v>387.81</v>
      </c>
      <c r="L62" s="10">
        <v>3.0000000000000001E-3</v>
      </c>
      <c r="M62" s="10">
        <v>0.24</v>
      </c>
      <c r="N62" s="10">
        <v>0</v>
      </c>
    </row>
    <row r="63" spans="1:14" ht="15.75" customHeight="1">
      <c r="A63" s="62"/>
      <c r="B63" s="63"/>
      <c r="C63" s="46" t="s">
        <v>205</v>
      </c>
      <c r="D63" s="47"/>
      <c r="E63" s="47"/>
      <c r="F63" s="48"/>
      <c r="G63" s="13">
        <f t="shared" ref="G63:N63" si="7">SUM(G55:G62)</f>
        <v>192.91400000000002</v>
      </c>
      <c r="H63" s="13">
        <f t="shared" si="7"/>
        <v>26.398199999999996</v>
      </c>
      <c r="I63" s="13">
        <f t="shared" si="7"/>
        <v>8.8747999999999987</v>
      </c>
      <c r="J63" s="13">
        <f t="shared" si="7"/>
        <v>1.3037999999999998</v>
      </c>
      <c r="K63" s="13">
        <f t="shared" si="7"/>
        <v>450.59399999999999</v>
      </c>
      <c r="L63" s="13">
        <f t="shared" si="7"/>
        <v>3.3498000000000001</v>
      </c>
      <c r="M63" s="13">
        <f t="shared" si="7"/>
        <v>11.85</v>
      </c>
      <c r="N63" s="13">
        <f t="shared" si="7"/>
        <v>27.24</v>
      </c>
    </row>
    <row r="64" spans="1:14" ht="15.75" customHeight="1">
      <c r="A64" s="64"/>
      <c r="B64" s="65"/>
      <c r="C64" s="46" t="s">
        <v>128</v>
      </c>
      <c r="D64" s="47"/>
      <c r="E64" s="47"/>
      <c r="F64" s="48"/>
      <c r="G64" s="13">
        <f t="shared" ref="G64:N64" si="8">AVERAGE(G54,G63)</f>
        <v>203.93900000000002</v>
      </c>
      <c r="H64" s="13">
        <f t="shared" si="8"/>
        <v>25.733199999999997</v>
      </c>
      <c r="I64" s="13">
        <f t="shared" si="8"/>
        <v>10.473299999999998</v>
      </c>
      <c r="J64" s="13">
        <f t="shared" si="8"/>
        <v>1.3323</v>
      </c>
      <c r="K64" s="13">
        <f t="shared" si="8"/>
        <v>457.78399999999999</v>
      </c>
      <c r="L64" s="13">
        <f t="shared" si="8"/>
        <v>2.1478000000000002</v>
      </c>
      <c r="M64" s="13">
        <f t="shared" si="8"/>
        <v>14.814999999999998</v>
      </c>
      <c r="N64" s="13">
        <f t="shared" si="8"/>
        <v>40.72</v>
      </c>
    </row>
    <row r="65" spans="1:14" ht="15.75" customHeight="1">
      <c r="A65" s="9" t="s">
        <v>129</v>
      </c>
      <c r="B65" s="9" t="s">
        <v>206</v>
      </c>
      <c r="C65" s="10" t="s">
        <v>120</v>
      </c>
      <c r="D65" s="11" t="s">
        <v>40</v>
      </c>
      <c r="E65" s="11">
        <v>31.25</v>
      </c>
      <c r="F65" s="11">
        <v>25</v>
      </c>
      <c r="G65" s="10">
        <v>5.75</v>
      </c>
      <c r="H65" s="10">
        <v>0.22500000000000001</v>
      </c>
      <c r="I65" s="10">
        <v>2.5000000000000001E-2</v>
      </c>
      <c r="J65" s="10">
        <v>1.0249999999999999</v>
      </c>
      <c r="K65" s="10">
        <v>1.5</v>
      </c>
      <c r="L65" s="10">
        <v>0.125</v>
      </c>
      <c r="M65" s="10">
        <v>2.25</v>
      </c>
      <c r="N65" s="10">
        <v>15.5</v>
      </c>
    </row>
    <row r="66" spans="1:14" ht="15.75" customHeight="1">
      <c r="A66" s="9" t="s">
        <v>129</v>
      </c>
      <c r="B66" s="9" t="s">
        <v>206</v>
      </c>
      <c r="C66" s="10" t="s">
        <v>176</v>
      </c>
      <c r="D66" s="11" t="s">
        <v>57</v>
      </c>
      <c r="E66" s="11">
        <v>45.454545454545453</v>
      </c>
      <c r="F66" s="11">
        <v>25</v>
      </c>
      <c r="G66" s="10">
        <v>4.5</v>
      </c>
      <c r="H66" s="10">
        <v>0.2</v>
      </c>
      <c r="I66" s="10">
        <v>2.5000000000000001E-2</v>
      </c>
      <c r="J66" s="10">
        <v>0.65</v>
      </c>
      <c r="K66" s="10">
        <v>1.5</v>
      </c>
      <c r="L66" s="10">
        <v>0.22500000000000001</v>
      </c>
      <c r="M66" s="10">
        <v>5.25</v>
      </c>
      <c r="N66" s="10">
        <v>2.5</v>
      </c>
    </row>
    <row r="67" spans="1:14" ht="15.75" customHeight="1">
      <c r="A67" s="9" t="s">
        <v>129</v>
      </c>
      <c r="B67" s="9" t="s">
        <v>206</v>
      </c>
      <c r="C67" s="10" t="s">
        <v>133</v>
      </c>
      <c r="D67" s="11" t="s">
        <v>41</v>
      </c>
      <c r="E67" s="11">
        <v>10.526315789473685</v>
      </c>
      <c r="F67" s="11">
        <v>10</v>
      </c>
      <c r="G67" s="10">
        <v>4</v>
      </c>
      <c r="H67" s="10">
        <v>0.14000000000000001</v>
      </c>
      <c r="I67" s="10">
        <v>0.01</v>
      </c>
      <c r="J67" s="10">
        <v>0.77</v>
      </c>
      <c r="K67" s="10">
        <v>0.4</v>
      </c>
      <c r="L67" s="10">
        <v>0.03</v>
      </c>
      <c r="M67" s="10">
        <v>2.4</v>
      </c>
      <c r="N67" s="10">
        <v>0.1</v>
      </c>
    </row>
    <row r="68" spans="1:14" ht="15.75" customHeight="1">
      <c r="A68" s="9" t="s">
        <v>129</v>
      </c>
      <c r="B68" s="9" t="s">
        <v>206</v>
      </c>
      <c r="C68" s="10" t="s">
        <v>134</v>
      </c>
      <c r="D68" s="11" t="s">
        <v>135</v>
      </c>
      <c r="E68" s="11">
        <v>2</v>
      </c>
      <c r="F68" s="11">
        <v>1</v>
      </c>
      <c r="G68" s="10">
        <v>0.44</v>
      </c>
      <c r="H68" s="10">
        <v>3.0000000000000001E-3</v>
      </c>
      <c r="I68" s="10">
        <v>3.0000000000000001E-3</v>
      </c>
      <c r="J68" s="10">
        <v>9.3000000000000013E-2</v>
      </c>
      <c r="K68" s="10">
        <v>0.04</v>
      </c>
      <c r="L68" s="10">
        <v>5.0000000000000001E-3</v>
      </c>
      <c r="M68" s="10">
        <v>0.19</v>
      </c>
      <c r="N68" s="10">
        <v>0.01</v>
      </c>
    </row>
    <row r="69" spans="1:14" ht="15.75" customHeight="1">
      <c r="A69" s="9" t="s">
        <v>129</v>
      </c>
      <c r="B69" s="9" t="s">
        <v>206</v>
      </c>
      <c r="C69" s="10" t="s">
        <v>67</v>
      </c>
      <c r="D69" s="11" t="s">
        <v>34</v>
      </c>
      <c r="E69" s="11">
        <v>1</v>
      </c>
      <c r="F69" s="11">
        <v>1</v>
      </c>
      <c r="G69" s="10">
        <v>0</v>
      </c>
      <c r="H69" s="10">
        <v>0</v>
      </c>
      <c r="I69" s="10">
        <v>0</v>
      </c>
      <c r="J69" s="10">
        <v>0</v>
      </c>
      <c r="K69" s="10">
        <v>387.81</v>
      </c>
      <c r="L69" s="10">
        <v>3.0000000000000001E-3</v>
      </c>
      <c r="M69" s="10">
        <v>0.24</v>
      </c>
      <c r="N69" s="10">
        <v>0</v>
      </c>
    </row>
    <row r="70" spans="1:14" ht="15.75" customHeight="1">
      <c r="A70" s="9" t="s">
        <v>28</v>
      </c>
      <c r="B70" s="9" t="s">
        <v>29</v>
      </c>
      <c r="C70" s="10" t="s">
        <v>138</v>
      </c>
      <c r="D70" s="11" t="s">
        <v>30</v>
      </c>
      <c r="E70" s="11">
        <v>45</v>
      </c>
      <c r="F70" s="11">
        <v>45</v>
      </c>
      <c r="G70" s="10">
        <v>158.85</v>
      </c>
      <c r="H70" s="10">
        <v>3.0150000000000001</v>
      </c>
      <c r="I70" s="10">
        <v>0.18</v>
      </c>
      <c r="J70" s="10">
        <v>36.044999999999995</v>
      </c>
      <c r="K70" s="10">
        <v>0.9</v>
      </c>
      <c r="L70" s="10">
        <v>0.36</v>
      </c>
      <c r="M70" s="10">
        <v>4.05</v>
      </c>
      <c r="N70" s="10">
        <v>0</v>
      </c>
    </row>
    <row r="71" spans="1:14" ht="15.75" customHeight="1">
      <c r="A71" s="9" t="s">
        <v>28</v>
      </c>
      <c r="B71" s="9" t="s">
        <v>29</v>
      </c>
      <c r="C71" s="10" t="s">
        <v>95</v>
      </c>
      <c r="D71" s="11" t="s">
        <v>31</v>
      </c>
      <c r="E71" s="11">
        <v>6.25</v>
      </c>
      <c r="F71" s="11">
        <v>2.5</v>
      </c>
      <c r="G71" s="10">
        <v>0.92500000000000004</v>
      </c>
      <c r="H71" s="10">
        <v>0.03</v>
      </c>
      <c r="I71" s="10">
        <v>2.5000000000000001E-3</v>
      </c>
      <c r="J71" s="10">
        <v>0.17</v>
      </c>
      <c r="K71" s="10">
        <v>0.375</v>
      </c>
      <c r="L71" s="10">
        <v>1.2500000000000001E-2</v>
      </c>
      <c r="M71" s="10">
        <v>1.425</v>
      </c>
      <c r="N71" s="10">
        <v>5</v>
      </c>
    </row>
    <row r="72" spans="1:14" ht="15.75" customHeight="1">
      <c r="A72" s="9" t="s">
        <v>28</v>
      </c>
      <c r="B72" s="9" t="s">
        <v>29</v>
      </c>
      <c r="C72" s="10" t="s">
        <v>65</v>
      </c>
      <c r="D72" s="11" t="s">
        <v>32</v>
      </c>
      <c r="E72" s="11">
        <v>2.9</v>
      </c>
      <c r="F72" s="11">
        <v>2.9</v>
      </c>
      <c r="G72" s="10">
        <v>26.1</v>
      </c>
      <c r="H72" s="10">
        <v>0</v>
      </c>
      <c r="I72" s="10">
        <v>2.9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</row>
    <row r="73" spans="1:14" ht="15.75" customHeight="1">
      <c r="A73" s="9" t="s">
        <v>28</v>
      </c>
      <c r="B73" s="9" t="s">
        <v>29</v>
      </c>
      <c r="C73" s="10" t="s">
        <v>98</v>
      </c>
      <c r="D73" s="11" t="s">
        <v>33</v>
      </c>
      <c r="E73" s="11">
        <v>0.63157894736842102</v>
      </c>
      <c r="F73" s="11">
        <v>0.6</v>
      </c>
      <c r="G73" s="10">
        <v>0.86399999999999988</v>
      </c>
      <c r="H73" s="10">
        <v>2.8199999999999999E-2</v>
      </c>
      <c r="I73" s="10">
        <v>1.8E-3</v>
      </c>
      <c r="J73" s="10">
        <v>0.17579999999999998</v>
      </c>
      <c r="K73" s="10">
        <v>0.114</v>
      </c>
      <c r="L73" s="10">
        <v>7.8000000000000005E-3</v>
      </c>
      <c r="M73" s="10">
        <v>0.24</v>
      </c>
      <c r="N73" s="10">
        <v>0</v>
      </c>
    </row>
    <row r="74" spans="1:14" ht="15.75" customHeight="1">
      <c r="A74" s="9" t="s">
        <v>28</v>
      </c>
      <c r="B74" s="9" t="s">
        <v>29</v>
      </c>
      <c r="C74" s="10" t="s">
        <v>67</v>
      </c>
      <c r="D74" s="11" t="s">
        <v>34</v>
      </c>
      <c r="E74" s="11">
        <v>1</v>
      </c>
      <c r="F74" s="11">
        <v>1</v>
      </c>
      <c r="G74" s="10">
        <v>0</v>
      </c>
      <c r="H74" s="10">
        <v>0</v>
      </c>
      <c r="I74" s="10">
        <v>0</v>
      </c>
      <c r="J74" s="10">
        <v>0</v>
      </c>
      <c r="K74" s="10">
        <v>387.81</v>
      </c>
      <c r="L74" s="10">
        <v>3.0000000000000001E-3</v>
      </c>
      <c r="M74" s="10">
        <v>0.24</v>
      </c>
      <c r="N74" s="10">
        <v>0</v>
      </c>
    </row>
    <row r="75" spans="1:14" ht="15.75" customHeight="1">
      <c r="A75" s="9" t="s">
        <v>139</v>
      </c>
      <c r="B75" s="9" t="s">
        <v>207</v>
      </c>
      <c r="C75" s="10" t="s">
        <v>79</v>
      </c>
      <c r="D75" s="11" t="s">
        <v>80</v>
      </c>
      <c r="E75" s="11">
        <v>75</v>
      </c>
      <c r="F75" s="11">
        <v>75</v>
      </c>
      <c r="G75" s="10">
        <v>66.75</v>
      </c>
      <c r="H75" s="10">
        <v>1.575</v>
      </c>
      <c r="I75" s="10">
        <v>7.4999999999999997E-2</v>
      </c>
      <c r="J75" s="10">
        <v>14.175000000000001</v>
      </c>
      <c r="K75" s="10">
        <v>4.5</v>
      </c>
      <c r="L75" s="10">
        <v>0.6</v>
      </c>
      <c r="M75" s="10">
        <v>9</v>
      </c>
      <c r="N75" s="10">
        <v>0</v>
      </c>
    </row>
    <row r="76" spans="1:14" ht="15.75" customHeight="1">
      <c r="A76" s="9" t="s">
        <v>139</v>
      </c>
      <c r="B76" s="9" t="s">
        <v>207</v>
      </c>
      <c r="C76" s="10" t="s">
        <v>65</v>
      </c>
      <c r="D76" s="11" t="s">
        <v>32</v>
      </c>
      <c r="E76" s="11">
        <v>2.9</v>
      </c>
      <c r="F76" s="11">
        <v>2.9</v>
      </c>
      <c r="G76" s="10">
        <v>26.1</v>
      </c>
      <c r="H76" s="10">
        <v>0</v>
      </c>
      <c r="I76" s="10">
        <v>2.9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</row>
    <row r="77" spans="1:14" ht="15.75" customHeight="1">
      <c r="A77" s="9" t="s">
        <v>139</v>
      </c>
      <c r="B77" s="9" t="s">
        <v>207</v>
      </c>
      <c r="C77" s="10" t="s">
        <v>107</v>
      </c>
      <c r="D77" s="11" t="s">
        <v>108</v>
      </c>
      <c r="E77" s="11">
        <v>5.882352941176471</v>
      </c>
      <c r="F77" s="11">
        <v>5</v>
      </c>
      <c r="G77" s="10">
        <v>1.75</v>
      </c>
      <c r="H77" s="10">
        <v>0.05</v>
      </c>
      <c r="I77" s="10">
        <v>1.4999999999999999E-2</v>
      </c>
      <c r="J77" s="10">
        <v>0.315</v>
      </c>
      <c r="K77" s="10">
        <v>0.1</v>
      </c>
      <c r="L77" s="10">
        <v>0.02</v>
      </c>
      <c r="M77" s="10">
        <v>0.35</v>
      </c>
      <c r="N77" s="10">
        <v>9.1999999999999993</v>
      </c>
    </row>
    <row r="78" spans="1:14" ht="15.75" customHeight="1">
      <c r="A78" s="9" t="s">
        <v>139</v>
      </c>
      <c r="B78" s="9" t="s">
        <v>207</v>
      </c>
      <c r="C78" s="10" t="s">
        <v>120</v>
      </c>
      <c r="D78" s="11" t="s">
        <v>40</v>
      </c>
      <c r="E78" s="11">
        <v>6.25</v>
      </c>
      <c r="F78" s="11">
        <v>5</v>
      </c>
      <c r="G78" s="10">
        <v>1.1499999999999999</v>
      </c>
      <c r="H78" s="10">
        <v>4.4999999999999998E-2</v>
      </c>
      <c r="I78" s="10">
        <v>5.0000000000000001E-3</v>
      </c>
      <c r="J78" s="10">
        <v>0.20499999999999999</v>
      </c>
      <c r="K78" s="10">
        <v>0.3</v>
      </c>
      <c r="L78" s="10">
        <v>2.5000000000000001E-2</v>
      </c>
      <c r="M78" s="10">
        <v>0.45</v>
      </c>
      <c r="N78" s="10">
        <v>3.1</v>
      </c>
    </row>
    <row r="79" spans="1:14" ht="15.75" customHeight="1">
      <c r="A79" s="9" t="s">
        <v>139</v>
      </c>
      <c r="B79" s="9" t="s">
        <v>207</v>
      </c>
      <c r="C79" s="10" t="s">
        <v>208</v>
      </c>
      <c r="D79" s="11" t="s">
        <v>209</v>
      </c>
      <c r="E79" s="11">
        <v>5</v>
      </c>
      <c r="F79" s="11">
        <v>5</v>
      </c>
      <c r="G79" s="10">
        <v>16.5</v>
      </c>
      <c r="H79" s="10">
        <v>0.105</v>
      </c>
      <c r="I79" s="10">
        <v>1.75</v>
      </c>
      <c r="J79" s="10">
        <v>8.5000000000000006E-2</v>
      </c>
      <c r="K79" s="10">
        <v>2.2999999999999998</v>
      </c>
      <c r="L79" s="10">
        <v>0</v>
      </c>
      <c r="M79" s="10">
        <v>3.4</v>
      </c>
      <c r="N79" s="10">
        <v>17.649999999999999</v>
      </c>
    </row>
    <row r="80" spans="1:14" ht="15.75" customHeight="1">
      <c r="A80" s="9" t="s">
        <v>139</v>
      </c>
      <c r="B80" s="9" t="s">
        <v>207</v>
      </c>
      <c r="C80" s="10" t="s">
        <v>98</v>
      </c>
      <c r="D80" s="11" t="s">
        <v>33</v>
      </c>
      <c r="E80" s="11">
        <v>0.63157894736842102</v>
      </c>
      <c r="F80" s="11">
        <v>0.6</v>
      </c>
      <c r="G80" s="10">
        <v>0.86399999999999988</v>
      </c>
      <c r="H80" s="10">
        <v>2.8199999999999999E-2</v>
      </c>
      <c r="I80" s="10">
        <v>1.8E-3</v>
      </c>
      <c r="J80" s="10">
        <v>0.17579999999999998</v>
      </c>
      <c r="K80" s="10">
        <v>0.114</v>
      </c>
      <c r="L80" s="10">
        <v>7.8000000000000005E-3</v>
      </c>
      <c r="M80" s="10">
        <v>0.24</v>
      </c>
      <c r="N80" s="10">
        <v>0</v>
      </c>
    </row>
    <row r="81" spans="1:14" ht="15.75" customHeight="1">
      <c r="A81" s="9" t="s">
        <v>139</v>
      </c>
      <c r="B81" s="9" t="s">
        <v>207</v>
      </c>
      <c r="C81" s="10" t="s">
        <v>67</v>
      </c>
      <c r="D81" s="11" t="s">
        <v>34</v>
      </c>
      <c r="E81" s="11">
        <v>1</v>
      </c>
      <c r="F81" s="11">
        <v>1</v>
      </c>
      <c r="G81" s="10">
        <v>0</v>
      </c>
      <c r="H81" s="10">
        <v>0</v>
      </c>
      <c r="I81" s="10">
        <v>0</v>
      </c>
      <c r="J81" s="10">
        <v>0</v>
      </c>
      <c r="K81" s="10">
        <v>387.81</v>
      </c>
      <c r="L81" s="10">
        <v>3.0000000000000001E-3</v>
      </c>
      <c r="M81" s="10">
        <v>0.24</v>
      </c>
      <c r="N81" s="10">
        <v>0</v>
      </c>
    </row>
    <row r="82" spans="1:14" ht="15.75" customHeight="1">
      <c r="A82" s="9" t="s">
        <v>143</v>
      </c>
      <c r="B82" s="9" t="s">
        <v>210</v>
      </c>
      <c r="C82" s="10" t="s">
        <v>211</v>
      </c>
      <c r="D82" s="11" t="s">
        <v>212</v>
      </c>
      <c r="E82" s="11">
        <v>59.777777777777779</v>
      </c>
      <c r="F82" s="11">
        <v>53.8</v>
      </c>
      <c r="G82" s="10">
        <v>39.811999999999998</v>
      </c>
      <c r="H82" s="10">
        <v>0.53799999999999992</v>
      </c>
      <c r="I82" s="10">
        <v>5.3800000000000001E-2</v>
      </c>
      <c r="J82" s="10">
        <v>7.8547999999999991</v>
      </c>
      <c r="K82" s="10">
        <v>0.53799999999999992</v>
      </c>
      <c r="L82" s="10">
        <v>0.91459999999999997</v>
      </c>
      <c r="M82" s="10">
        <v>22.596</v>
      </c>
      <c r="N82" s="10">
        <v>0</v>
      </c>
    </row>
    <row r="83" spans="1:14" ht="15.75" customHeight="1">
      <c r="A83" s="9" t="s">
        <v>143</v>
      </c>
      <c r="B83" s="9" t="s">
        <v>210</v>
      </c>
      <c r="C83" s="10" t="s">
        <v>66</v>
      </c>
      <c r="D83" s="11" t="s">
        <v>22</v>
      </c>
      <c r="E83" s="11">
        <v>8</v>
      </c>
      <c r="F83" s="11">
        <v>8</v>
      </c>
      <c r="G83" s="10">
        <v>31.2</v>
      </c>
      <c r="H83" s="10">
        <v>0</v>
      </c>
      <c r="I83" s="10">
        <v>0</v>
      </c>
      <c r="J83" s="10">
        <v>7.8</v>
      </c>
      <c r="K83" s="10">
        <v>3.12</v>
      </c>
      <c r="L83" s="10">
        <v>0.152</v>
      </c>
      <c r="M83" s="10">
        <v>6.8</v>
      </c>
      <c r="N83" s="10">
        <v>0</v>
      </c>
    </row>
    <row r="84" spans="1:14" ht="15.75" customHeight="1">
      <c r="A84" s="9" t="s">
        <v>147</v>
      </c>
      <c r="B84" s="9" t="s">
        <v>213</v>
      </c>
      <c r="C84" s="10" t="s">
        <v>166</v>
      </c>
      <c r="D84" s="11" t="s">
        <v>21</v>
      </c>
      <c r="E84" s="11">
        <v>18</v>
      </c>
      <c r="F84" s="11">
        <v>18</v>
      </c>
      <c r="G84" s="10">
        <v>9.9</v>
      </c>
      <c r="H84" s="10">
        <v>0.57600000000000007</v>
      </c>
      <c r="I84" s="10">
        <v>0.57600000000000007</v>
      </c>
      <c r="J84" s="10">
        <v>0.61199999999999999</v>
      </c>
      <c r="K84" s="10">
        <v>7.56</v>
      </c>
      <c r="L84" s="10">
        <v>0</v>
      </c>
      <c r="M84" s="10">
        <v>21.6</v>
      </c>
      <c r="N84" s="10">
        <v>7.02</v>
      </c>
    </row>
    <row r="85" spans="1:14" ht="15.75" customHeight="1">
      <c r="A85" s="9" t="s">
        <v>147</v>
      </c>
      <c r="B85" s="9" t="s">
        <v>213</v>
      </c>
      <c r="C85" s="10" t="s">
        <v>187</v>
      </c>
      <c r="D85" s="11" t="s">
        <v>188</v>
      </c>
      <c r="E85" s="11">
        <v>20</v>
      </c>
      <c r="F85" s="11">
        <v>20</v>
      </c>
      <c r="G85" s="10">
        <v>65.400000000000006</v>
      </c>
      <c r="H85" s="10">
        <v>1.66</v>
      </c>
      <c r="I85" s="10">
        <v>1.68</v>
      </c>
      <c r="J85" s="10">
        <v>10.92</v>
      </c>
      <c r="K85" s="10">
        <v>24.6</v>
      </c>
      <c r="L85" s="10">
        <v>0.04</v>
      </c>
      <c r="M85" s="10">
        <v>54</v>
      </c>
      <c r="N85" s="10">
        <v>19.2</v>
      </c>
    </row>
    <row r="86" spans="1:14" ht="15.75" customHeight="1">
      <c r="A86" s="9" t="s">
        <v>147</v>
      </c>
      <c r="B86" s="9" t="s">
        <v>213</v>
      </c>
      <c r="C86" s="10" t="s">
        <v>214</v>
      </c>
      <c r="D86" s="11" t="s">
        <v>215</v>
      </c>
      <c r="E86" s="11">
        <v>11.111111111111111</v>
      </c>
      <c r="F86" s="11">
        <v>10</v>
      </c>
      <c r="G86" s="10">
        <v>14.9</v>
      </c>
      <c r="H86" s="10">
        <v>1.5</v>
      </c>
      <c r="I86" s="10">
        <v>1.08</v>
      </c>
      <c r="J86" s="10">
        <v>0.03</v>
      </c>
      <c r="K86" s="10">
        <v>13.9</v>
      </c>
      <c r="L86" s="10">
        <v>0.17</v>
      </c>
      <c r="M86" s="10">
        <v>5.3</v>
      </c>
      <c r="N86" s="10">
        <v>17.7</v>
      </c>
    </row>
    <row r="87" spans="1:14" ht="15.75" customHeight="1">
      <c r="A87" s="9" t="s">
        <v>147</v>
      </c>
      <c r="B87" s="9" t="s">
        <v>213</v>
      </c>
      <c r="C87" s="10" t="s">
        <v>66</v>
      </c>
      <c r="D87" s="11" t="s">
        <v>22</v>
      </c>
      <c r="E87" s="11">
        <v>20</v>
      </c>
      <c r="F87" s="11">
        <v>20</v>
      </c>
      <c r="G87" s="10">
        <v>78</v>
      </c>
      <c r="H87" s="10">
        <v>0</v>
      </c>
      <c r="I87" s="10">
        <v>0</v>
      </c>
      <c r="J87" s="10">
        <v>19.5</v>
      </c>
      <c r="K87" s="10">
        <v>7.8</v>
      </c>
      <c r="L87" s="10">
        <v>0.38</v>
      </c>
      <c r="M87" s="10">
        <v>17</v>
      </c>
      <c r="N87" s="10">
        <v>0</v>
      </c>
    </row>
    <row r="88" spans="1:14" ht="15.75" customHeight="1">
      <c r="A88" s="9" t="s">
        <v>147</v>
      </c>
      <c r="B88" s="9" t="s">
        <v>213</v>
      </c>
      <c r="C88" s="10" t="s">
        <v>216</v>
      </c>
      <c r="D88" s="11">
        <v>0</v>
      </c>
      <c r="E88" s="11">
        <v>1</v>
      </c>
      <c r="F88" s="11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</row>
    <row r="89" spans="1:14" ht="15.75" customHeight="1">
      <c r="A89" s="46" t="s">
        <v>151</v>
      </c>
      <c r="B89" s="47"/>
      <c r="C89" s="47"/>
      <c r="D89" s="47"/>
      <c r="E89" s="47"/>
      <c r="F89" s="48"/>
      <c r="G89" s="13">
        <f t="shared" ref="G89:N89" si="9">SUM(G65:G88)</f>
        <v>553.75499999999988</v>
      </c>
      <c r="H89" s="13">
        <f t="shared" si="9"/>
        <v>9.7184000000000008</v>
      </c>
      <c r="I89" s="13">
        <f t="shared" si="9"/>
        <v>11.283899999999999</v>
      </c>
      <c r="J89" s="13">
        <f t="shared" si="9"/>
        <v>100.60139999999998</v>
      </c>
      <c r="K89" s="13">
        <f t="shared" si="9"/>
        <v>1233.0909999999997</v>
      </c>
      <c r="L89" s="13">
        <f t="shared" si="9"/>
        <v>3.0836999999999999</v>
      </c>
      <c r="M89" s="13">
        <f t="shared" si="9"/>
        <v>157.261</v>
      </c>
      <c r="N89" s="13">
        <f t="shared" si="9"/>
        <v>96.98</v>
      </c>
    </row>
    <row r="90" spans="1:14" ht="15.75" customHeight="1">
      <c r="A90" s="46" t="s">
        <v>45</v>
      </c>
      <c r="B90" s="47"/>
      <c r="C90" s="47"/>
      <c r="D90" s="47"/>
      <c r="E90" s="47"/>
      <c r="F90" s="48"/>
      <c r="G90" s="17">
        <f t="shared" ref="G90:N90" si="10">+G27+G46+G64+G89</f>
        <v>1003.3519999999999</v>
      </c>
      <c r="H90" s="17">
        <f>+H27+H46+H64+H89</f>
        <v>42.125149999999998</v>
      </c>
      <c r="I90" s="17">
        <f t="shared" si="10"/>
        <v>25.238399999999999</v>
      </c>
      <c r="J90" s="17">
        <f t="shared" si="10"/>
        <v>126.43014999999998</v>
      </c>
      <c r="K90" s="17">
        <f t="shared" si="10"/>
        <v>2494.6559999999999</v>
      </c>
      <c r="L90" s="17">
        <f t="shared" si="10"/>
        <v>6.6266999999999996</v>
      </c>
      <c r="M90" s="17">
        <f t="shared" si="10"/>
        <v>199.90600000000001</v>
      </c>
      <c r="N90" s="17">
        <f t="shared" si="10"/>
        <v>456.67500000000007</v>
      </c>
    </row>
    <row r="91" spans="1:14" ht="15.75" customHeight="1">
      <c r="A91" s="55" t="s">
        <v>46</v>
      </c>
      <c r="B91" s="47"/>
      <c r="C91" s="47"/>
      <c r="D91" s="47"/>
      <c r="E91" s="47"/>
      <c r="F91" s="48"/>
      <c r="G91" s="19">
        <v>2499</v>
      </c>
      <c r="H91" s="20" t="s">
        <v>47</v>
      </c>
      <c r="I91" s="20" t="s">
        <v>48</v>
      </c>
      <c r="J91" s="20" t="s">
        <v>49</v>
      </c>
      <c r="K91" s="20" t="s">
        <v>50</v>
      </c>
      <c r="L91" s="20" t="s">
        <v>51</v>
      </c>
      <c r="M91" s="20" t="s">
        <v>52</v>
      </c>
      <c r="N91" s="21"/>
    </row>
    <row r="92" spans="1:14" ht="15.75" customHeight="1">
      <c r="A92" s="56" t="s">
        <v>53</v>
      </c>
      <c r="B92" s="47"/>
      <c r="C92" s="47"/>
      <c r="D92" s="47"/>
      <c r="E92" s="47"/>
      <c r="F92" s="48"/>
      <c r="G92" s="22">
        <f>+G90/G91</f>
        <v>0.40150140056022404</v>
      </c>
      <c r="H92" s="23"/>
      <c r="I92" s="23"/>
      <c r="J92" s="23"/>
      <c r="K92" s="23"/>
      <c r="L92" s="23"/>
      <c r="M92" s="23"/>
      <c r="N92" s="23"/>
    </row>
    <row r="93" spans="1:14" ht="15.75" customHeight="1">
      <c r="A93" s="57" t="s">
        <v>54</v>
      </c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</row>
    <row r="94" spans="1:14" ht="15.75" customHeight="1"/>
    <row r="95" spans="1:14" ht="15.75" customHeight="1"/>
    <row r="96" spans="1:1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5">
    <mergeCell ref="A92:F92"/>
    <mergeCell ref="A93:N93"/>
    <mergeCell ref="C45:F45"/>
    <mergeCell ref="C46:F46"/>
    <mergeCell ref="C54:F54"/>
    <mergeCell ref="A63:B64"/>
    <mergeCell ref="C63:F63"/>
    <mergeCell ref="C64:F64"/>
    <mergeCell ref="A89:F89"/>
    <mergeCell ref="A37:B37"/>
    <mergeCell ref="C37:F37"/>
    <mergeCell ref="A45:B46"/>
    <mergeCell ref="A90:F90"/>
    <mergeCell ref="A91:F91"/>
    <mergeCell ref="C15:F15"/>
    <mergeCell ref="A15:B15"/>
    <mergeCell ref="A26:B27"/>
    <mergeCell ref="C26:F26"/>
    <mergeCell ref="C27:F27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N1001"/>
  <sheetViews>
    <sheetView topLeftCell="A56" zoomScale="60" zoomScaleNormal="60" workbookViewId="0">
      <selection activeCell="B17" sqref="B17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217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218</v>
      </c>
      <c r="C5" s="10" t="s">
        <v>219</v>
      </c>
      <c r="D5" s="11" t="s">
        <v>220</v>
      </c>
      <c r="E5" s="11">
        <v>25</v>
      </c>
      <c r="F5" s="11">
        <v>25</v>
      </c>
      <c r="G5" s="10">
        <v>24</v>
      </c>
      <c r="H5" s="10">
        <v>0.55000000000000004</v>
      </c>
      <c r="I5" s="10">
        <v>2.5000000000000001E-2</v>
      </c>
      <c r="J5" s="10">
        <v>5.2750000000000004</v>
      </c>
      <c r="K5" s="10">
        <v>4.5</v>
      </c>
      <c r="L5" s="10">
        <v>0.25</v>
      </c>
      <c r="M5" s="10">
        <v>2.75</v>
      </c>
      <c r="N5" s="10">
        <v>0.5</v>
      </c>
    </row>
    <row r="6" spans="1:14">
      <c r="A6" s="9" t="s">
        <v>77</v>
      </c>
      <c r="B6" s="9" t="s">
        <v>218</v>
      </c>
      <c r="C6" s="10" t="s">
        <v>154</v>
      </c>
      <c r="D6" s="11" t="s">
        <v>155</v>
      </c>
      <c r="E6" s="11">
        <v>31.25</v>
      </c>
      <c r="F6" s="11">
        <v>25</v>
      </c>
      <c r="G6" s="10">
        <v>27.75</v>
      </c>
      <c r="H6" s="10">
        <v>0.22500000000000001</v>
      </c>
      <c r="I6" s="10">
        <v>2.5000000000000001E-2</v>
      </c>
      <c r="J6" s="10">
        <v>6.5750000000000002</v>
      </c>
      <c r="K6" s="10">
        <v>0.25</v>
      </c>
      <c r="L6" s="10">
        <v>0.22500000000000001</v>
      </c>
      <c r="M6" s="10">
        <v>5.25</v>
      </c>
      <c r="N6" s="10">
        <v>14.25</v>
      </c>
    </row>
    <row r="7" spans="1:14">
      <c r="A7" s="9" t="s">
        <v>77</v>
      </c>
      <c r="B7" s="9" t="s">
        <v>218</v>
      </c>
      <c r="C7" s="10" t="s">
        <v>79</v>
      </c>
      <c r="D7" s="11" t="s">
        <v>80</v>
      </c>
      <c r="E7" s="11">
        <v>15</v>
      </c>
      <c r="F7" s="11">
        <v>15</v>
      </c>
      <c r="G7" s="10">
        <v>13.35</v>
      </c>
      <c r="H7" s="10">
        <v>0.315</v>
      </c>
      <c r="I7" s="10">
        <v>1.4999999999999999E-2</v>
      </c>
      <c r="J7" s="10">
        <v>2.835</v>
      </c>
      <c r="K7" s="10">
        <v>0.9</v>
      </c>
      <c r="L7" s="10">
        <v>0.12</v>
      </c>
      <c r="M7" s="10">
        <v>1.8</v>
      </c>
      <c r="N7" s="10">
        <v>0</v>
      </c>
    </row>
    <row r="8" spans="1:14">
      <c r="A8" s="9" t="s">
        <v>77</v>
      </c>
      <c r="B8" s="9" t="s">
        <v>218</v>
      </c>
      <c r="C8" s="10" t="s">
        <v>81</v>
      </c>
      <c r="D8" s="11" t="s">
        <v>82</v>
      </c>
      <c r="E8" s="11">
        <v>17.647058823529413</v>
      </c>
      <c r="F8" s="11">
        <v>15</v>
      </c>
      <c r="G8" s="10">
        <v>7.05</v>
      </c>
      <c r="H8" s="10">
        <v>0.105</v>
      </c>
      <c r="I8" s="10">
        <v>1.4999999999999999E-2</v>
      </c>
      <c r="J8" s="10">
        <v>1.425</v>
      </c>
      <c r="K8" s="10">
        <v>5.25</v>
      </c>
      <c r="L8" s="10">
        <v>0.06</v>
      </c>
      <c r="M8" s="10">
        <v>4.05</v>
      </c>
      <c r="N8" s="10">
        <v>197.7</v>
      </c>
    </row>
    <row r="9" spans="1:14">
      <c r="A9" s="9" t="s">
        <v>77</v>
      </c>
      <c r="B9" s="9" t="s">
        <v>218</v>
      </c>
      <c r="C9" s="10" t="s">
        <v>221</v>
      </c>
      <c r="D9" s="11" t="s">
        <v>222</v>
      </c>
      <c r="E9" s="11">
        <v>25</v>
      </c>
      <c r="F9" s="11">
        <v>10</v>
      </c>
      <c r="G9" s="10">
        <v>9.9</v>
      </c>
      <c r="H9" s="10">
        <v>0.59</v>
      </c>
      <c r="I9" s="10">
        <v>0.03</v>
      </c>
      <c r="J9" s="10">
        <v>1.55</v>
      </c>
      <c r="K9" s="10">
        <v>0.5</v>
      </c>
      <c r="L9" s="10">
        <v>0.15</v>
      </c>
      <c r="M9" s="10">
        <v>3.6</v>
      </c>
      <c r="N9" s="10">
        <v>5.0999999999999996</v>
      </c>
    </row>
    <row r="10" spans="1:14">
      <c r="A10" s="9" t="s">
        <v>77</v>
      </c>
      <c r="B10" s="9" t="s">
        <v>218</v>
      </c>
      <c r="C10" s="10" t="s">
        <v>83</v>
      </c>
      <c r="D10" s="11" t="s">
        <v>84</v>
      </c>
      <c r="E10" s="11">
        <v>15</v>
      </c>
      <c r="F10" s="11">
        <v>15</v>
      </c>
      <c r="G10" s="10">
        <v>56.1</v>
      </c>
      <c r="H10" s="10">
        <v>3.585</v>
      </c>
      <c r="I10" s="10">
        <v>0.16500000000000001</v>
      </c>
      <c r="J10" s="10">
        <v>9.0299999999999994</v>
      </c>
      <c r="K10" s="10">
        <v>2.25</v>
      </c>
      <c r="L10" s="10">
        <v>0.69</v>
      </c>
      <c r="M10" s="10">
        <v>9</v>
      </c>
      <c r="N10" s="10">
        <v>3.3</v>
      </c>
    </row>
    <row r="11" spans="1:14">
      <c r="A11" s="9" t="s">
        <v>77</v>
      </c>
      <c r="B11" s="9" t="s">
        <v>218</v>
      </c>
      <c r="C11" s="10" t="s">
        <v>195</v>
      </c>
      <c r="D11" s="11" t="s">
        <v>196</v>
      </c>
      <c r="E11" s="11">
        <v>5</v>
      </c>
      <c r="F11" s="11">
        <v>5</v>
      </c>
      <c r="G11" s="10">
        <v>7.6</v>
      </c>
      <c r="H11" s="10">
        <v>0.17</v>
      </c>
      <c r="I11" s="10">
        <v>0.06</v>
      </c>
      <c r="J11" s="10">
        <v>1.5249999999999999</v>
      </c>
      <c r="K11" s="10">
        <v>0.15</v>
      </c>
      <c r="L11" s="10">
        <v>0.04</v>
      </c>
      <c r="M11" s="10">
        <v>0.25</v>
      </c>
      <c r="N11" s="10">
        <v>1.4</v>
      </c>
    </row>
    <row r="12" spans="1:14">
      <c r="A12" s="9" t="s">
        <v>77</v>
      </c>
      <c r="B12" s="9" t="s">
        <v>218</v>
      </c>
      <c r="C12" s="10" t="s">
        <v>223</v>
      </c>
      <c r="D12" s="11" t="s">
        <v>224</v>
      </c>
      <c r="E12" s="11">
        <v>14.285714285714286</v>
      </c>
      <c r="F12" s="11">
        <v>5</v>
      </c>
      <c r="G12" s="10">
        <v>2.5</v>
      </c>
      <c r="H12" s="10">
        <v>0.16</v>
      </c>
      <c r="I12" s="10">
        <v>2.5000000000000001E-2</v>
      </c>
      <c r="J12" s="10">
        <v>0.41499999999999998</v>
      </c>
      <c r="K12" s="10">
        <v>0</v>
      </c>
      <c r="L12" s="10">
        <v>0.35499999999999998</v>
      </c>
      <c r="M12" s="10">
        <v>12.25</v>
      </c>
      <c r="N12" s="10">
        <v>16</v>
      </c>
    </row>
    <row r="13" spans="1:14">
      <c r="A13" s="9" t="s">
        <v>77</v>
      </c>
      <c r="B13" s="9" t="s">
        <v>218</v>
      </c>
      <c r="C13" s="10" t="s">
        <v>123</v>
      </c>
      <c r="D13" s="11" t="s">
        <v>124</v>
      </c>
      <c r="E13" s="11">
        <v>3.225806451612903</v>
      </c>
      <c r="F13" s="11">
        <v>3</v>
      </c>
      <c r="G13" s="10">
        <v>4.9800000000000004</v>
      </c>
      <c r="H13" s="10">
        <v>0.621</v>
      </c>
      <c r="I13" s="10">
        <v>0.27599999999999997</v>
      </c>
      <c r="J13" s="10">
        <v>3.0000000000000005E-3</v>
      </c>
      <c r="K13" s="10">
        <v>1.89</v>
      </c>
      <c r="L13" s="10">
        <v>2.0999999999999998E-2</v>
      </c>
      <c r="M13" s="10">
        <v>0.33</v>
      </c>
      <c r="N13" s="10">
        <v>0.72</v>
      </c>
    </row>
    <row r="14" spans="1:14">
      <c r="A14" s="9" t="s">
        <v>77</v>
      </c>
      <c r="B14" s="9" t="s">
        <v>218</v>
      </c>
      <c r="C14" s="10" t="s">
        <v>95</v>
      </c>
      <c r="D14" s="11" t="s">
        <v>31</v>
      </c>
      <c r="E14" s="11">
        <v>7.5</v>
      </c>
      <c r="F14" s="11">
        <v>3</v>
      </c>
      <c r="G14" s="10">
        <v>1.1100000000000001</v>
      </c>
      <c r="H14" s="10">
        <v>3.5999999999999997E-2</v>
      </c>
      <c r="I14" s="10">
        <v>3.0000000000000005E-3</v>
      </c>
      <c r="J14" s="10">
        <v>0.20399999999999999</v>
      </c>
      <c r="K14" s="10">
        <v>0.45</v>
      </c>
      <c r="L14" s="10">
        <v>1.4999999999999999E-2</v>
      </c>
      <c r="M14" s="10">
        <v>1.71</v>
      </c>
      <c r="N14" s="10">
        <v>6</v>
      </c>
    </row>
    <row r="15" spans="1:14">
      <c r="A15" s="9" t="s">
        <v>77</v>
      </c>
      <c r="B15" s="9" t="s">
        <v>218</v>
      </c>
      <c r="C15" s="10" t="s">
        <v>208</v>
      </c>
      <c r="D15" s="11" t="s">
        <v>209</v>
      </c>
      <c r="E15" s="11">
        <v>2</v>
      </c>
      <c r="F15" s="11">
        <v>2</v>
      </c>
      <c r="G15" s="10">
        <v>6.6</v>
      </c>
      <c r="H15" s="10">
        <v>4.2000000000000003E-2</v>
      </c>
      <c r="I15" s="10">
        <v>0.7</v>
      </c>
      <c r="J15" s="10">
        <v>3.4000000000000002E-2</v>
      </c>
      <c r="K15" s="10">
        <v>0.92</v>
      </c>
      <c r="L15" s="10">
        <v>0</v>
      </c>
      <c r="M15" s="10">
        <v>1.36</v>
      </c>
      <c r="N15" s="10">
        <v>7.06</v>
      </c>
    </row>
    <row r="16" spans="1:14">
      <c r="A16" s="9" t="s">
        <v>77</v>
      </c>
      <c r="B16" s="9" t="s">
        <v>218</v>
      </c>
      <c r="C16" s="10" t="s">
        <v>98</v>
      </c>
      <c r="D16" s="11" t="s">
        <v>33</v>
      </c>
      <c r="E16" s="11">
        <v>0.63157894736842102</v>
      </c>
      <c r="F16" s="11">
        <v>0.6</v>
      </c>
      <c r="G16" s="10">
        <v>0.86399999999999988</v>
      </c>
      <c r="H16" s="10">
        <v>2.8199999999999999E-2</v>
      </c>
      <c r="I16" s="10">
        <v>1.8E-3</v>
      </c>
      <c r="J16" s="10">
        <v>0.17579999999999998</v>
      </c>
      <c r="K16" s="10">
        <v>0.114</v>
      </c>
      <c r="L16" s="10">
        <v>7.8000000000000005E-3</v>
      </c>
      <c r="M16" s="10">
        <v>0.24</v>
      </c>
      <c r="N16" s="10">
        <v>0</v>
      </c>
    </row>
    <row r="17" spans="1:14">
      <c r="A17" s="9" t="s">
        <v>77</v>
      </c>
      <c r="B17" s="9" t="s">
        <v>218</v>
      </c>
      <c r="C17" s="10" t="s">
        <v>67</v>
      </c>
      <c r="D17" s="11" t="s">
        <v>34</v>
      </c>
      <c r="E17" s="11">
        <v>1</v>
      </c>
      <c r="F17" s="11">
        <v>1</v>
      </c>
      <c r="G17" s="10">
        <v>0</v>
      </c>
      <c r="H17" s="10">
        <v>0</v>
      </c>
      <c r="I17" s="10">
        <v>0</v>
      </c>
      <c r="J17" s="10">
        <v>0</v>
      </c>
      <c r="K17" s="10">
        <v>387.81</v>
      </c>
      <c r="L17" s="10">
        <v>3.0000000000000001E-3</v>
      </c>
      <c r="M17" s="10">
        <v>0.24</v>
      </c>
      <c r="N17" s="10">
        <v>0</v>
      </c>
    </row>
    <row r="18" spans="1:14">
      <c r="A18" s="57"/>
      <c r="B18" s="48"/>
      <c r="C18" s="46" t="s">
        <v>225</v>
      </c>
      <c r="D18" s="47"/>
      <c r="E18" s="47"/>
      <c r="F18" s="48"/>
      <c r="G18" s="13">
        <f t="shared" ref="G18:N18" si="0">SUM(G5:G17)</f>
        <v>161.804</v>
      </c>
      <c r="H18" s="13">
        <f t="shared" si="0"/>
        <v>6.4271999999999991</v>
      </c>
      <c r="I18" s="13">
        <f t="shared" si="0"/>
        <v>1.3408</v>
      </c>
      <c r="J18" s="13">
        <f t="shared" si="0"/>
        <v>29.046800000000001</v>
      </c>
      <c r="K18" s="13">
        <f t="shared" si="0"/>
        <v>404.98399999999998</v>
      </c>
      <c r="L18" s="13">
        <f t="shared" si="0"/>
        <v>1.9367999999999999</v>
      </c>
      <c r="M18" s="13">
        <f t="shared" si="0"/>
        <v>42.830000000000005</v>
      </c>
      <c r="N18" s="13">
        <f t="shared" si="0"/>
        <v>252.03</v>
      </c>
    </row>
    <row r="19" spans="1:14">
      <c r="A19" s="9" t="s">
        <v>77</v>
      </c>
      <c r="B19" s="9" t="s">
        <v>226</v>
      </c>
      <c r="C19" s="10" t="s">
        <v>79</v>
      </c>
      <c r="D19" s="11" t="s">
        <v>80</v>
      </c>
      <c r="E19" s="11">
        <v>50</v>
      </c>
      <c r="F19" s="11">
        <v>50</v>
      </c>
      <c r="G19" s="10">
        <v>44.5</v>
      </c>
      <c r="H19" s="10">
        <v>1.05</v>
      </c>
      <c r="I19" s="10">
        <v>0.05</v>
      </c>
      <c r="J19" s="10">
        <v>9.4499999999999993</v>
      </c>
      <c r="K19" s="10">
        <v>3</v>
      </c>
      <c r="L19" s="10">
        <v>0.4</v>
      </c>
      <c r="M19" s="10">
        <v>6</v>
      </c>
      <c r="N19" s="10">
        <v>0</v>
      </c>
    </row>
    <row r="20" spans="1:14">
      <c r="A20" s="9" t="s">
        <v>77</v>
      </c>
      <c r="B20" s="9" t="s">
        <v>226</v>
      </c>
      <c r="C20" s="10" t="s">
        <v>83</v>
      </c>
      <c r="D20" s="11" t="s">
        <v>84</v>
      </c>
      <c r="E20" s="11">
        <v>15</v>
      </c>
      <c r="F20" s="11">
        <v>15</v>
      </c>
      <c r="G20" s="10">
        <v>56.1</v>
      </c>
      <c r="H20" s="10">
        <v>3.585</v>
      </c>
      <c r="I20" s="10">
        <v>0.16500000000000001</v>
      </c>
      <c r="J20" s="10">
        <v>9.0299999999999994</v>
      </c>
      <c r="K20" s="10">
        <v>2.25</v>
      </c>
      <c r="L20" s="10">
        <v>0.69</v>
      </c>
      <c r="M20" s="10">
        <v>9</v>
      </c>
      <c r="N20" s="10">
        <v>3.3</v>
      </c>
    </row>
    <row r="21" spans="1:14">
      <c r="A21" s="9" t="s">
        <v>77</v>
      </c>
      <c r="B21" s="9" t="s">
        <v>226</v>
      </c>
      <c r="C21" s="10" t="s">
        <v>81</v>
      </c>
      <c r="D21" s="11" t="s">
        <v>82</v>
      </c>
      <c r="E21" s="11">
        <v>11.764705882352942</v>
      </c>
      <c r="F21" s="11">
        <v>10</v>
      </c>
      <c r="G21" s="10">
        <v>4.7</v>
      </c>
      <c r="H21" s="10">
        <v>7.0000000000000007E-2</v>
      </c>
      <c r="I21" s="10">
        <v>0.01</v>
      </c>
      <c r="J21" s="10">
        <v>0.95</v>
      </c>
      <c r="K21" s="10">
        <v>3.5</v>
      </c>
      <c r="L21" s="10">
        <v>0.04</v>
      </c>
      <c r="M21" s="10">
        <v>2.7</v>
      </c>
      <c r="N21" s="10">
        <v>131.80000000000001</v>
      </c>
    </row>
    <row r="22" spans="1:14" ht="15.75" customHeight="1">
      <c r="A22" s="9" t="s">
        <v>77</v>
      </c>
      <c r="B22" s="9" t="s">
        <v>226</v>
      </c>
      <c r="C22" s="10" t="s">
        <v>227</v>
      </c>
      <c r="D22" s="11" t="s">
        <v>228</v>
      </c>
      <c r="E22" s="11">
        <v>8.5</v>
      </c>
      <c r="F22" s="11">
        <v>8.5</v>
      </c>
      <c r="G22" s="10">
        <v>9.2650000000000006</v>
      </c>
      <c r="H22" s="10">
        <v>1.462</v>
      </c>
      <c r="I22" s="10">
        <v>0.33149999999999996</v>
      </c>
      <c r="J22" s="10">
        <v>0.10199999999999999</v>
      </c>
      <c r="K22" s="10">
        <v>6.7149999999999999</v>
      </c>
      <c r="L22" s="10">
        <v>0.73099999999999998</v>
      </c>
      <c r="M22" s="10">
        <v>0.93500000000000005</v>
      </c>
      <c r="N22" s="10">
        <v>281.60500000000002</v>
      </c>
    </row>
    <row r="23" spans="1:14" ht="15.75" customHeight="1">
      <c r="A23" s="9" t="s">
        <v>77</v>
      </c>
      <c r="B23" s="9" t="s">
        <v>226</v>
      </c>
      <c r="C23" s="10" t="s">
        <v>229</v>
      </c>
      <c r="D23" s="11" t="s">
        <v>230</v>
      </c>
      <c r="E23" s="11">
        <v>8.5</v>
      </c>
      <c r="F23" s="11">
        <v>8.5</v>
      </c>
      <c r="G23" s="10">
        <v>12.835000000000001</v>
      </c>
      <c r="H23" s="10">
        <v>1.3259999999999998</v>
      </c>
      <c r="I23" s="10">
        <v>0.79050000000000009</v>
      </c>
      <c r="J23" s="10">
        <v>0.1105</v>
      </c>
      <c r="K23" s="10">
        <v>6.29</v>
      </c>
      <c r="L23" s="10">
        <v>0.51</v>
      </c>
      <c r="M23" s="10">
        <v>1.02</v>
      </c>
      <c r="N23" s="10">
        <v>0.76500000000000001</v>
      </c>
    </row>
    <row r="24" spans="1:14" ht="15.75" customHeight="1">
      <c r="A24" s="9" t="s">
        <v>77</v>
      </c>
      <c r="B24" s="9" t="s">
        <v>226</v>
      </c>
      <c r="C24" s="10" t="s">
        <v>95</v>
      </c>
      <c r="D24" s="11" t="s">
        <v>31</v>
      </c>
      <c r="E24" s="11">
        <v>7.5</v>
      </c>
      <c r="F24" s="11">
        <v>3</v>
      </c>
      <c r="G24" s="10">
        <v>1.1100000000000001</v>
      </c>
      <c r="H24" s="10">
        <v>3.5999999999999997E-2</v>
      </c>
      <c r="I24" s="10">
        <v>3.0000000000000005E-3</v>
      </c>
      <c r="J24" s="10">
        <v>0.20399999999999999</v>
      </c>
      <c r="K24" s="10">
        <v>0.45</v>
      </c>
      <c r="L24" s="10">
        <v>1.4999999999999999E-2</v>
      </c>
      <c r="M24" s="10">
        <v>1.71</v>
      </c>
      <c r="N24" s="10">
        <v>6</v>
      </c>
    </row>
    <row r="25" spans="1:14" ht="15.75" customHeight="1">
      <c r="A25" s="9" t="s">
        <v>77</v>
      </c>
      <c r="B25" s="9" t="s">
        <v>226</v>
      </c>
      <c r="C25" s="10" t="s">
        <v>96</v>
      </c>
      <c r="D25" s="11" t="s">
        <v>97</v>
      </c>
      <c r="E25" s="11">
        <v>2.2222222222222223</v>
      </c>
      <c r="F25" s="11">
        <v>2</v>
      </c>
      <c r="G25" s="10">
        <v>0.88</v>
      </c>
      <c r="H25" s="10">
        <v>4.5999999999999999E-2</v>
      </c>
      <c r="I25" s="10">
        <v>1.2E-2</v>
      </c>
      <c r="J25" s="10">
        <v>0.11800000000000001</v>
      </c>
      <c r="K25" s="10">
        <v>0.92</v>
      </c>
      <c r="L25" s="10">
        <v>3.6000000000000004E-2</v>
      </c>
      <c r="M25" s="10">
        <v>1.64</v>
      </c>
      <c r="N25" s="10">
        <v>7.8</v>
      </c>
    </row>
    <row r="26" spans="1:14" ht="15.75" customHeight="1">
      <c r="A26" s="9" t="s">
        <v>77</v>
      </c>
      <c r="B26" s="9" t="s">
        <v>226</v>
      </c>
      <c r="C26" s="10" t="s">
        <v>98</v>
      </c>
      <c r="D26" s="11" t="s">
        <v>33</v>
      </c>
      <c r="E26" s="11">
        <v>0.63157894736842102</v>
      </c>
      <c r="F26" s="11">
        <v>0.6</v>
      </c>
      <c r="G26" s="10">
        <v>0.86399999999999988</v>
      </c>
      <c r="H26" s="10">
        <v>2.8199999999999999E-2</v>
      </c>
      <c r="I26" s="10">
        <v>1.8E-3</v>
      </c>
      <c r="J26" s="10">
        <v>0.17579999999999998</v>
      </c>
      <c r="K26" s="10">
        <v>0.114</v>
      </c>
      <c r="L26" s="10">
        <v>7.8000000000000005E-3</v>
      </c>
      <c r="M26" s="10">
        <v>0.24</v>
      </c>
      <c r="N26" s="10">
        <v>0</v>
      </c>
    </row>
    <row r="27" spans="1:14" ht="15.75" customHeight="1">
      <c r="A27" s="9" t="s">
        <v>77</v>
      </c>
      <c r="B27" s="9" t="s">
        <v>226</v>
      </c>
      <c r="C27" s="10" t="s">
        <v>67</v>
      </c>
      <c r="D27" s="11" t="s">
        <v>34</v>
      </c>
      <c r="E27" s="11">
        <v>1</v>
      </c>
      <c r="F27" s="11">
        <v>1</v>
      </c>
      <c r="G27" s="10">
        <v>0</v>
      </c>
      <c r="H27" s="10">
        <v>0</v>
      </c>
      <c r="I27" s="10">
        <v>0</v>
      </c>
      <c r="J27" s="10">
        <v>0</v>
      </c>
      <c r="K27" s="10">
        <v>387.81</v>
      </c>
      <c r="L27" s="10">
        <v>3.0000000000000001E-3</v>
      </c>
      <c r="M27" s="10">
        <v>0.24</v>
      </c>
      <c r="N27" s="10">
        <v>0</v>
      </c>
    </row>
    <row r="28" spans="1:14" ht="15.75" customHeight="1">
      <c r="A28" s="62"/>
      <c r="B28" s="63"/>
      <c r="C28" s="46" t="s">
        <v>231</v>
      </c>
      <c r="D28" s="47"/>
      <c r="E28" s="47"/>
      <c r="F28" s="48"/>
      <c r="G28" s="13">
        <f t="shared" ref="G28:N28" si="1">SUM(G19:G27)</f>
        <v>130.25400000000002</v>
      </c>
      <c r="H28" s="13">
        <f t="shared" si="1"/>
        <v>7.6031999999999993</v>
      </c>
      <c r="I28" s="13">
        <f t="shared" si="1"/>
        <v>1.3637999999999999</v>
      </c>
      <c r="J28" s="13">
        <f t="shared" si="1"/>
        <v>20.140299999999993</v>
      </c>
      <c r="K28" s="13">
        <f t="shared" si="1"/>
        <v>411.04899999999998</v>
      </c>
      <c r="L28" s="13">
        <f t="shared" si="1"/>
        <v>2.4327999999999999</v>
      </c>
      <c r="M28" s="13">
        <f t="shared" si="1"/>
        <v>23.484999999999996</v>
      </c>
      <c r="N28" s="13">
        <f t="shared" si="1"/>
        <v>431.27000000000004</v>
      </c>
    </row>
    <row r="29" spans="1:14" ht="15.75" customHeight="1">
      <c r="A29" s="64"/>
      <c r="B29" s="65"/>
      <c r="C29" s="46" t="s">
        <v>104</v>
      </c>
      <c r="D29" s="47"/>
      <c r="E29" s="47"/>
      <c r="F29" s="48"/>
      <c r="G29" s="13">
        <f t="shared" ref="G29:N29" si="2">+AVERAGE(G18,G28)</f>
        <v>146.029</v>
      </c>
      <c r="H29" s="13">
        <f t="shared" si="2"/>
        <v>7.0151999999999992</v>
      </c>
      <c r="I29" s="13">
        <f t="shared" si="2"/>
        <v>1.3523000000000001</v>
      </c>
      <c r="J29" s="13">
        <f t="shared" si="2"/>
        <v>24.593549999999997</v>
      </c>
      <c r="K29" s="13">
        <f t="shared" si="2"/>
        <v>408.01649999999995</v>
      </c>
      <c r="L29" s="13">
        <f t="shared" si="2"/>
        <v>2.1848000000000001</v>
      </c>
      <c r="M29" s="13">
        <f t="shared" si="2"/>
        <v>33.157499999999999</v>
      </c>
      <c r="N29" s="13">
        <f t="shared" si="2"/>
        <v>341.65000000000003</v>
      </c>
    </row>
    <row r="30" spans="1:14" ht="15.75" customHeight="1">
      <c r="A30" s="9" t="s">
        <v>105</v>
      </c>
      <c r="B30" s="9" t="s">
        <v>232</v>
      </c>
      <c r="C30" s="10" t="s">
        <v>101</v>
      </c>
      <c r="D30" s="11" t="s">
        <v>102</v>
      </c>
      <c r="E30" s="11">
        <v>25</v>
      </c>
      <c r="F30" s="11">
        <v>25</v>
      </c>
      <c r="G30" s="10">
        <v>92.75</v>
      </c>
      <c r="H30" s="10">
        <v>3.25</v>
      </c>
      <c r="I30" s="10">
        <v>0.375</v>
      </c>
      <c r="J30" s="10">
        <v>18.675000000000001</v>
      </c>
      <c r="K30" s="10">
        <v>1.5</v>
      </c>
      <c r="L30" s="10">
        <v>0.97499999999999998</v>
      </c>
      <c r="M30" s="10">
        <v>6.25</v>
      </c>
      <c r="N30" s="10">
        <v>0</v>
      </c>
    </row>
    <row r="31" spans="1:14" ht="15.75" customHeight="1">
      <c r="A31" s="9" t="s">
        <v>105</v>
      </c>
      <c r="B31" s="9" t="s">
        <v>232</v>
      </c>
      <c r="C31" s="10" t="s">
        <v>208</v>
      </c>
      <c r="D31" s="11" t="s">
        <v>209</v>
      </c>
      <c r="E31" s="11">
        <v>5</v>
      </c>
      <c r="F31" s="11">
        <v>5</v>
      </c>
      <c r="G31" s="10">
        <v>16.5</v>
      </c>
      <c r="H31" s="10">
        <v>0.105</v>
      </c>
      <c r="I31" s="10">
        <v>1.75</v>
      </c>
      <c r="J31" s="10">
        <v>8.5000000000000006E-2</v>
      </c>
      <c r="K31" s="10">
        <v>2.2999999999999998</v>
      </c>
      <c r="L31" s="10">
        <v>0</v>
      </c>
      <c r="M31" s="10">
        <v>3.4</v>
      </c>
      <c r="N31" s="10">
        <v>17.649999999999999</v>
      </c>
    </row>
    <row r="32" spans="1:14" ht="15.75" customHeight="1">
      <c r="A32" s="9" t="s">
        <v>105</v>
      </c>
      <c r="B32" s="9" t="s">
        <v>232</v>
      </c>
      <c r="C32" s="10" t="s">
        <v>65</v>
      </c>
      <c r="D32" s="11" t="s">
        <v>32</v>
      </c>
      <c r="E32" s="11">
        <v>1</v>
      </c>
      <c r="F32" s="11">
        <v>1</v>
      </c>
      <c r="G32" s="10">
        <v>9</v>
      </c>
      <c r="H32" s="10">
        <v>0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1:14" ht="15.75" customHeight="1">
      <c r="A33" s="9" t="s">
        <v>105</v>
      </c>
      <c r="B33" s="9" t="s">
        <v>232</v>
      </c>
      <c r="C33" s="10" t="s">
        <v>98</v>
      </c>
      <c r="D33" s="11" t="s">
        <v>33</v>
      </c>
      <c r="E33" s="11">
        <v>0.63157894736842102</v>
      </c>
      <c r="F33" s="11">
        <v>0.6</v>
      </c>
      <c r="G33" s="10">
        <v>0.86399999999999988</v>
      </c>
      <c r="H33" s="10">
        <v>2.8199999999999999E-2</v>
      </c>
      <c r="I33" s="10">
        <v>1.8E-3</v>
      </c>
      <c r="J33" s="10">
        <v>0.17579999999999998</v>
      </c>
      <c r="K33" s="10">
        <v>0.114</v>
      </c>
      <c r="L33" s="10">
        <v>7.8000000000000005E-3</v>
      </c>
      <c r="M33" s="10">
        <v>0.24</v>
      </c>
      <c r="N33" s="10">
        <v>0</v>
      </c>
    </row>
    <row r="34" spans="1:14" ht="15.75" customHeight="1">
      <c r="A34" s="9" t="s">
        <v>105</v>
      </c>
      <c r="B34" s="9" t="s">
        <v>232</v>
      </c>
      <c r="C34" s="10" t="s">
        <v>67</v>
      </c>
      <c r="D34" s="11" t="s">
        <v>34</v>
      </c>
      <c r="E34" s="11">
        <v>1</v>
      </c>
      <c r="F34" s="11">
        <v>1</v>
      </c>
      <c r="G34" s="10">
        <v>0</v>
      </c>
      <c r="H34" s="10">
        <v>0</v>
      </c>
      <c r="I34" s="10">
        <v>0</v>
      </c>
      <c r="J34" s="10">
        <v>0</v>
      </c>
      <c r="K34" s="10">
        <v>387.81</v>
      </c>
      <c r="L34" s="10">
        <v>3.0000000000000001E-3</v>
      </c>
      <c r="M34" s="10">
        <v>0.24</v>
      </c>
      <c r="N34" s="10">
        <v>0</v>
      </c>
    </row>
    <row r="35" spans="1:14" ht="15.75" customHeight="1">
      <c r="A35" s="9" t="s">
        <v>105</v>
      </c>
      <c r="B35" s="9" t="s">
        <v>232</v>
      </c>
      <c r="C35" s="10" t="s">
        <v>120</v>
      </c>
      <c r="D35" s="11" t="s">
        <v>40</v>
      </c>
      <c r="E35" s="11">
        <v>6.25</v>
      </c>
      <c r="F35" s="11">
        <v>5</v>
      </c>
      <c r="G35" s="10">
        <v>1.1499999999999999</v>
      </c>
      <c r="H35" s="10">
        <v>4.4999999999999998E-2</v>
      </c>
      <c r="I35" s="10">
        <v>5.0000000000000001E-3</v>
      </c>
      <c r="J35" s="10">
        <v>0.20499999999999999</v>
      </c>
      <c r="K35" s="10">
        <v>0.3</v>
      </c>
      <c r="L35" s="10">
        <v>2.5000000000000001E-2</v>
      </c>
      <c r="M35" s="10">
        <v>0.45</v>
      </c>
      <c r="N35" s="10">
        <v>3.1</v>
      </c>
    </row>
    <row r="36" spans="1:14" ht="15.75" customHeight="1">
      <c r="A36" s="9" t="s">
        <v>105</v>
      </c>
      <c r="B36" s="9" t="s">
        <v>232</v>
      </c>
      <c r="C36" s="10" t="s">
        <v>95</v>
      </c>
      <c r="D36" s="11" t="s">
        <v>31</v>
      </c>
      <c r="E36" s="11">
        <v>12.5</v>
      </c>
      <c r="F36" s="11">
        <v>5</v>
      </c>
      <c r="G36" s="10">
        <v>1.85</v>
      </c>
      <c r="H36" s="10">
        <v>0.06</v>
      </c>
      <c r="I36" s="10">
        <v>5.0000000000000001E-3</v>
      </c>
      <c r="J36" s="10">
        <v>0.34</v>
      </c>
      <c r="K36" s="10">
        <v>0.75</v>
      </c>
      <c r="L36" s="10">
        <v>2.5000000000000001E-2</v>
      </c>
      <c r="M36" s="10">
        <v>2.85</v>
      </c>
      <c r="N36" s="10">
        <v>10</v>
      </c>
    </row>
    <row r="37" spans="1:14" ht="15.75" customHeight="1">
      <c r="A37" s="9" t="s">
        <v>105</v>
      </c>
      <c r="B37" s="9" t="s">
        <v>232</v>
      </c>
      <c r="C37" s="10" t="s">
        <v>166</v>
      </c>
      <c r="D37" s="11" t="s">
        <v>21</v>
      </c>
      <c r="E37" s="11">
        <v>1</v>
      </c>
      <c r="F37" s="11">
        <v>1</v>
      </c>
      <c r="G37" s="10">
        <v>0.55000000000000004</v>
      </c>
      <c r="H37" s="10">
        <v>3.2000000000000001E-2</v>
      </c>
      <c r="I37" s="10">
        <v>3.2000000000000001E-2</v>
      </c>
      <c r="J37" s="10">
        <v>3.4000000000000002E-2</v>
      </c>
      <c r="K37" s="10">
        <v>0.42</v>
      </c>
      <c r="L37" s="10">
        <v>0</v>
      </c>
      <c r="M37" s="10">
        <v>1.2</v>
      </c>
      <c r="N37" s="10">
        <v>0.39</v>
      </c>
    </row>
    <row r="38" spans="1:14" ht="15.75" customHeight="1">
      <c r="A38" s="9" t="s">
        <v>105</v>
      </c>
      <c r="B38" s="9" t="s">
        <v>232</v>
      </c>
      <c r="C38" s="10" t="s">
        <v>63</v>
      </c>
      <c r="D38" s="11" t="s">
        <v>64</v>
      </c>
      <c r="E38" s="11">
        <v>3</v>
      </c>
      <c r="F38" s="11">
        <v>3</v>
      </c>
      <c r="G38" s="10">
        <v>21.96</v>
      </c>
      <c r="H38" s="10">
        <v>1.7999999999999999E-2</v>
      </c>
      <c r="I38" s="10">
        <v>2.4329999999999998</v>
      </c>
      <c r="J38" s="10">
        <v>0</v>
      </c>
      <c r="K38" s="10">
        <v>26.31</v>
      </c>
      <c r="L38" s="10">
        <v>0</v>
      </c>
      <c r="M38" s="10">
        <v>0.42</v>
      </c>
      <c r="N38" s="10">
        <v>24.57</v>
      </c>
    </row>
    <row r="39" spans="1:14" ht="15.75" customHeight="1">
      <c r="A39" s="9" t="s">
        <v>105</v>
      </c>
      <c r="B39" s="9" t="s">
        <v>232</v>
      </c>
      <c r="C39" s="10" t="s">
        <v>67</v>
      </c>
      <c r="D39" s="11" t="s">
        <v>34</v>
      </c>
      <c r="E39" s="11">
        <v>1</v>
      </c>
      <c r="F39" s="11">
        <v>1</v>
      </c>
      <c r="G39" s="10">
        <v>0</v>
      </c>
      <c r="H39" s="10">
        <v>0</v>
      </c>
      <c r="I39" s="10">
        <v>0</v>
      </c>
      <c r="J39" s="10">
        <v>0</v>
      </c>
      <c r="K39" s="10">
        <v>387.81</v>
      </c>
      <c r="L39" s="10">
        <v>3.0000000000000001E-3</v>
      </c>
      <c r="M39" s="10">
        <v>0.24</v>
      </c>
      <c r="N39" s="10">
        <v>0</v>
      </c>
    </row>
    <row r="40" spans="1:14" ht="15.75" customHeight="1">
      <c r="A40" s="66"/>
      <c r="B40" s="48"/>
      <c r="C40" s="46" t="s">
        <v>233</v>
      </c>
      <c r="D40" s="47"/>
      <c r="E40" s="47"/>
      <c r="F40" s="48"/>
      <c r="G40" s="13">
        <f t="shared" ref="G40:N40" si="3">SUM(G30:G39)</f>
        <v>144.624</v>
      </c>
      <c r="H40" s="13">
        <f t="shared" si="3"/>
        <v>3.5381999999999998</v>
      </c>
      <c r="I40" s="13">
        <f t="shared" si="3"/>
        <v>5.601799999999999</v>
      </c>
      <c r="J40" s="13">
        <f t="shared" si="3"/>
        <v>19.514799999999997</v>
      </c>
      <c r="K40" s="13">
        <f t="shared" si="3"/>
        <v>807.31400000000008</v>
      </c>
      <c r="L40" s="13">
        <f t="shared" si="3"/>
        <v>1.0387999999999997</v>
      </c>
      <c r="M40" s="13">
        <f t="shared" si="3"/>
        <v>15.29</v>
      </c>
      <c r="N40" s="13">
        <f t="shared" si="3"/>
        <v>55.71</v>
      </c>
    </row>
    <row r="41" spans="1:14" ht="15.75" customHeight="1">
      <c r="A41" s="9" t="s">
        <v>105</v>
      </c>
      <c r="B41" s="9" t="s">
        <v>234</v>
      </c>
      <c r="C41" s="10" t="s">
        <v>85</v>
      </c>
      <c r="D41" s="11" t="s">
        <v>86</v>
      </c>
      <c r="E41" s="11">
        <v>66.666666666666671</v>
      </c>
      <c r="F41" s="11">
        <v>60</v>
      </c>
      <c r="G41" s="10">
        <v>25.8</v>
      </c>
      <c r="H41" s="10">
        <v>1.26</v>
      </c>
      <c r="I41" s="10">
        <v>0</v>
      </c>
      <c r="J41" s="10">
        <v>4.32</v>
      </c>
      <c r="K41" s="10">
        <v>3.6</v>
      </c>
      <c r="L41" s="10">
        <v>0.6</v>
      </c>
      <c r="M41" s="10">
        <v>24</v>
      </c>
      <c r="N41" s="10">
        <v>19.8</v>
      </c>
    </row>
    <row r="42" spans="1:14" ht="15.75" customHeight="1">
      <c r="A42" s="9" t="s">
        <v>105</v>
      </c>
      <c r="B42" s="9" t="s">
        <v>234</v>
      </c>
      <c r="C42" s="10" t="s">
        <v>63</v>
      </c>
      <c r="D42" s="11" t="s">
        <v>64</v>
      </c>
      <c r="E42" s="11">
        <v>3</v>
      </c>
      <c r="F42" s="11">
        <v>3</v>
      </c>
      <c r="G42" s="10">
        <v>21.96</v>
      </c>
      <c r="H42" s="10">
        <v>1.7999999999999999E-2</v>
      </c>
      <c r="I42" s="10">
        <v>2.4329999999999998</v>
      </c>
      <c r="J42" s="10">
        <v>0</v>
      </c>
      <c r="K42" s="10">
        <v>26.31</v>
      </c>
      <c r="L42" s="10">
        <v>0</v>
      </c>
      <c r="M42" s="10">
        <v>0.42</v>
      </c>
      <c r="N42" s="10">
        <v>24.57</v>
      </c>
    </row>
    <row r="43" spans="1:14" ht="15.75" customHeight="1">
      <c r="A43" s="9" t="s">
        <v>105</v>
      </c>
      <c r="B43" s="9" t="s">
        <v>234</v>
      </c>
      <c r="C43" s="10" t="s">
        <v>65</v>
      </c>
      <c r="D43" s="11" t="s">
        <v>32</v>
      </c>
      <c r="E43" s="11">
        <v>3.75</v>
      </c>
      <c r="F43" s="11">
        <v>3.75</v>
      </c>
      <c r="G43" s="10">
        <v>33.75</v>
      </c>
      <c r="H43" s="10">
        <v>0</v>
      </c>
      <c r="I43" s="10">
        <v>3.75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1:14" ht="15.75" customHeight="1">
      <c r="A44" s="9" t="s">
        <v>105</v>
      </c>
      <c r="B44" s="9" t="s">
        <v>234</v>
      </c>
      <c r="C44" s="10" t="s">
        <v>98</v>
      </c>
      <c r="D44" s="11" t="s">
        <v>33</v>
      </c>
      <c r="E44" s="11">
        <v>0.63157894736842102</v>
      </c>
      <c r="F44" s="11">
        <v>0.6</v>
      </c>
      <c r="G44" s="10">
        <v>0.86399999999999988</v>
      </c>
      <c r="H44" s="10">
        <v>2.8199999999999999E-2</v>
      </c>
      <c r="I44" s="10">
        <v>1.8E-3</v>
      </c>
      <c r="J44" s="10">
        <v>0.17579999999999998</v>
      </c>
      <c r="K44" s="10">
        <v>0.114</v>
      </c>
      <c r="L44" s="10">
        <v>7.8000000000000005E-3</v>
      </c>
      <c r="M44" s="10">
        <v>0.24</v>
      </c>
      <c r="N44" s="10">
        <v>0</v>
      </c>
    </row>
    <row r="45" spans="1:14" ht="15.75" customHeight="1">
      <c r="A45" s="9" t="s">
        <v>105</v>
      </c>
      <c r="B45" s="9" t="s">
        <v>234</v>
      </c>
      <c r="C45" s="10" t="s">
        <v>67</v>
      </c>
      <c r="D45" s="11" t="s">
        <v>34</v>
      </c>
      <c r="E45" s="11">
        <v>1</v>
      </c>
      <c r="F45" s="11">
        <v>1</v>
      </c>
      <c r="G45" s="10">
        <v>0</v>
      </c>
      <c r="H45" s="10">
        <v>0</v>
      </c>
      <c r="I45" s="10">
        <v>0</v>
      </c>
      <c r="J45" s="10">
        <v>0</v>
      </c>
      <c r="K45" s="10">
        <v>387.81</v>
      </c>
      <c r="L45" s="10">
        <v>3.0000000000000001E-3</v>
      </c>
      <c r="M45" s="10">
        <v>0.24</v>
      </c>
      <c r="N45" s="10">
        <v>0</v>
      </c>
    </row>
    <row r="46" spans="1:14" ht="15.75" customHeight="1">
      <c r="A46" s="62"/>
      <c r="B46" s="63"/>
      <c r="C46" s="46" t="s">
        <v>235</v>
      </c>
      <c r="D46" s="47"/>
      <c r="E46" s="47"/>
      <c r="F46" s="48"/>
      <c r="G46" s="13">
        <f t="shared" ref="G46:N46" si="4">SUM(G41:G45)</f>
        <v>82.374000000000009</v>
      </c>
      <c r="H46" s="13">
        <f t="shared" si="4"/>
        <v>1.3062</v>
      </c>
      <c r="I46" s="13">
        <f t="shared" si="4"/>
        <v>6.1848000000000001</v>
      </c>
      <c r="J46" s="13">
        <f t="shared" si="4"/>
        <v>4.4958</v>
      </c>
      <c r="K46" s="13">
        <f t="shared" si="4"/>
        <v>417.834</v>
      </c>
      <c r="L46" s="13">
        <f t="shared" si="4"/>
        <v>0.61080000000000001</v>
      </c>
      <c r="M46" s="13">
        <f t="shared" si="4"/>
        <v>24.9</v>
      </c>
      <c r="N46" s="13">
        <f t="shared" si="4"/>
        <v>44.370000000000005</v>
      </c>
    </row>
    <row r="47" spans="1:14" ht="15.75" customHeight="1">
      <c r="A47" s="64"/>
      <c r="B47" s="65"/>
      <c r="C47" s="46" t="s">
        <v>117</v>
      </c>
      <c r="D47" s="47"/>
      <c r="E47" s="47"/>
      <c r="F47" s="48"/>
      <c r="G47" s="13">
        <f t="shared" ref="G47:N47" si="5">+AVERAGE(G40,G46)</f>
        <v>113.499</v>
      </c>
      <c r="H47" s="13">
        <f t="shared" si="5"/>
        <v>2.4222000000000001</v>
      </c>
      <c r="I47" s="13">
        <f t="shared" si="5"/>
        <v>5.8933</v>
      </c>
      <c r="J47" s="13">
        <f t="shared" si="5"/>
        <v>12.005299999999998</v>
      </c>
      <c r="K47" s="13">
        <f t="shared" si="5"/>
        <v>612.57400000000007</v>
      </c>
      <c r="L47" s="13">
        <f t="shared" si="5"/>
        <v>0.82479999999999987</v>
      </c>
      <c r="M47" s="13">
        <f t="shared" si="5"/>
        <v>20.094999999999999</v>
      </c>
      <c r="N47" s="13">
        <f t="shared" si="5"/>
        <v>50.040000000000006</v>
      </c>
    </row>
    <row r="48" spans="1:14" ht="15.75" customHeight="1">
      <c r="A48" s="9" t="s">
        <v>35</v>
      </c>
      <c r="B48" s="9" t="s">
        <v>236</v>
      </c>
      <c r="C48" s="10" t="s">
        <v>123</v>
      </c>
      <c r="D48" s="11" t="s">
        <v>124</v>
      </c>
      <c r="E48" s="11">
        <v>129.03225806451613</v>
      </c>
      <c r="F48" s="11">
        <v>120</v>
      </c>
      <c r="G48" s="10">
        <v>199.2</v>
      </c>
      <c r="H48" s="10">
        <v>24.84</v>
      </c>
      <c r="I48" s="10">
        <v>11.04</v>
      </c>
      <c r="J48" s="10">
        <v>0.12</v>
      </c>
      <c r="K48" s="10">
        <v>75.599999999999994</v>
      </c>
      <c r="L48" s="10">
        <v>0.84</v>
      </c>
      <c r="M48" s="10">
        <v>13.2</v>
      </c>
      <c r="N48" s="10">
        <v>28.8</v>
      </c>
    </row>
    <row r="49" spans="1:14" ht="15.75" customHeight="1">
      <c r="A49" s="9" t="s">
        <v>35</v>
      </c>
      <c r="B49" s="9" t="s">
        <v>236</v>
      </c>
      <c r="C49" s="10" t="s">
        <v>107</v>
      </c>
      <c r="D49" s="11" t="s">
        <v>108</v>
      </c>
      <c r="E49" s="11">
        <v>11.764705882352942</v>
      </c>
      <c r="F49" s="11">
        <v>10</v>
      </c>
      <c r="G49" s="10">
        <v>3.5</v>
      </c>
      <c r="H49" s="10">
        <v>0.1</v>
      </c>
      <c r="I49" s="10">
        <v>0.03</v>
      </c>
      <c r="J49" s="10">
        <v>0.63</v>
      </c>
      <c r="K49" s="10">
        <v>0.2</v>
      </c>
      <c r="L49" s="10">
        <v>0.04</v>
      </c>
      <c r="M49" s="10">
        <v>0.7</v>
      </c>
      <c r="N49" s="10">
        <v>18.399999999999999</v>
      </c>
    </row>
    <row r="50" spans="1:14" ht="15.75" customHeight="1">
      <c r="A50" s="9" t="s">
        <v>35</v>
      </c>
      <c r="B50" s="9" t="s">
        <v>236</v>
      </c>
      <c r="C50" s="10" t="s">
        <v>95</v>
      </c>
      <c r="D50" s="11" t="s">
        <v>31</v>
      </c>
      <c r="E50" s="11">
        <v>12.5</v>
      </c>
      <c r="F50" s="11">
        <v>5</v>
      </c>
      <c r="G50" s="10">
        <v>1.85</v>
      </c>
      <c r="H50" s="10">
        <v>0.06</v>
      </c>
      <c r="I50" s="10">
        <v>5.0000000000000001E-3</v>
      </c>
      <c r="J50" s="10">
        <v>0.34</v>
      </c>
      <c r="K50" s="10">
        <v>0.75</v>
      </c>
      <c r="L50" s="10">
        <v>2.5000000000000001E-2</v>
      </c>
      <c r="M50" s="10">
        <v>2.85</v>
      </c>
      <c r="N50" s="10">
        <v>10</v>
      </c>
    </row>
    <row r="51" spans="1:14" ht="15.75" customHeight="1">
      <c r="A51" s="9" t="s">
        <v>35</v>
      </c>
      <c r="B51" s="9" t="s">
        <v>236</v>
      </c>
      <c r="C51" s="10" t="s">
        <v>65</v>
      </c>
      <c r="D51" s="11" t="s">
        <v>32</v>
      </c>
      <c r="E51" s="11">
        <v>1</v>
      </c>
      <c r="F51" s="11">
        <v>1</v>
      </c>
      <c r="G51" s="10">
        <v>9</v>
      </c>
      <c r="H51" s="10">
        <v>0</v>
      </c>
      <c r="I51" s="10">
        <v>1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5.75" customHeight="1">
      <c r="A52" s="9" t="s">
        <v>35</v>
      </c>
      <c r="B52" s="9" t="s">
        <v>236</v>
      </c>
      <c r="C52" s="10" t="s">
        <v>67</v>
      </c>
      <c r="D52" s="11" t="s">
        <v>34</v>
      </c>
      <c r="E52" s="11">
        <v>1</v>
      </c>
      <c r="F52" s="11">
        <v>1</v>
      </c>
      <c r="G52" s="10">
        <v>0</v>
      </c>
      <c r="H52" s="10">
        <v>0</v>
      </c>
      <c r="I52" s="10">
        <v>0</v>
      </c>
      <c r="J52" s="10">
        <v>0</v>
      </c>
      <c r="K52" s="10">
        <v>387.81</v>
      </c>
      <c r="L52" s="10">
        <v>3.0000000000000001E-3</v>
      </c>
      <c r="M52" s="10">
        <v>0.24</v>
      </c>
      <c r="N52" s="10">
        <v>0</v>
      </c>
    </row>
    <row r="53" spans="1:14" ht="15.75" customHeight="1">
      <c r="A53" s="9"/>
      <c r="B53" s="9"/>
      <c r="C53" s="46" t="s">
        <v>237</v>
      </c>
      <c r="D53" s="47"/>
      <c r="E53" s="47"/>
      <c r="F53" s="48"/>
      <c r="G53" s="13">
        <f t="shared" ref="G53:N53" si="6">SUM(G48:G52)</f>
        <v>213.54999999999998</v>
      </c>
      <c r="H53" s="13">
        <f t="shared" si="6"/>
        <v>25</v>
      </c>
      <c r="I53" s="13">
        <f t="shared" si="6"/>
        <v>12.074999999999999</v>
      </c>
      <c r="J53" s="13">
        <f t="shared" si="6"/>
        <v>1.0900000000000001</v>
      </c>
      <c r="K53" s="13">
        <f t="shared" si="6"/>
        <v>464.36</v>
      </c>
      <c r="L53" s="13">
        <f t="shared" si="6"/>
        <v>0.90800000000000003</v>
      </c>
      <c r="M53" s="13">
        <f t="shared" si="6"/>
        <v>16.989999999999998</v>
      </c>
      <c r="N53" s="13">
        <f t="shared" si="6"/>
        <v>57.2</v>
      </c>
    </row>
    <row r="54" spans="1:14" ht="15.75" customHeight="1">
      <c r="A54" s="9" t="s">
        <v>35</v>
      </c>
      <c r="B54" s="9" t="s">
        <v>238</v>
      </c>
      <c r="C54" s="10" t="s">
        <v>119</v>
      </c>
      <c r="D54" s="11" t="s">
        <v>39</v>
      </c>
      <c r="E54" s="11">
        <v>120</v>
      </c>
      <c r="F54" s="11">
        <v>120</v>
      </c>
      <c r="G54" s="10">
        <v>166.8</v>
      </c>
      <c r="H54" s="10">
        <v>26.16</v>
      </c>
      <c r="I54" s="10">
        <v>6.84</v>
      </c>
      <c r="J54" s="10">
        <v>0</v>
      </c>
      <c r="K54" s="10">
        <v>61.2</v>
      </c>
      <c r="L54" s="10">
        <v>3.24</v>
      </c>
      <c r="M54" s="10">
        <v>7.2</v>
      </c>
      <c r="N54" s="10">
        <v>0</v>
      </c>
    </row>
    <row r="55" spans="1:14" ht="15.75" customHeight="1">
      <c r="A55" s="9" t="s">
        <v>35</v>
      </c>
      <c r="B55" s="9" t="s">
        <v>238</v>
      </c>
      <c r="C55" s="10" t="s">
        <v>120</v>
      </c>
      <c r="D55" s="11" t="s">
        <v>40</v>
      </c>
      <c r="E55" s="11">
        <v>12.5</v>
      </c>
      <c r="F55" s="11">
        <v>10</v>
      </c>
      <c r="G55" s="10">
        <v>2.2999999999999998</v>
      </c>
      <c r="H55" s="10">
        <v>0.09</v>
      </c>
      <c r="I55" s="10">
        <v>0.01</v>
      </c>
      <c r="J55" s="10">
        <v>0.41</v>
      </c>
      <c r="K55" s="10">
        <v>0.6</v>
      </c>
      <c r="L55" s="10">
        <v>0.05</v>
      </c>
      <c r="M55" s="10">
        <v>0.9</v>
      </c>
      <c r="N55" s="10">
        <v>6.2</v>
      </c>
    </row>
    <row r="56" spans="1:14" ht="15.75" customHeight="1">
      <c r="A56" s="9" t="s">
        <v>35</v>
      </c>
      <c r="B56" s="9" t="s">
        <v>238</v>
      </c>
      <c r="C56" s="10" t="s">
        <v>107</v>
      </c>
      <c r="D56" s="11" t="s">
        <v>108</v>
      </c>
      <c r="E56" s="11">
        <v>7.0588235294117645</v>
      </c>
      <c r="F56" s="11">
        <v>6</v>
      </c>
      <c r="G56" s="10">
        <v>2.1</v>
      </c>
      <c r="H56" s="10">
        <v>0.06</v>
      </c>
      <c r="I56" s="10">
        <v>1.7999999999999999E-2</v>
      </c>
      <c r="J56" s="10">
        <v>0.37799999999999995</v>
      </c>
      <c r="K56" s="10">
        <v>0.12</v>
      </c>
      <c r="L56" s="10">
        <v>2.4000000000000004E-2</v>
      </c>
      <c r="M56" s="10">
        <v>0.42</v>
      </c>
      <c r="N56" s="10">
        <v>11.04</v>
      </c>
    </row>
    <row r="57" spans="1:14" ht="15.75" customHeight="1">
      <c r="A57" s="9" t="s">
        <v>35</v>
      </c>
      <c r="B57" s="9" t="s">
        <v>238</v>
      </c>
      <c r="C57" s="10" t="s">
        <v>95</v>
      </c>
      <c r="D57" s="11" t="s">
        <v>31</v>
      </c>
      <c r="E57" s="11">
        <v>12.5</v>
      </c>
      <c r="F57" s="11">
        <v>5</v>
      </c>
      <c r="G57" s="10">
        <v>1.85</v>
      </c>
      <c r="H57" s="10">
        <v>0.06</v>
      </c>
      <c r="I57" s="10">
        <v>5.0000000000000001E-3</v>
      </c>
      <c r="J57" s="10">
        <v>0.34</v>
      </c>
      <c r="K57" s="10">
        <v>0.75</v>
      </c>
      <c r="L57" s="10">
        <v>2.5000000000000001E-2</v>
      </c>
      <c r="M57" s="10">
        <v>2.85</v>
      </c>
      <c r="N57" s="10">
        <v>10</v>
      </c>
    </row>
    <row r="58" spans="1:14" ht="15.75" customHeight="1">
      <c r="A58" s="9" t="s">
        <v>35</v>
      </c>
      <c r="B58" s="9" t="s">
        <v>238</v>
      </c>
      <c r="C58" s="10" t="s">
        <v>115</v>
      </c>
      <c r="D58" s="11">
        <v>0</v>
      </c>
      <c r="E58" s="11">
        <v>1</v>
      </c>
      <c r="F58" s="11">
        <v>1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5.75" customHeight="1">
      <c r="A59" s="9" t="s">
        <v>35</v>
      </c>
      <c r="B59" s="9" t="s">
        <v>238</v>
      </c>
      <c r="C59" s="10" t="s">
        <v>65</v>
      </c>
      <c r="D59" s="11" t="s">
        <v>32</v>
      </c>
      <c r="E59" s="11">
        <v>2</v>
      </c>
      <c r="F59" s="11">
        <v>2</v>
      </c>
      <c r="G59" s="10">
        <v>18</v>
      </c>
      <c r="H59" s="10">
        <v>0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</row>
    <row r="60" spans="1:14" ht="15.75" customHeight="1">
      <c r="A60" s="9" t="s">
        <v>35</v>
      </c>
      <c r="B60" s="9" t="s">
        <v>238</v>
      </c>
      <c r="C60" s="10" t="s">
        <v>98</v>
      </c>
      <c r="D60" s="11" t="s">
        <v>33</v>
      </c>
      <c r="E60" s="11">
        <v>0.63157894736842102</v>
      </c>
      <c r="F60" s="11">
        <v>0.6</v>
      </c>
      <c r="G60" s="10">
        <v>0.86399999999999988</v>
      </c>
      <c r="H60" s="10">
        <v>2.8199999999999999E-2</v>
      </c>
      <c r="I60" s="10">
        <v>1.8E-3</v>
      </c>
      <c r="J60" s="10">
        <v>0.17579999999999998</v>
      </c>
      <c r="K60" s="10">
        <v>0.114</v>
      </c>
      <c r="L60" s="10">
        <v>7.8000000000000005E-3</v>
      </c>
      <c r="M60" s="10">
        <v>0.24</v>
      </c>
      <c r="N60" s="10">
        <v>0</v>
      </c>
    </row>
    <row r="61" spans="1:14" ht="15.75" customHeight="1">
      <c r="A61" s="9" t="s">
        <v>35</v>
      </c>
      <c r="B61" s="9" t="s">
        <v>238</v>
      </c>
      <c r="C61" s="10" t="s">
        <v>67</v>
      </c>
      <c r="D61" s="11" t="s">
        <v>34</v>
      </c>
      <c r="E61" s="11">
        <v>1</v>
      </c>
      <c r="F61" s="11">
        <v>1</v>
      </c>
      <c r="G61" s="10">
        <v>0</v>
      </c>
      <c r="H61" s="10">
        <v>0</v>
      </c>
      <c r="I61" s="10">
        <v>0</v>
      </c>
      <c r="J61" s="10">
        <v>0</v>
      </c>
      <c r="K61" s="10">
        <v>387.81</v>
      </c>
      <c r="L61" s="10">
        <v>3.0000000000000001E-3</v>
      </c>
      <c r="M61" s="10">
        <v>0.24</v>
      </c>
      <c r="N61" s="10">
        <v>0</v>
      </c>
    </row>
    <row r="62" spans="1:14" ht="15.75" customHeight="1">
      <c r="A62" s="62"/>
      <c r="B62" s="63"/>
      <c r="C62" s="46" t="s">
        <v>239</v>
      </c>
      <c r="D62" s="47"/>
      <c r="E62" s="47"/>
      <c r="F62" s="48"/>
      <c r="G62" s="13">
        <f t="shared" ref="G62:N62" si="7">SUM(G54:G61)</f>
        <v>191.91400000000002</v>
      </c>
      <c r="H62" s="13">
        <f t="shared" si="7"/>
        <v>26.398199999999996</v>
      </c>
      <c r="I62" s="13">
        <f t="shared" si="7"/>
        <v>8.8747999999999987</v>
      </c>
      <c r="J62" s="13">
        <f t="shared" si="7"/>
        <v>1.3037999999999998</v>
      </c>
      <c r="K62" s="13">
        <f t="shared" si="7"/>
        <v>450.59399999999999</v>
      </c>
      <c r="L62" s="13">
        <f t="shared" si="7"/>
        <v>3.3498000000000001</v>
      </c>
      <c r="M62" s="13">
        <f t="shared" si="7"/>
        <v>11.85</v>
      </c>
      <c r="N62" s="13">
        <f t="shared" si="7"/>
        <v>27.24</v>
      </c>
    </row>
    <row r="63" spans="1:14" ht="15.75" customHeight="1">
      <c r="A63" s="64"/>
      <c r="B63" s="65"/>
      <c r="C63" s="46" t="s">
        <v>128</v>
      </c>
      <c r="D63" s="47"/>
      <c r="E63" s="47"/>
      <c r="F63" s="48"/>
      <c r="G63" s="13">
        <f t="shared" ref="G63:N63" si="8">AVERAGE(G53,G62)</f>
        <v>202.732</v>
      </c>
      <c r="H63" s="13">
        <f t="shared" si="8"/>
        <v>25.699099999999998</v>
      </c>
      <c r="I63" s="13">
        <f t="shared" si="8"/>
        <v>10.474899999999998</v>
      </c>
      <c r="J63" s="13">
        <f t="shared" si="8"/>
        <v>1.1968999999999999</v>
      </c>
      <c r="K63" s="13">
        <f t="shared" si="8"/>
        <v>457.47699999999998</v>
      </c>
      <c r="L63" s="13">
        <f t="shared" si="8"/>
        <v>2.1289000000000002</v>
      </c>
      <c r="M63" s="13">
        <f t="shared" si="8"/>
        <v>14.419999999999998</v>
      </c>
      <c r="N63" s="13">
        <f t="shared" si="8"/>
        <v>42.22</v>
      </c>
    </row>
    <row r="64" spans="1:14" ht="15.75" customHeight="1">
      <c r="A64" s="9" t="s">
        <v>129</v>
      </c>
      <c r="B64" s="9" t="s">
        <v>240</v>
      </c>
      <c r="C64" s="10" t="s">
        <v>241</v>
      </c>
      <c r="D64" s="11" t="s">
        <v>242</v>
      </c>
      <c r="E64" s="11">
        <v>58.441558441558442</v>
      </c>
      <c r="F64" s="11">
        <v>45</v>
      </c>
      <c r="G64" s="10">
        <v>80.55</v>
      </c>
      <c r="H64" s="10">
        <v>0.72</v>
      </c>
      <c r="I64" s="10">
        <v>5.9850000000000003</v>
      </c>
      <c r="J64" s="10">
        <v>4.5</v>
      </c>
      <c r="K64" s="10">
        <v>2.7</v>
      </c>
      <c r="L64" s="10">
        <v>0.18</v>
      </c>
      <c r="M64" s="10">
        <v>4.5</v>
      </c>
      <c r="N64" s="10">
        <v>1.35</v>
      </c>
    </row>
    <row r="65" spans="1:14" ht="15.75" customHeight="1">
      <c r="A65" s="9" t="s">
        <v>129</v>
      </c>
      <c r="B65" s="9" t="s">
        <v>240</v>
      </c>
      <c r="C65" s="10" t="s">
        <v>120</v>
      </c>
      <c r="D65" s="11" t="s">
        <v>40</v>
      </c>
      <c r="E65" s="11">
        <v>25</v>
      </c>
      <c r="F65" s="11">
        <v>20</v>
      </c>
      <c r="G65" s="10">
        <v>4.5999999999999996</v>
      </c>
      <c r="H65" s="10">
        <v>0.18</v>
      </c>
      <c r="I65" s="10">
        <v>0.02</v>
      </c>
      <c r="J65" s="10">
        <v>0.82</v>
      </c>
      <c r="K65" s="10">
        <v>1.2</v>
      </c>
      <c r="L65" s="10">
        <v>0.1</v>
      </c>
      <c r="M65" s="10">
        <v>1.8</v>
      </c>
      <c r="N65" s="10">
        <v>12.4</v>
      </c>
    </row>
    <row r="66" spans="1:14" ht="15.75" customHeight="1">
      <c r="A66" s="9" t="s">
        <v>129</v>
      </c>
      <c r="B66" s="9" t="s">
        <v>240</v>
      </c>
      <c r="C66" s="10" t="s">
        <v>133</v>
      </c>
      <c r="D66" s="11" t="s">
        <v>41</v>
      </c>
      <c r="E66" s="11">
        <v>10.526315789473685</v>
      </c>
      <c r="F66" s="11">
        <v>10</v>
      </c>
      <c r="G66" s="10">
        <v>4</v>
      </c>
      <c r="H66" s="10">
        <v>0.14000000000000001</v>
      </c>
      <c r="I66" s="10">
        <v>0.01</v>
      </c>
      <c r="J66" s="10">
        <v>0.77</v>
      </c>
      <c r="K66" s="10">
        <v>0.4</v>
      </c>
      <c r="L66" s="10">
        <v>0.03</v>
      </c>
      <c r="M66" s="10">
        <v>2.4</v>
      </c>
      <c r="N66" s="10">
        <v>0.1</v>
      </c>
    </row>
    <row r="67" spans="1:14" ht="15.75" customHeight="1">
      <c r="A67" s="9" t="s">
        <v>129</v>
      </c>
      <c r="B67" s="9" t="s">
        <v>240</v>
      </c>
      <c r="C67" s="10" t="s">
        <v>134</v>
      </c>
      <c r="D67" s="11" t="s">
        <v>135</v>
      </c>
      <c r="E67" s="11">
        <v>4</v>
      </c>
      <c r="F67" s="11">
        <v>2</v>
      </c>
      <c r="G67" s="10">
        <v>0.88</v>
      </c>
      <c r="H67" s="10">
        <v>6.0000000000000001E-3</v>
      </c>
      <c r="I67" s="10">
        <v>6.0000000000000001E-3</v>
      </c>
      <c r="J67" s="10">
        <v>0.18600000000000003</v>
      </c>
      <c r="K67" s="10">
        <v>0.08</v>
      </c>
      <c r="L67" s="10">
        <v>0.01</v>
      </c>
      <c r="M67" s="10">
        <v>0.38</v>
      </c>
      <c r="N67" s="10">
        <v>0.02</v>
      </c>
    </row>
    <row r="68" spans="1:14" ht="15.75" customHeight="1">
      <c r="A68" s="9" t="s">
        <v>129</v>
      </c>
      <c r="B68" s="9" t="s">
        <v>240</v>
      </c>
      <c r="C68" s="10" t="s">
        <v>96</v>
      </c>
      <c r="D68" s="11" t="s">
        <v>97</v>
      </c>
      <c r="E68" s="11">
        <v>1.6666666666666667</v>
      </c>
      <c r="F68" s="11">
        <v>1.5</v>
      </c>
      <c r="G68" s="10">
        <v>0.66</v>
      </c>
      <c r="H68" s="10">
        <v>3.4499999999999996E-2</v>
      </c>
      <c r="I68" s="10">
        <v>8.9999999999999993E-3</v>
      </c>
      <c r="J68" s="10">
        <v>8.8500000000000009E-2</v>
      </c>
      <c r="K68" s="10">
        <v>0.69</v>
      </c>
      <c r="L68" s="10">
        <v>2.7000000000000003E-2</v>
      </c>
      <c r="M68" s="10">
        <v>1.23</v>
      </c>
      <c r="N68" s="10">
        <v>5.85</v>
      </c>
    </row>
    <row r="69" spans="1:14" ht="15.75" customHeight="1">
      <c r="A69" s="9" t="s">
        <v>129</v>
      </c>
      <c r="B69" s="9" t="s">
        <v>240</v>
      </c>
      <c r="C69" s="10" t="s">
        <v>67</v>
      </c>
      <c r="D69" s="11" t="s">
        <v>34</v>
      </c>
      <c r="E69" s="11">
        <v>1</v>
      </c>
      <c r="F69" s="11">
        <v>1</v>
      </c>
      <c r="G69" s="10">
        <v>0</v>
      </c>
      <c r="H69" s="10">
        <v>0</v>
      </c>
      <c r="I69" s="10">
        <v>0</v>
      </c>
      <c r="J69" s="10">
        <v>0</v>
      </c>
      <c r="K69" s="10">
        <v>387.81</v>
      </c>
      <c r="L69" s="10">
        <v>3.0000000000000001E-3</v>
      </c>
      <c r="M69" s="10">
        <v>0.24</v>
      </c>
      <c r="N69" s="10">
        <v>0</v>
      </c>
    </row>
    <row r="70" spans="1:14" ht="15.75" customHeight="1">
      <c r="A70" s="9" t="s">
        <v>28</v>
      </c>
      <c r="B70" s="9" t="s">
        <v>29</v>
      </c>
      <c r="C70" s="10" t="s">
        <v>138</v>
      </c>
      <c r="D70" s="11" t="s">
        <v>30</v>
      </c>
      <c r="E70" s="11">
        <v>45</v>
      </c>
      <c r="F70" s="11">
        <v>45</v>
      </c>
      <c r="G70" s="10">
        <v>158.85</v>
      </c>
      <c r="H70" s="10">
        <v>3.0150000000000001</v>
      </c>
      <c r="I70" s="10">
        <v>0.18</v>
      </c>
      <c r="J70" s="10">
        <v>36.044999999999995</v>
      </c>
      <c r="K70" s="10">
        <v>0.9</v>
      </c>
      <c r="L70" s="10">
        <v>0.36</v>
      </c>
      <c r="M70" s="10">
        <v>4.05</v>
      </c>
      <c r="N70" s="10">
        <v>0</v>
      </c>
    </row>
    <row r="71" spans="1:14" ht="15.75" customHeight="1">
      <c r="A71" s="9" t="s">
        <v>28</v>
      </c>
      <c r="B71" s="9" t="s">
        <v>29</v>
      </c>
      <c r="C71" s="10" t="s">
        <v>95</v>
      </c>
      <c r="D71" s="11" t="s">
        <v>31</v>
      </c>
      <c r="E71" s="11">
        <v>6.25</v>
      </c>
      <c r="F71" s="11">
        <v>2.5</v>
      </c>
      <c r="G71" s="10">
        <v>0.92500000000000004</v>
      </c>
      <c r="H71" s="10">
        <v>0.03</v>
      </c>
      <c r="I71" s="10">
        <v>2.5000000000000001E-3</v>
      </c>
      <c r="J71" s="10">
        <v>0.17</v>
      </c>
      <c r="K71" s="10">
        <v>0.375</v>
      </c>
      <c r="L71" s="10">
        <v>1.2500000000000001E-2</v>
      </c>
      <c r="M71" s="10">
        <v>1.425</v>
      </c>
      <c r="N71" s="10">
        <v>5</v>
      </c>
    </row>
    <row r="72" spans="1:14" ht="15.75" customHeight="1">
      <c r="A72" s="9" t="s">
        <v>28</v>
      </c>
      <c r="B72" s="9" t="s">
        <v>29</v>
      </c>
      <c r="C72" s="10" t="s">
        <v>65</v>
      </c>
      <c r="D72" s="11" t="s">
        <v>32</v>
      </c>
      <c r="E72" s="11">
        <v>2.9</v>
      </c>
      <c r="F72" s="11">
        <v>2.9</v>
      </c>
      <c r="G72" s="10">
        <v>26.1</v>
      </c>
      <c r="H72" s="10">
        <v>0</v>
      </c>
      <c r="I72" s="10">
        <v>2.9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</row>
    <row r="73" spans="1:14" ht="15.75" customHeight="1">
      <c r="A73" s="9" t="s">
        <v>28</v>
      </c>
      <c r="B73" s="9" t="s">
        <v>29</v>
      </c>
      <c r="C73" s="10" t="s">
        <v>98</v>
      </c>
      <c r="D73" s="11" t="s">
        <v>33</v>
      </c>
      <c r="E73" s="11">
        <v>0.63157894736842102</v>
      </c>
      <c r="F73" s="11">
        <v>0.6</v>
      </c>
      <c r="G73" s="10">
        <v>0.86399999999999988</v>
      </c>
      <c r="H73" s="10">
        <v>2.8199999999999999E-2</v>
      </c>
      <c r="I73" s="10">
        <v>1.8E-3</v>
      </c>
      <c r="J73" s="10">
        <v>0.17579999999999998</v>
      </c>
      <c r="K73" s="10">
        <v>0.114</v>
      </c>
      <c r="L73" s="10">
        <v>7.8000000000000005E-3</v>
      </c>
      <c r="M73" s="10">
        <v>0.24</v>
      </c>
      <c r="N73" s="10">
        <v>0</v>
      </c>
    </row>
    <row r="74" spans="1:14" ht="15.75" customHeight="1">
      <c r="A74" s="9" t="s">
        <v>28</v>
      </c>
      <c r="B74" s="9" t="s">
        <v>29</v>
      </c>
      <c r="C74" s="10" t="s">
        <v>67</v>
      </c>
      <c r="D74" s="11" t="s">
        <v>34</v>
      </c>
      <c r="E74" s="11">
        <v>1</v>
      </c>
      <c r="F74" s="11">
        <v>1</v>
      </c>
      <c r="G74" s="10">
        <v>0</v>
      </c>
      <c r="H74" s="10">
        <v>0</v>
      </c>
      <c r="I74" s="10">
        <v>0</v>
      </c>
      <c r="J74" s="10">
        <v>0</v>
      </c>
      <c r="K74" s="10">
        <v>387.81</v>
      </c>
      <c r="L74" s="10">
        <v>3.0000000000000001E-3</v>
      </c>
      <c r="M74" s="10">
        <v>0.24</v>
      </c>
      <c r="N74" s="10">
        <v>0</v>
      </c>
    </row>
    <row r="75" spans="1:14" ht="15.75" customHeight="1">
      <c r="A75" s="9" t="s">
        <v>139</v>
      </c>
      <c r="B75" s="9" t="s">
        <v>243</v>
      </c>
      <c r="C75" s="10" t="s">
        <v>244</v>
      </c>
      <c r="D75" s="11" t="s">
        <v>75</v>
      </c>
      <c r="E75" s="11">
        <v>75</v>
      </c>
      <c r="F75" s="11">
        <v>75</v>
      </c>
      <c r="G75" s="10">
        <v>60</v>
      </c>
      <c r="H75" s="10">
        <v>1.65</v>
      </c>
      <c r="I75" s="10">
        <v>7.4999999999999997E-2</v>
      </c>
      <c r="J75" s="10">
        <v>12.675000000000001</v>
      </c>
      <c r="K75" s="10">
        <v>4.5</v>
      </c>
      <c r="L75" s="10">
        <v>0.6</v>
      </c>
      <c r="M75" s="10">
        <v>9</v>
      </c>
      <c r="N75" s="10">
        <v>0</v>
      </c>
    </row>
    <row r="76" spans="1:14" ht="15.75" customHeight="1">
      <c r="A76" s="9" t="s">
        <v>139</v>
      </c>
      <c r="B76" s="9" t="s">
        <v>243</v>
      </c>
      <c r="C76" s="10" t="s">
        <v>65</v>
      </c>
      <c r="D76" s="11" t="s">
        <v>32</v>
      </c>
      <c r="E76" s="11">
        <v>6</v>
      </c>
      <c r="F76" s="11">
        <v>6</v>
      </c>
      <c r="G76" s="10">
        <v>54</v>
      </c>
      <c r="H76" s="10">
        <v>0</v>
      </c>
      <c r="I76" s="10">
        <v>6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</row>
    <row r="77" spans="1:14" ht="15.75" customHeight="1">
      <c r="A77" s="9" t="s">
        <v>139</v>
      </c>
      <c r="B77" s="9" t="s">
        <v>243</v>
      </c>
      <c r="C77" s="10" t="s">
        <v>67</v>
      </c>
      <c r="D77" s="11" t="s">
        <v>34</v>
      </c>
      <c r="E77" s="11">
        <v>1</v>
      </c>
      <c r="F77" s="11">
        <v>1</v>
      </c>
      <c r="G77" s="10">
        <v>0</v>
      </c>
      <c r="H77" s="10">
        <v>0</v>
      </c>
      <c r="I77" s="10">
        <v>0</v>
      </c>
      <c r="J77" s="10">
        <v>0</v>
      </c>
      <c r="K77" s="10">
        <v>387.81</v>
      </c>
      <c r="L77" s="10">
        <v>3.0000000000000001E-3</v>
      </c>
      <c r="M77" s="10">
        <v>0.24</v>
      </c>
      <c r="N77" s="10">
        <v>0</v>
      </c>
    </row>
    <row r="78" spans="1:14" ht="15.75" customHeight="1">
      <c r="A78" s="9" t="s">
        <v>143</v>
      </c>
      <c r="B78" s="9" t="s">
        <v>245</v>
      </c>
      <c r="C78" s="10" t="s">
        <v>246</v>
      </c>
      <c r="D78" s="11" t="s">
        <v>247</v>
      </c>
      <c r="E78" s="11">
        <v>61.627906976744185</v>
      </c>
      <c r="F78" s="11">
        <v>53</v>
      </c>
      <c r="G78" s="10">
        <v>29.15</v>
      </c>
      <c r="H78" s="10">
        <v>1.06</v>
      </c>
      <c r="I78" s="10">
        <v>0.10600000000000001</v>
      </c>
      <c r="J78" s="10">
        <v>5.4059999999999988</v>
      </c>
      <c r="K78" s="10">
        <v>0</v>
      </c>
      <c r="L78" s="10">
        <v>0.47700000000000004</v>
      </c>
      <c r="M78" s="10">
        <v>5.3</v>
      </c>
      <c r="N78" s="10">
        <v>59.36</v>
      </c>
    </row>
    <row r="79" spans="1:14" ht="15.75" customHeight="1">
      <c r="A79" s="9" t="s">
        <v>143</v>
      </c>
      <c r="B79" s="9" t="s">
        <v>245</v>
      </c>
      <c r="C79" s="10" t="s">
        <v>66</v>
      </c>
      <c r="D79" s="11" t="s">
        <v>22</v>
      </c>
      <c r="E79" s="11">
        <v>6</v>
      </c>
      <c r="F79" s="11">
        <v>6</v>
      </c>
      <c r="G79" s="10">
        <v>23.4</v>
      </c>
      <c r="H79" s="10">
        <v>0</v>
      </c>
      <c r="I79" s="10">
        <v>0</v>
      </c>
      <c r="J79" s="10">
        <v>5.85</v>
      </c>
      <c r="K79" s="10">
        <v>2.34</v>
      </c>
      <c r="L79" s="10">
        <v>0.11399999999999999</v>
      </c>
      <c r="M79" s="10">
        <v>5.0999999999999996</v>
      </c>
      <c r="N79" s="10">
        <v>0</v>
      </c>
    </row>
    <row r="80" spans="1:14" ht="15.75" customHeight="1">
      <c r="A80" s="9" t="s">
        <v>147</v>
      </c>
      <c r="B80" s="9" t="s">
        <v>248</v>
      </c>
      <c r="C80" s="10" t="s">
        <v>249</v>
      </c>
      <c r="D80" s="11" t="s">
        <v>250</v>
      </c>
      <c r="E80" s="11">
        <v>50</v>
      </c>
      <c r="F80" s="11">
        <v>25</v>
      </c>
      <c r="G80" s="10">
        <v>6.25</v>
      </c>
      <c r="H80" s="10">
        <v>0.17499999999999999</v>
      </c>
      <c r="I80" s="10">
        <v>0</v>
      </c>
      <c r="J80" s="10">
        <v>1.25</v>
      </c>
      <c r="K80" s="10">
        <v>1.75</v>
      </c>
      <c r="L80" s="10">
        <v>0.1</v>
      </c>
      <c r="M80" s="10">
        <v>2.75</v>
      </c>
      <c r="N80" s="10">
        <v>17</v>
      </c>
    </row>
    <row r="81" spans="1:14" ht="15.75" customHeight="1">
      <c r="A81" s="9" t="s">
        <v>147</v>
      </c>
      <c r="B81" s="9" t="s">
        <v>248</v>
      </c>
      <c r="C81" s="10" t="s">
        <v>251</v>
      </c>
      <c r="D81" s="11" t="s">
        <v>252</v>
      </c>
      <c r="E81" s="11">
        <v>35.714285714285715</v>
      </c>
      <c r="F81" s="11">
        <v>25</v>
      </c>
      <c r="G81" s="10">
        <v>10</v>
      </c>
      <c r="H81" s="10">
        <v>0.125</v>
      </c>
      <c r="I81" s="10">
        <v>2.5000000000000001E-2</v>
      </c>
      <c r="J81" s="10">
        <v>2.0499999999999998</v>
      </c>
      <c r="K81" s="10">
        <v>1.25</v>
      </c>
      <c r="L81" s="10">
        <v>7.4999999999999997E-2</v>
      </c>
      <c r="M81" s="10">
        <v>6</v>
      </c>
      <c r="N81" s="10">
        <v>58.75</v>
      </c>
    </row>
    <row r="82" spans="1:14" ht="15.75" customHeight="1">
      <c r="A82" s="46" t="s">
        <v>151</v>
      </c>
      <c r="B82" s="47"/>
      <c r="C82" s="47"/>
      <c r="D82" s="47"/>
      <c r="E82" s="47"/>
      <c r="F82" s="48"/>
      <c r="G82" s="13">
        <f t="shared" ref="G82:N82" si="9">SUM(G64:G81)</f>
        <v>460.22899999999993</v>
      </c>
      <c r="H82" s="13">
        <f t="shared" si="9"/>
        <v>7.1637000000000013</v>
      </c>
      <c r="I82" s="13">
        <f t="shared" si="9"/>
        <v>15.3203</v>
      </c>
      <c r="J82" s="13">
        <f t="shared" si="9"/>
        <v>69.9863</v>
      </c>
      <c r="K82" s="13">
        <f t="shared" si="9"/>
        <v>1179.7289999999998</v>
      </c>
      <c r="L82" s="13">
        <f t="shared" si="9"/>
        <v>2.1023000000000001</v>
      </c>
      <c r="M82" s="13">
        <f t="shared" si="9"/>
        <v>44.894999999999996</v>
      </c>
      <c r="N82" s="13">
        <f t="shared" si="9"/>
        <v>159.82999999999998</v>
      </c>
    </row>
    <row r="83" spans="1:14" ht="15.75" customHeight="1">
      <c r="A83" s="46" t="s">
        <v>45</v>
      </c>
      <c r="B83" s="47"/>
      <c r="C83" s="47"/>
      <c r="D83" s="47"/>
      <c r="E83" s="47"/>
      <c r="F83" s="48"/>
      <c r="G83" s="17">
        <f t="shared" ref="G83:N83" si="10">+G29+G47+G63+G82</f>
        <v>922.48899999999992</v>
      </c>
      <c r="H83" s="17">
        <f t="shared" si="10"/>
        <v>42.300199999999997</v>
      </c>
      <c r="I83" s="17">
        <f t="shared" si="10"/>
        <v>33.040799999999997</v>
      </c>
      <c r="J83" s="17">
        <f t="shared" si="10"/>
        <v>107.78205</v>
      </c>
      <c r="K83" s="17">
        <f t="shared" si="10"/>
        <v>2657.7964999999999</v>
      </c>
      <c r="L83" s="17">
        <f t="shared" si="10"/>
        <v>7.2408000000000001</v>
      </c>
      <c r="M83" s="17">
        <f t="shared" si="10"/>
        <v>112.5675</v>
      </c>
      <c r="N83" s="17">
        <f t="shared" si="10"/>
        <v>593.74</v>
      </c>
    </row>
    <row r="84" spans="1:14" ht="15.75" customHeight="1">
      <c r="A84" s="55" t="s">
        <v>46</v>
      </c>
      <c r="B84" s="47"/>
      <c r="C84" s="47"/>
      <c r="D84" s="47"/>
      <c r="E84" s="47"/>
      <c r="F84" s="48"/>
      <c r="G84" s="19">
        <v>2499</v>
      </c>
      <c r="H84" s="20" t="s">
        <v>47</v>
      </c>
      <c r="I84" s="20" t="s">
        <v>48</v>
      </c>
      <c r="J84" s="20" t="s">
        <v>49</v>
      </c>
      <c r="K84" s="20" t="s">
        <v>50</v>
      </c>
      <c r="L84" s="20" t="s">
        <v>51</v>
      </c>
      <c r="M84" s="20" t="s">
        <v>52</v>
      </c>
      <c r="N84" s="21"/>
    </row>
    <row r="85" spans="1:14" ht="15.75" customHeight="1">
      <c r="A85" s="56" t="s">
        <v>53</v>
      </c>
      <c r="B85" s="47"/>
      <c r="C85" s="47"/>
      <c r="D85" s="47"/>
      <c r="E85" s="47"/>
      <c r="F85" s="48"/>
      <c r="G85" s="22">
        <f>+G83/G84</f>
        <v>0.36914325730292114</v>
      </c>
      <c r="H85" s="23"/>
      <c r="I85" s="23"/>
      <c r="J85" s="23"/>
      <c r="K85" s="23"/>
      <c r="L85" s="23"/>
      <c r="M85" s="23"/>
      <c r="N85" s="23"/>
    </row>
    <row r="86" spans="1:14" ht="15.75" customHeight="1">
      <c r="A86" s="57" t="s">
        <v>54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8"/>
    </row>
    <row r="87" spans="1:14" ht="15.75" customHeight="1"/>
    <row r="88" spans="1:14" ht="15.75" customHeight="1"/>
    <row r="89" spans="1:14" ht="15.75" customHeight="1"/>
    <row r="90" spans="1:14" ht="15.75" customHeight="1"/>
    <row r="91" spans="1:14" ht="15.75" customHeight="1"/>
    <row r="92" spans="1:14" ht="15.75" customHeight="1"/>
    <row r="93" spans="1:14" ht="15.75" customHeight="1"/>
    <row r="94" spans="1:14" ht="15.75" customHeight="1"/>
    <row r="95" spans="1:14" ht="15.75" customHeight="1"/>
    <row r="96" spans="1:1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5">
    <mergeCell ref="A85:F85"/>
    <mergeCell ref="A86:N86"/>
    <mergeCell ref="C46:F46"/>
    <mergeCell ref="C47:F47"/>
    <mergeCell ref="C53:F53"/>
    <mergeCell ref="A62:B63"/>
    <mergeCell ref="C62:F62"/>
    <mergeCell ref="C63:F63"/>
    <mergeCell ref="A82:F82"/>
    <mergeCell ref="A40:B40"/>
    <mergeCell ref="C40:F40"/>
    <mergeCell ref="A46:B47"/>
    <mergeCell ref="A83:F83"/>
    <mergeCell ref="A84:F84"/>
    <mergeCell ref="C18:F18"/>
    <mergeCell ref="A18:B18"/>
    <mergeCell ref="A28:B29"/>
    <mergeCell ref="C28:F28"/>
    <mergeCell ref="C29:F29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N1000"/>
  <sheetViews>
    <sheetView topLeftCell="A59" zoomScale="70" zoomScaleNormal="70" workbookViewId="0">
      <selection activeCell="C58" sqref="C58:N64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253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254</v>
      </c>
      <c r="C5" s="10" t="s">
        <v>79</v>
      </c>
      <c r="D5" s="11" t="s">
        <v>80</v>
      </c>
      <c r="E5" s="11">
        <v>50</v>
      </c>
      <c r="F5" s="11">
        <v>50</v>
      </c>
      <c r="G5" s="10">
        <v>44.5</v>
      </c>
      <c r="H5" s="10">
        <v>1.05</v>
      </c>
      <c r="I5" s="10">
        <v>0.05</v>
      </c>
      <c r="J5" s="10">
        <v>9.4499999999999993</v>
      </c>
      <c r="K5" s="10">
        <v>3</v>
      </c>
      <c r="L5" s="10">
        <v>0.4</v>
      </c>
      <c r="M5" s="10">
        <v>6</v>
      </c>
      <c r="N5" s="10">
        <v>0</v>
      </c>
    </row>
    <row r="6" spans="1:14">
      <c r="A6" s="9" t="s">
        <v>77</v>
      </c>
      <c r="B6" s="9" t="s">
        <v>254</v>
      </c>
      <c r="C6" s="10" t="s">
        <v>81</v>
      </c>
      <c r="D6" s="11" t="s">
        <v>82</v>
      </c>
      <c r="E6" s="11">
        <v>35.294117647058826</v>
      </c>
      <c r="F6" s="11">
        <v>30</v>
      </c>
      <c r="G6" s="10">
        <v>14.1</v>
      </c>
      <c r="H6" s="10">
        <v>0.21</v>
      </c>
      <c r="I6" s="10">
        <v>0.03</v>
      </c>
      <c r="J6" s="10">
        <v>2.85</v>
      </c>
      <c r="K6" s="10">
        <v>10.5</v>
      </c>
      <c r="L6" s="10">
        <v>0.12</v>
      </c>
      <c r="M6" s="10">
        <v>8.1</v>
      </c>
      <c r="N6" s="10">
        <v>395.4</v>
      </c>
    </row>
    <row r="7" spans="1:14">
      <c r="A7" s="9" t="s">
        <v>77</v>
      </c>
      <c r="B7" s="9" t="s">
        <v>254</v>
      </c>
      <c r="C7" s="10" t="s">
        <v>85</v>
      </c>
      <c r="D7" s="11" t="s">
        <v>86</v>
      </c>
      <c r="E7" s="11">
        <v>22.222222222222221</v>
      </c>
      <c r="F7" s="11">
        <v>20</v>
      </c>
      <c r="G7" s="10">
        <v>8.6</v>
      </c>
      <c r="H7" s="10">
        <v>0.42</v>
      </c>
      <c r="I7" s="10">
        <v>0</v>
      </c>
      <c r="J7" s="10">
        <v>1.44</v>
      </c>
      <c r="K7" s="10">
        <v>1.2</v>
      </c>
      <c r="L7" s="10">
        <v>0.2</v>
      </c>
      <c r="M7" s="10">
        <v>8</v>
      </c>
      <c r="N7" s="10">
        <v>6.6</v>
      </c>
    </row>
    <row r="8" spans="1:14">
      <c r="A8" s="9" t="s">
        <v>77</v>
      </c>
      <c r="B8" s="9" t="s">
        <v>254</v>
      </c>
      <c r="C8" s="10" t="s">
        <v>138</v>
      </c>
      <c r="D8" s="11" t="s">
        <v>30</v>
      </c>
      <c r="E8" s="11">
        <v>15</v>
      </c>
      <c r="F8" s="11">
        <v>15</v>
      </c>
      <c r="G8" s="10">
        <v>52.95</v>
      </c>
      <c r="H8" s="10">
        <v>1.0049999999999999</v>
      </c>
      <c r="I8" s="10">
        <v>0.06</v>
      </c>
      <c r="J8" s="10">
        <v>12.015000000000001</v>
      </c>
      <c r="K8" s="10">
        <v>0.3</v>
      </c>
      <c r="L8" s="10">
        <v>0.12</v>
      </c>
      <c r="M8" s="10">
        <v>1.35</v>
      </c>
      <c r="N8" s="10">
        <v>0</v>
      </c>
    </row>
    <row r="9" spans="1:14">
      <c r="A9" s="9" t="s">
        <v>77</v>
      </c>
      <c r="B9" s="9" t="s">
        <v>254</v>
      </c>
      <c r="C9" s="10" t="s">
        <v>83</v>
      </c>
      <c r="D9" s="11" t="s">
        <v>84</v>
      </c>
      <c r="E9" s="11">
        <v>15</v>
      </c>
      <c r="F9" s="11">
        <v>15</v>
      </c>
      <c r="G9" s="10">
        <v>56.1</v>
      </c>
      <c r="H9" s="10">
        <v>3.585</v>
      </c>
      <c r="I9" s="10">
        <v>0.16500000000000001</v>
      </c>
      <c r="J9" s="10">
        <v>9.0299999999999994</v>
      </c>
      <c r="K9" s="10">
        <v>2.25</v>
      </c>
      <c r="L9" s="10">
        <v>0.69</v>
      </c>
      <c r="M9" s="10">
        <v>9</v>
      </c>
      <c r="N9" s="10">
        <v>3.3</v>
      </c>
    </row>
    <row r="10" spans="1:14">
      <c r="A10" s="9" t="s">
        <v>77</v>
      </c>
      <c r="B10" s="9" t="s">
        <v>254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254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254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254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254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9" t="s">
        <v>77</v>
      </c>
      <c r="B15" s="9" t="s">
        <v>254</v>
      </c>
      <c r="C15" s="10" t="s">
        <v>255</v>
      </c>
      <c r="D15" s="11">
        <v>0</v>
      </c>
      <c r="E15" s="11">
        <v>0.1</v>
      </c>
      <c r="F15" s="11">
        <v>0.1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14">
      <c r="A16" s="9" t="s">
        <v>77</v>
      </c>
      <c r="B16" s="9" t="s">
        <v>254</v>
      </c>
      <c r="C16" s="10" t="s">
        <v>256</v>
      </c>
      <c r="D16" s="11">
        <v>0</v>
      </c>
      <c r="E16" s="11">
        <v>0.3</v>
      </c>
      <c r="F16" s="11">
        <v>0.3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4">
      <c r="A17" s="57"/>
      <c r="B17" s="48"/>
      <c r="C17" s="46" t="s">
        <v>257</v>
      </c>
      <c r="D17" s="47"/>
      <c r="E17" s="47"/>
      <c r="F17" s="48"/>
      <c r="G17" s="13">
        <f t="shared" ref="G17:N17" si="0">SUM(G5:G16)</f>
        <v>197.09400000000002</v>
      </c>
      <c r="H17" s="13">
        <f t="shared" si="0"/>
        <v>7.6681999999999997</v>
      </c>
      <c r="I17" s="13">
        <f t="shared" si="0"/>
        <v>1.7427999999999999</v>
      </c>
      <c r="J17" s="13">
        <f t="shared" si="0"/>
        <v>35.296800000000005</v>
      </c>
      <c r="K17" s="13">
        <f t="shared" si="0"/>
        <v>410.60399999999998</v>
      </c>
      <c r="L17" s="13">
        <f t="shared" si="0"/>
        <v>1.6967999999999996</v>
      </c>
      <c r="M17" s="13">
        <f t="shared" si="0"/>
        <v>36.840000000000011</v>
      </c>
      <c r="N17" s="13">
        <f t="shared" si="0"/>
        <v>419.1</v>
      </c>
    </row>
    <row r="18" spans="1:14">
      <c r="A18" s="9" t="s">
        <v>77</v>
      </c>
      <c r="B18" s="9" t="s">
        <v>258</v>
      </c>
      <c r="C18" s="10" t="s">
        <v>79</v>
      </c>
      <c r="D18" s="11" t="s">
        <v>80</v>
      </c>
      <c r="E18" s="11">
        <v>80</v>
      </c>
      <c r="F18" s="11">
        <v>80</v>
      </c>
      <c r="G18" s="10">
        <v>71.2</v>
      </c>
      <c r="H18" s="10">
        <v>1.68</v>
      </c>
      <c r="I18" s="10">
        <v>0.08</v>
      </c>
      <c r="J18" s="10">
        <v>15.12</v>
      </c>
      <c r="K18" s="10">
        <v>4.8</v>
      </c>
      <c r="L18" s="10">
        <v>0.64</v>
      </c>
      <c r="M18" s="10">
        <v>9.6</v>
      </c>
      <c r="N18" s="10">
        <v>0</v>
      </c>
    </row>
    <row r="19" spans="1:14">
      <c r="A19" s="9" t="s">
        <v>77</v>
      </c>
      <c r="B19" s="9" t="s">
        <v>258</v>
      </c>
      <c r="C19" s="10" t="s">
        <v>259</v>
      </c>
      <c r="D19" s="11" t="s">
        <v>260</v>
      </c>
      <c r="E19" s="11">
        <v>20</v>
      </c>
      <c r="F19" s="11">
        <v>20</v>
      </c>
      <c r="G19" s="10">
        <v>6.4</v>
      </c>
      <c r="H19" s="10">
        <v>0.62</v>
      </c>
      <c r="I19" s="10">
        <v>0.12</v>
      </c>
      <c r="J19" s="10">
        <v>0.6</v>
      </c>
      <c r="K19" s="10">
        <v>1</v>
      </c>
      <c r="L19" s="10">
        <v>0.12</v>
      </c>
      <c r="M19" s="10">
        <v>1.2</v>
      </c>
      <c r="N19" s="10">
        <v>0</v>
      </c>
    </row>
    <row r="20" spans="1:14">
      <c r="A20" s="9" t="s">
        <v>77</v>
      </c>
      <c r="B20" s="9" t="s">
        <v>258</v>
      </c>
      <c r="C20" s="10" t="s">
        <v>81</v>
      </c>
      <c r="D20" s="11" t="s">
        <v>82</v>
      </c>
      <c r="E20" s="11">
        <v>17.647058823529413</v>
      </c>
      <c r="F20" s="11">
        <v>15</v>
      </c>
      <c r="G20" s="10">
        <v>7.05</v>
      </c>
      <c r="H20" s="10">
        <v>0.105</v>
      </c>
      <c r="I20" s="10">
        <v>1.4999999999999999E-2</v>
      </c>
      <c r="J20" s="10">
        <v>1.425</v>
      </c>
      <c r="K20" s="10">
        <v>5.25</v>
      </c>
      <c r="L20" s="10">
        <v>0.06</v>
      </c>
      <c r="M20" s="10">
        <v>4.05</v>
      </c>
      <c r="N20" s="10">
        <v>197.7</v>
      </c>
    </row>
    <row r="21" spans="1:14" ht="15.75" customHeight="1">
      <c r="A21" s="9" t="s">
        <v>77</v>
      </c>
      <c r="B21" s="9" t="s">
        <v>258</v>
      </c>
      <c r="C21" s="10" t="s">
        <v>83</v>
      </c>
      <c r="D21" s="11" t="s">
        <v>84</v>
      </c>
      <c r="E21" s="11">
        <v>15</v>
      </c>
      <c r="F21" s="11">
        <v>15</v>
      </c>
      <c r="G21" s="10">
        <v>56.1</v>
      </c>
      <c r="H21" s="10">
        <v>3.585</v>
      </c>
      <c r="I21" s="10">
        <v>0.16500000000000001</v>
      </c>
      <c r="J21" s="10">
        <v>9.0299999999999994</v>
      </c>
      <c r="K21" s="10">
        <v>2.25</v>
      </c>
      <c r="L21" s="10">
        <v>0.69</v>
      </c>
      <c r="M21" s="10">
        <v>9</v>
      </c>
      <c r="N21" s="10">
        <v>3.3</v>
      </c>
    </row>
    <row r="22" spans="1:14" ht="15.75" customHeight="1">
      <c r="A22" s="9" t="s">
        <v>77</v>
      </c>
      <c r="B22" s="9" t="s">
        <v>258</v>
      </c>
      <c r="C22" s="10" t="s">
        <v>89</v>
      </c>
      <c r="D22" s="11" t="s">
        <v>90</v>
      </c>
      <c r="E22" s="11">
        <v>6</v>
      </c>
      <c r="F22" s="11">
        <v>3</v>
      </c>
      <c r="G22" s="10">
        <v>0.78</v>
      </c>
      <c r="H22" s="10">
        <v>2.0999999999999998E-2</v>
      </c>
      <c r="I22" s="10">
        <v>6.000000000000001E-3</v>
      </c>
      <c r="J22" s="10">
        <v>0.13799999999999998</v>
      </c>
      <c r="K22" s="10">
        <v>2.4</v>
      </c>
      <c r="L22" s="10">
        <v>1.2000000000000002E-2</v>
      </c>
      <c r="M22" s="10">
        <v>1.26</v>
      </c>
      <c r="N22" s="10">
        <v>0.66</v>
      </c>
    </row>
    <row r="23" spans="1:14" ht="15.75" customHeight="1">
      <c r="A23" s="9" t="s">
        <v>77</v>
      </c>
      <c r="B23" s="9" t="s">
        <v>258</v>
      </c>
      <c r="C23" s="10" t="s">
        <v>123</v>
      </c>
      <c r="D23" s="11" t="s">
        <v>124</v>
      </c>
      <c r="E23" s="11">
        <v>5.376344086021505</v>
      </c>
      <c r="F23" s="11">
        <v>5</v>
      </c>
      <c r="G23" s="10">
        <v>8.3000000000000007</v>
      </c>
      <c r="H23" s="10">
        <v>1.0349999999999999</v>
      </c>
      <c r="I23" s="10">
        <v>0.46</v>
      </c>
      <c r="J23" s="10">
        <v>5.0000000000000001E-3</v>
      </c>
      <c r="K23" s="10">
        <v>3.15</v>
      </c>
      <c r="L23" s="10">
        <v>3.5000000000000003E-2</v>
      </c>
      <c r="M23" s="10">
        <v>0.55000000000000004</v>
      </c>
      <c r="N23" s="10">
        <v>1.2</v>
      </c>
    </row>
    <row r="24" spans="1:14" ht="15.75" customHeight="1">
      <c r="A24" s="9" t="s">
        <v>77</v>
      </c>
      <c r="B24" s="9" t="s">
        <v>258</v>
      </c>
      <c r="C24" s="10" t="s">
        <v>95</v>
      </c>
      <c r="D24" s="11" t="s">
        <v>31</v>
      </c>
      <c r="E24" s="11">
        <v>5</v>
      </c>
      <c r="F24" s="11">
        <v>2</v>
      </c>
      <c r="G24" s="10">
        <v>0.74</v>
      </c>
      <c r="H24" s="10">
        <v>2.4E-2</v>
      </c>
      <c r="I24" s="10">
        <v>2E-3</v>
      </c>
      <c r="J24" s="10">
        <v>0.13600000000000001</v>
      </c>
      <c r="K24" s="10">
        <v>0.3</v>
      </c>
      <c r="L24" s="10">
        <v>0.01</v>
      </c>
      <c r="M24" s="10">
        <v>1.1399999999999999</v>
      </c>
      <c r="N24" s="10">
        <v>4</v>
      </c>
    </row>
    <row r="25" spans="1:14" ht="15.75" customHeight="1">
      <c r="A25" s="9" t="s">
        <v>77</v>
      </c>
      <c r="B25" s="9" t="s">
        <v>258</v>
      </c>
      <c r="C25" s="10" t="s">
        <v>96</v>
      </c>
      <c r="D25" s="11" t="s">
        <v>97</v>
      </c>
      <c r="E25" s="11">
        <v>1.6666666666666667</v>
      </c>
      <c r="F25" s="11">
        <v>1.5</v>
      </c>
      <c r="G25" s="10">
        <v>0.66</v>
      </c>
      <c r="H25" s="10">
        <v>3.4499999999999996E-2</v>
      </c>
      <c r="I25" s="10">
        <v>8.9999999999999993E-3</v>
      </c>
      <c r="J25" s="10">
        <v>8.8500000000000009E-2</v>
      </c>
      <c r="K25" s="10">
        <v>0.69</v>
      </c>
      <c r="L25" s="10">
        <v>2.7000000000000003E-2</v>
      </c>
      <c r="M25" s="10">
        <v>1.23</v>
      </c>
      <c r="N25" s="10">
        <v>5.85</v>
      </c>
    </row>
    <row r="26" spans="1:14" ht="15.75" customHeight="1">
      <c r="A26" s="9" t="s">
        <v>77</v>
      </c>
      <c r="B26" s="9" t="s">
        <v>258</v>
      </c>
      <c r="C26" s="10" t="s">
        <v>67</v>
      </c>
      <c r="D26" s="11" t="s">
        <v>34</v>
      </c>
      <c r="E26" s="11">
        <v>1</v>
      </c>
      <c r="F26" s="11">
        <v>1</v>
      </c>
      <c r="G26" s="10">
        <v>0</v>
      </c>
      <c r="H26" s="10">
        <v>0</v>
      </c>
      <c r="I26" s="10">
        <v>0</v>
      </c>
      <c r="J26" s="10">
        <v>0</v>
      </c>
      <c r="K26" s="10">
        <v>387.81</v>
      </c>
      <c r="L26" s="10">
        <v>3.0000000000000001E-3</v>
      </c>
      <c r="M26" s="10">
        <v>0.24</v>
      </c>
      <c r="N26" s="10">
        <v>0</v>
      </c>
    </row>
    <row r="27" spans="1:14" ht="15.75" customHeight="1">
      <c r="A27" s="9" t="s">
        <v>77</v>
      </c>
      <c r="B27" s="9" t="s">
        <v>258</v>
      </c>
      <c r="C27" s="10" t="s">
        <v>98</v>
      </c>
      <c r="D27" s="11" t="s">
        <v>33</v>
      </c>
      <c r="E27" s="11">
        <v>0.63157894736842102</v>
      </c>
      <c r="F27" s="11">
        <v>0.6</v>
      </c>
      <c r="G27" s="10">
        <v>0.86399999999999988</v>
      </c>
      <c r="H27" s="10">
        <v>2.8199999999999999E-2</v>
      </c>
      <c r="I27" s="10">
        <v>1.8E-3</v>
      </c>
      <c r="J27" s="10">
        <v>0.17579999999999998</v>
      </c>
      <c r="K27" s="10">
        <v>0.114</v>
      </c>
      <c r="L27" s="10">
        <v>7.8000000000000005E-3</v>
      </c>
      <c r="M27" s="10">
        <v>0.24</v>
      </c>
      <c r="N27" s="10">
        <v>0</v>
      </c>
    </row>
    <row r="28" spans="1:14" ht="15.75" customHeight="1">
      <c r="A28" s="62"/>
      <c r="B28" s="63"/>
      <c r="C28" s="46" t="s">
        <v>261</v>
      </c>
      <c r="D28" s="47"/>
      <c r="E28" s="47"/>
      <c r="F28" s="48"/>
      <c r="G28" s="13">
        <f t="shared" ref="G28:N28" si="1">SUM(G18:G27)</f>
        <v>152.09400000000002</v>
      </c>
      <c r="H28" s="13">
        <f t="shared" si="1"/>
        <v>7.1327000000000007</v>
      </c>
      <c r="I28" s="13">
        <f t="shared" si="1"/>
        <v>0.85880000000000012</v>
      </c>
      <c r="J28" s="13">
        <f t="shared" si="1"/>
        <v>26.718299999999996</v>
      </c>
      <c r="K28" s="13">
        <f t="shared" si="1"/>
        <v>407.76399999999995</v>
      </c>
      <c r="L28" s="13">
        <f t="shared" si="1"/>
        <v>1.6047999999999998</v>
      </c>
      <c r="M28" s="13">
        <f t="shared" si="1"/>
        <v>28.509999999999998</v>
      </c>
      <c r="N28" s="13">
        <f t="shared" si="1"/>
        <v>212.70999999999998</v>
      </c>
    </row>
    <row r="29" spans="1:14" ht="15.75" customHeight="1">
      <c r="A29" s="64"/>
      <c r="B29" s="65"/>
      <c r="C29" s="46" t="s">
        <v>104</v>
      </c>
      <c r="D29" s="47"/>
      <c r="E29" s="47"/>
      <c r="F29" s="48"/>
      <c r="G29" s="13">
        <f t="shared" ref="G29:N29" si="2">+AVERAGE(G17,G28)</f>
        <v>174.59400000000002</v>
      </c>
      <c r="H29" s="13">
        <f t="shared" si="2"/>
        <v>7.4004500000000002</v>
      </c>
      <c r="I29" s="13">
        <f t="shared" si="2"/>
        <v>1.3008</v>
      </c>
      <c r="J29" s="13">
        <f t="shared" si="2"/>
        <v>31.007550000000002</v>
      </c>
      <c r="K29" s="13">
        <f t="shared" si="2"/>
        <v>409.18399999999997</v>
      </c>
      <c r="L29" s="13">
        <f t="shared" si="2"/>
        <v>1.6507999999999998</v>
      </c>
      <c r="M29" s="13">
        <f t="shared" si="2"/>
        <v>32.675000000000004</v>
      </c>
      <c r="N29" s="13">
        <f t="shared" si="2"/>
        <v>315.90499999999997</v>
      </c>
    </row>
    <row r="30" spans="1:14" ht="15.75" customHeight="1">
      <c r="A30" s="9" t="s">
        <v>105</v>
      </c>
      <c r="B30" s="9" t="s">
        <v>262</v>
      </c>
      <c r="C30" s="10" t="s">
        <v>191</v>
      </c>
      <c r="D30" s="11" t="s">
        <v>192</v>
      </c>
      <c r="E30" s="11">
        <v>14.705882352941176</v>
      </c>
      <c r="F30" s="11">
        <v>10</v>
      </c>
      <c r="G30" s="10">
        <v>16.600000000000001</v>
      </c>
      <c r="H30" s="10">
        <v>0.12</v>
      </c>
      <c r="I30" s="10">
        <v>0.02</v>
      </c>
      <c r="J30" s="10">
        <v>3.93</v>
      </c>
      <c r="K30" s="10">
        <v>2.6</v>
      </c>
      <c r="L30" s="10">
        <v>0.04</v>
      </c>
      <c r="M30" s="10">
        <v>0.8</v>
      </c>
      <c r="N30" s="10">
        <v>10.5</v>
      </c>
    </row>
    <row r="31" spans="1:14" ht="15.75" customHeight="1">
      <c r="A31" s="9" t="s">
        <v>105</v>
      </c>
      <c r="B31" s="9" t="s">
        <v>262</v>
      </c>
      <c r="C31" s="10" t="s">
        <v>120</v>
      </c>
      <c r="D31" s="11" t="s">
        <v>40</v>
      </c>
      <c r="E31" s="11">
        <v>8.75</v>
      </c>
      <c r="F31" s="11">
        <v>7</v>
      </c>
      <c r="G31" s="10">
        <v>1.61</v>
      </c>
      <c r="H31" s="10">
        <v>6.3E-2</v>
      </c>
      <c r="I31" s="10">
        <v>7.000000000000001E-3</v>
      </c>
      <c r="J31" s="10">
        <v>0.28699999999999998</v>
      </c>
      <c r="K31" s="10">
        <v>0.42</v>
      </c>
      <c r="L31" s="10">
        <v>3.5000000000000003E-2</v>
      </c>
      <c r="M31" s="10">
        <v>0.63</v>
      </c>
      <c r="N31" s="10">
        <v>4.34</v>
      </c>
    </row>
    <row r="32" spans="1:14" ht="15.75" customHeight="1">
      <c r="A32" s="9" t="s">
        <v>105</v>
      </c>
      <c r="B32" s="9" t="s">
        <v>262</v>
      </c>
      <c r="C32" s="10" t="s">
        <v>263</v>
      </c>
      <c r="D32" s="11" t="s">
        <v>264</v>
      </c>
      <c r="E32" s="11">
        <v>15</v>
      </c>
      <c r="F32" s="11">
        <v>15</v>
      </c>
      <c r="G32" s="10">
        <v>57.9</v>
      </c>
      <c r="H32" s="10">
        <v>3.42</v>
      </c>
      <c r="I32" s="10">
        <v>0.22500000000000001</v>
      </c>
      <c r="J32" s="10">
        <v>9.06</v>
      </c>
      <c r="K32" s="10">
        <v>1.5</v>
      </c>
      <c r="L32" s="10">
        <v>0.79500000000000004</v>
      </c>
      <c r="M32" s="10">
        <v>17.850000000000001</v>
      </c>
      <c r="N32" s="10">
        <v>0</v>
      </c>
    </row>
    <row r="33" spans="1:14" ht="15.75" customHeight="1">
      <c r="A33" s="9" t="s">
        <v>105</v>
      </c>
      <c r="B33" s="9" t="s">
        <v>262</v>
      </c>
      <c r="C33" s="10" t="s">
        <v>81</v>
      </c>
      <c r="D33" s="11" t="s">
        <v>82</v>
      </c>
      <c r="E33" s="11">
        <v>8.235294117647058</v>
      </c>
      <c r="F33" s="11">
        <v>7</v>
      </c>
      <c r="G33" s="10">
        <v>3.29</v>
      </c>
      <c r="H33" s="10">
        <v>4.8999999999999995E-2</v>
      </c>
      <c r="I33" s="10">
        <v>7.000000000000001E-3</v>
      </c>
      <c r="J33" s="10">
        <v>0.66500000000000004</v>
      </c>
      <c r="K33" s="10">
        <v>2.4500000000000002</v>
      </c>
      <c r="L33" s="10">
        <v>2.8000000000000004E-2</v>
      </c>
      <c r="M33" s="10">
        <v>1.89</v>
      </c>
      <c r="N33" s="10">
        <v>92.26</v>
      </c>
    </row>
    <row r="34" spans="1:14" ht="15.75" customHeight="1">
      <c r="A34" s="9" t="s">
        <v>105</v>
      </c>
      <c r="B34" s="9" t="s">
        <v>262</v>
      </c>
      <c r="C34" s="10" t="s">
        <v>93</v>
      </c>
      <c r="D34" s="11" t="s">
        <v>94</v>
      </c>
      <c r="E34" s="11">
        <v>3</v>
      </c>
      <c r="F34" s="11">
        <v>3</v>
      </c>
      <c r="G34" s="10">
        <v>7.71</v>
      </c>
      <c r="H34" s="10">
        <v>0.55199999999999994</v>
      </c>
      <c r="I34" s="10">
        <v>0.6090000000000001</v>
      </c>
      <c r="J34" s="10">
        <v>6.000000000000001E-3</v>
      </c>
      <c r="K34" s="10">
        <v>1.74</v>
      </c>
      <c r="L34" s="10">
        <v>4.4999999999999998E-2</v>
      </c>
      <c r="M34" s="10">
        <v>0.24</v>
      </c>
      <c r="N34" s="10">
        <v>0</v>
      </c>
    </row>
    <row r="35" spans="1:14" ht="15.75" customHeight="1">
      <c r="A35" s="9" t="s">
        <v>105</v>
      </c>
      <c r="B35" s="9" t="s">
        <v>262</v>
      </c>
      <c r="C35" s="10" t="s">
        <v>95</v>
      </c>
      <c r="D35" s="11" t="s">
        <v>31</v>
      </c>
      <c r="E35" s="11">
        <v>2.5</v>
      </c>
      <c r="F35" s="11">
        <v>1</v>
      </c>
      <c r="G35" s="10">
        <v>0.37</v>
      </c>
      <c r="H35" s="10">
        <v>1.2E-2</v>
      </c>
      <c r="I35" s="10">
        <v>1E-3</v>
      </c>
      <c r="J35" s="10">
        <v>6.8000000000000005E-2</v>
      </c>
      <c r="K35" s="10">
        <v>0.15</v>
      </c>
      <c r="L35" s="10">
        <v>5.0000000000000001E-3</v>
      </c>
      <c r="M35" s="10">
        <v>0.56999999999999995</v>
      </c>
      <c r="N35" s="10">
        <v>2</v>
      </c>
    </row>
    <row r="36" spans="1:14" ht="15.75" customHeight="1">
      <c r="A36" s="9" t="s">
        <v>105</v>
      </c>
      <c r="B36" s="9" t="s">
        <v>262</v>
      </c>
      <c r="C36" s="10" t="s">
        <v>65</v>
      </c>
      <c r="D36" s="11" t="s">
        <v>32</v>
      </c>
      <c r="E36" s="11">
        <v>3</v>
      </c>
      <c r="F36" s="11">
        <v>3</v>
      </c>
      <c r="G36" s="10">
        <v>27</v>
      </c>
      <c r="H36" s="10">
        <v>0</v>
      </c>
      <c r="I36" s="10">
        <v>3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1:14" ht="15.75" customHeight="1">
      <c r="A37" s="9" t="s">
        <v>105</v>
      </c>
      <c r="B37" s="9" t="s">
        <v>262</v>
      </c>
      <c r="C37" s="10" t="s">
        <v>96</v>
      </c>
      <c r="D37" s="11" t="s">
        <v>97</v>
      </c>
      <c r="E37" s="11">
        <v>1.1111111111111112</v>
      </c>
      <c r="F37" s="11">
        <v>1</v>
      </c>
      <c r="G37" s="10">
        <v>0.44</v>
      </c>
      <c r="H37" s="10">
        <v>2.3E-2</v>
      </c>
      <c r="I37" s="10">
        <v>6.0000000000000001E-3</v>
      </c>
      <c r="J37" s="10">
        <v>5.9000000000000004E-2</v>
      </c>
      <c r="K37" s="10">
        <v>0.46</v>
      </c>
      <c r="L37" s="10">
        <v>1.8000000000000002E-2</v>
      </c>
      <c r="M37" s="10">
        <v>0.82</v>
      </c>
      <c r="N37" s="10">
        <v>3.9</v>
      </c>
    </row>
    <row r="38" spans="1:14" ht="15.75" customHeight="1">
      <c r="A38" s="9" t="s">
        <v>105</v>
      </c>
      <c r="B38" s="9" t="s">
        <v>262</v>
      </c>
      <c r="C38" s="10" t="s">
        <v>98</v>
      </c>
      <c r="D38" s="11" t="s">
        <v>33</v>
      </c>
      <c r="E38" s="11">
        <v>0.63157894736842102</v>
      </c>
      <c r="F38" s="11">
        <v>0.6</v>
      </c>
      <c r="G38" s="10">
        <v>0.86399999999999988</v>
      </c>
      <c r="H38" s="10">
        <v>2.8199999999999999E-2</v>
      </c>
      <c r="I38" s="10">
        <v>1.8E-3</v>
      </c>
      <c r="J38" s="10">
        <v>0.17579999999999998</v>
      </c>
      <c r="K38" s="10">
        <v>0.114</v>
      </c>
      <c r="L38" s="10">
        <v>7.8000000000000005E-3</v>
      </c>
      <c r="M38" s="10">
        <v>0.24</v>
      </c>
      <c r="N38" s="10">
        <v>0</v>
      </c>
    </row>
    <row r="39" spans="1:14" ht="15.75" customHeight="1">
      <c r="A39" s="9" t="s">
        <v>105</v>
      </c>
      <c r="B39" s="9" t="s">
        <v>262</v>
      </c>
      <c r="C39" s="10" t="s">
        <v>67</v>
      </c>
      <c r="D39" s="11" t="s">
        <v>34</v>
      </c>
      <c r="E39" s="11">
        <v>1</v>
      </c>
      <c r="F39" s="11">
        <v>1</v>
      </c>
      <c r="G39" s="10">
        <v>0</v>
      </c>
      <c r="H39" s="10">
        <v>0</v>
      </c>
      <c r="I39" s="10">
        <v>0</v>
      </c>
      <c r="J39" s="10">
        <v>0</v>
      </c>
      <c r="K39" s="10">
        <v>387.81</v>
      </c>
      <c r="L39" s="10">
        <v>3.0000000000000001E-3</v>
      </c>
      <c r="M39" s="10">
        <v>0.24</v>
      </c>
      <c r="N39" s="10">
        <v>0</v>
      </c>
    </row>
    <row r="40" spans="1:14" ht="15.75" customHeight="1">
      <c r="A40" s="66"/>
      <c r="B40" s="48"/>
      <c r="C40" s="46" t="s">
        <v>265</v>
      </c>
      <c r="D40" s="47"/>
      <c r="E40" s="47"/>
      <c r="F40" s="48"/>
      <c r="G40" s="13">
        <f t="shared" ref="G40:N40" si="3">SUM(G30:G39)</f>
        <v>115.78400000000001</v>
      </c>
      <c r="H40" s="13">
        <f t="shared" si="3"/>
        <v>4.267199999999999</v>
      </c>
      <c r="I40" s="13">
        <f t="shared" si="3"/>
        <v>3.8767999999999998</v>
      </c>
      <c r="J40" s="13">
        <f t="shared" si="3"/>
        <v>14.2508</v>
      </c>
      <c r="K40" s="13">
        <f t="shared" si="3"/>
        <v>397.24400000000003</v>
      </c>
      <c r="L40" s="13">
        <f t="shared" si="3"/>
        <v>0.97680000000000022</v>
      </c>
      <c r="M40" s="13">
        <f t="shared" si="3"/>
        <v>23.279999999999998</v>
      </c>
      <c r="N40" s="13">
        <f t="shared" si="3"/>
        <v>113.00000000000001</v>
      </c>
    </row>
    <row r="41" spans="1:14" ht="15.75" customHeight="1">
      <c r="A41" s="9" t="s">
        <v>105</v>
      </c>
      <c r="B41" s="9" t="s">
        <v>266</v>
      </c>
      <c r="C41" s="10" t="s">
        <v>101</v>
      </c>
      <c r="D41" s="11" t="s">
        <v>102</v>
      </c>
      <c r="E41" s="11">
        <v>25</v>
      </c>
      <c r="F41" s="11">
        <v>25</v>
      </c>
      <c r="G41" s="10">
        <v>92.75</v>
      </c>
      <c r="H41" s="10">
        <v>3.25</v>
      </c>
      <c r="I41" s="10">
        <v>0.375</v>
      </c>
      <c r="J41" s="10">
        <v>18.675000000000001</v>
      </c>
      <c r="K41" s="10">
        <v>1.5</v>
      </c>
      <c r="L41" s="10">
        <v>0.97499999999999998</v>
      </c>
      <c r="M41" s="10">
        <v>6.25</v>
      </c>
      <c r="N41" s="10">
        <v>0</v>
      </c>
    </row>
    <row r="42" spans="1:14" ht="15.75" customHeight="1">
      <c r="A42" s="9" t="s">
        <v>105</v>
      </c>
      <c r="B42" s="9" t="s">
        <v>266</v>
      </c>
      <c r="C42" s="10" t="s">
        <v>136</v>
      </c>
      <c r="D42" s="11" t="s">
        <v>137</v>
      </c>
      <c r="E42" s="11">
        <v>5</v>
      </c>
      <c r="F42" s="11">
        <v>5</v>
      </c>
      <c r="G42" s="10">
        <v>16.3</v>
      </c>
      <c r="H42" s="10">
        <v>4.4999999999999998E-2</v>
      </c>
      <c r="I42" s="10">
        <v>1.67</v>
      </c>
      <c r="J42" s="10">
        <v>0.27</v>
      </c>
      <c r="K42" s="10">
        <v>35.549999999999997</v>
      </c>
      <c r="L42" s="10">
        <v>0.01</v>
      </c>
      <c r="M42" s="10">
        <v>0.7</v>
      </c>
      <c r="N42" s="10">
        <v>4.2</v>
      </c>
    </row>
    <row r="43" spans="1:14" ht="15.75" customHeight="1">
      <c r="A43" s="9" t="s">
        <v>105</v>
      </c>
      <c r="B43" s="9" t="s">
        <v>266</v>
      </c>
      <c r="C43" s="10" t="s">
        <v>65</v>
      </c>
      <c r="D43" s="11" t="s">
        <v>32</v>
      </c>
      <c r="E43" s="11">
        <v>1</v>
      </c>
      <c r="F43" s="11">
        <v>1</v>
      </c>
      <c r="G43" s="10">
        <v>9</v>
      </c>
      <c r="H43" s="10">
        <v>0</v>
      </c>
      <c r="I43" s="10">
        <v>1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1:14" ht="15.75" customHeight="1">
      <c r="A44" s="9" t="s">
        <v>105</v>
      </c>
      <c r="B44" s="9" t="s">
        <v>266</v>
      </c>
      <c r="C44" s="10" t="s">
        <v>98</v>
      </c>
      <c r="D44" s="11" t="s">
        <v>33</v>
      </c>
      <c r="E44" s="11">
        <v>0.63157894736842102</v>
      </c>
      <c r="F44" s="11">
        <v>0.6</v>
      </c>
      <c r="G44" s="10">
        <v>0.86399999999999988</v>
      </c>
      <c r="H44" s="10">
        <v>2.8199999999999999E-2</v>
      </c>
      <c r="I44" s="10">
        <v>1.8E-3</v>
      </c>
      <c r="J44" s="10">
        <v>0.17579999999999998</v>
      </c>
      <c r="K44" s="10">
        <v>0.114</v>
      </c>
      <c r="L44" s="10">
        <v>7.8000000000000005E-3</v>
      </c>
      <c r="M44" s="10">
        <v>0.24</v>
      </c>
      <c r="N44" s="10">
        <v>0</v>
      </c>
    </row>
    <row r="45" spans="1:14" ht="15.75" customHeight="1">
      <c r="A45" s="9" t="s">
        <v>105</v>
      </c>
      <c r="B45" s="9" t="s">
        <v>266</v>
      </c>
      <c r="C45" s="10" t="s">
        <v>67</v>
      </c>
      <c r="D45" s="11" t="s">
        <v>34</v>
      </c>
      <c r="E45" s="11">
        <v>1</v>
      </c>
      <c r="F45" s="11">
        <v>1</v>
      </c>
      <c r="G45" s="10">
        <v>0</v>
      </c>
      <c r="H45" s="10">
        <v>0</v>
      </c>
      <c r="I45" s="10">
        <v>0</v>
      </c>
      <c r="J45" s="10">
        <v>0</v>
      </c>
      <c r="K45" s="10">
        <v>387.81</v>
      </c>
      <c r="L45" s="10">
        <v>3.0000000000000001E-3</v>
      </c>
      <c r="M45" s="10">
        <v>0.24</v>
      </c>
      <c r="N45" s="10">
        <v>0</v>
      </c>
    </row>
    <row r="46" spans="1:14" ht="15.75" customHeight="1">
      <c r="A46" s="9" t="s">
        <v>105</v>
      </c>
      <c r="B46" s="9" t="s">
        <v>266</v>
      </c>
      <c r="C46" s="10" t="s">
        <v>81</v>
      </c>
      <c r="D46" s="11" t="s">
        <v>82</v>
      </c>
      <c r="E46" s="11">
        <v>5.882352941176471</v>
      </c>
      <c r="F46" s="11">
        <v>5</v>
      </c>
      <c r="G46" s="10">
        <v>2.35</v>
      </c>
      <c r="H46" s="10">
        <v>3.5000000000000003E-2</v>
      </c>
      <c r="I46" s="10">
        <v>5.0000000000000001E-3</v>
      </c>
      <c r="J46" s="10">
        <v>0.47499999999999998</v>
      </c>
      <c r="K46" s="10">
        <v>1.75</v>
      </c>
      <c r="L46" s="10">
        <v>0.02</v>
      </c>
      <c r="M46" s="10">
        <v>1.35</v>
      </c>
      <c r="N46" s="10">
        <v>65.900000000000006</v>
      </c>
    </row>
    <row r="47" spans="1:14" ht="15.75" customHeight="1">
      <c r="A47" s="9" t="s">
        <v>105</v>
      </c>
      <c r="B47" s="9" t="s">
        <v>266</v>
      </c>
      <c r="C47" s="10" t="s">
        <v>221</v>
      </c>
      <c r="D47" s="11" t="s">
        <v>222</v>
      </c>
      <c r="E47" s="11">
        <v>12.5</v>
      </c>
      <c r="F47" s="11">
        <v>5</v>
      </c>
      <c r="G47" s="10">
        <v>4.95</v>
      </c>
      <c r="H47" s="10">
        <v>0.29499999999999998</v>
      </c>
      <c r="I47" s="10">
        <v>1.4999999999999999E-2</v>
      </c>
      <c r="J47" s="10">
        <v>0.77500000000000002</v>
      </c>
      <c r="K47" s="10">
        <v>0.25</v>
      </c>
      <c r="L47" s="10">
        <v>7.4999999999999997E-2</v>
      </c>
      <c r="M47" s="10">
        <v>1.8</v>
      </c>
      <c r="N47" s="10">
        <v>2.5499999999999998</v>
      </c>
    </row>
    <row r="48" spans="1:14" ht="15.75" customHeight="1">
      <c r="A48" s="62"/>
      <c r="B48" s="63"/>
      <c r="C48" s="46" t="s">
        <v>267</v>
      </c>
      <c r="D48" s="47"/>
      <c r="E48" s="47"/>
      <c r="F48" s="48"/>
      <c r="G48" s="13">
        <f t="shared" ref="G48:N48" si="4">SUM(G41:G47)</f>
        <v>126.214</v>
      </c>
      <c r="H48" s="13">
        <f t="shared" si="4"/>
        <v>3.6532</v>
      </c>
      <c r="I48" s="13">
        <f t="shared" si="4"/>
        <v>3.0667999999999997</v>
      </c>
      <c r="J48" s="13">
        <f t="shared" si="4"/>
        <v>20.370799999999999</v>
      </c>
      <c r="K48" s="13">
        <f t="shared" si="4"/>
        <v>426.97399999999999</v>
      </c>
      <c r="L48" s="13">
        <f t="shared" si="4"/>
        <v>1.0908</v>
      </c>
      <c r="M48" s="13">
        <f t="shared" si="4"/>
        <v>10.580000000000002</v>
      </c>
      <c r="N48" s="13">
        <f t="shared" si="4"/>
        <v>72.650000000000006</v>
      </c>
    </row>
    <row r="49" spans="1:14" ht="15.75" customHeight="1">
      <c r="A49" s="64"/>
      <c r="B49" s="65"/>
      <c r="C49" s="46" t="s">
        <v>117</v>
      </c>
      <c r="D49" s="47"/>
      <c r="E49" s="47"/>
      <c r="F49" s="48"/>
      <c r="G49" s="13">
        <f t="shared" ref="G49:N49" si="5">+AVERAGE(G40,G48)</f>
        <v>120.999</v>
      </c>
      <c r="H49" s="13">
        <f t="shared" si="5"/>
        <v>3.9601999999999995</v>
      </c>
      <c r="I49" s="13">
        <f t="shared" si="5"/>
        <v>3.4718</v>
      </c>
      <c r="J49" s="13">
        <f t="shared" si="5"/>
        <v>17.3108</v>
      </c>
      <c r="K49" s="13">
        <f t="shared" si="5"/>
        <v>412.10900000000004</v>
      </c>
      <c r="L49" s="13">
        <f t="shared" si="5"/>
        <v>1.0338000000000001</v>
      </c>
      <c r="M49" s="13">
        <f t="shared" si="5"/>
        <v>16.93</v>
      </c>
      <c r="N49" s="13">
        <f t="shared" si="5"/>
        <v>92.825000000000017</v>
      </c>
    </row>
    <row r="50" spans="1:14" ht="15.75" customHeight="1">
      <c r="A50" s="9" t="s">
        <v>35</v>
      </c>
      <c r="B50" s="9" t="s">
        <v>268</v>
      </c>
      <c r="C50" s="10" t="s">
        <v>269</v>
      </c>
      <c r="D50" s="11" t="s">
        <v>270</v>
      </c>
      <c r="E50" s="11">
        <v>120</v>
      </c>
      <c r="F50" s="11">
        <v>120</v>
      </c>
      <c r="G50" s="10">
        <v>232.8</v>
      </c>
      <c r="H50" s="10">
        <v>23.52</v>
      </c>
      <c r="I50" s="10">
        <v>15.24</v>
      </c>
      <c r="J50" s="10">
        <v>0.24</v>
      </c>
      <c r="K50" s="10">
        <v>72</v>
      </c>
      <c r="L50" s="10">
        <v>2.16</v>
      </c>
      <c r="M50" s="10">
        <v>13.2</v>
      </c>
      <c r="N50" s="10">
        <v>3.6</v>
      </c>
    </row>
    <row r="51" spans="1:14" ht="15.75" customHeight="1">
      <c r="A51" s="9" t="s">
        <v>35</v>
      </c>
      <c r="B51" s="9" t="s">
        <v>268</v>
      </c>
      <c r="C51" s="10" t="s">
        <v>120</v>
      </c>
      <c r="D51" s="11" t="s">
        <v>40</v>
      </c>
      <c r="E51" s="11">
        <v>12.5</v>
      </c>
      <c r="F51" s="11">
        <v>10</v>
      </c>
      <c r="G51" s="10">
        <v>2.2999999999999998</v>
      </c>
      <c r="H51" s="10">
        <v>0.09</v>
      </c>
      <c r="I51" s="10">
        <v>0.01</v>
      </c>
      <c r="J51" s="10">
        <v>0.41</v>
      </c>
      <c r="K51" s="10">
        <v>0.6</v>
      </c>
      <c r="L51" s="10">
        <v>0.05</v>
      </c>
      <c r="M51" s="10">
        <v>0.9</v>
      </c>
      <c r="N51" s="10">
        <v>6.2</v>
      </c>
    </row>
    <row r="52" spans="1:14" ht="15.75" customHeight="1">
      <c r="A52" s="9" t="s">
        <v>35</v>
      </c>
      <c r="B52" s="9" t="s">
        <v>268</v>
      </c>
      <c r="C52" s="10" t="s">
        <v>95</v>
      </c>
      <c r="D52" s="11" t="s">
        <v>31</v>
      </c>
      <c r="E52" s="11">
        <v>12.5</v>
      </c>
      <c r="F52" s="11">
        <v>5</v>
      </c>
      <c r="G52" s="10">
        <v>1.85</v>
      </c>
      <c r="H52" s="10">
        <v>0.06</v>
      </c>
      <c r="I52" s="10">
        <v>5.0000000000000001E-3</v>
      </c>
      <c r="J52" s="10">
        <v>0.34</v>
      </c>
      <c r="K52" s="10">
        <v>0.75</v>
      </c>
      <c r="L52" s="10">
        <v>2.5000000000000001E-2</v>
      </c>
      <c r="M52" s="10">
        <v>2.85</v>
      </c>
      <c r="N52" s="10">
        <v>10</v>
      </c>
    </row>
    <row r="53" spans="1:14" ht="15.75" customHeight="1">
      <c r="A53" s="9" t="s">
        <v>35</v>
      </c>
      <c r="B53" s="9" t="s">
        <v>268</v>
      </c>
      <c r="C53" s="10" t="s">
        <v>107</v>
      </c>
      <c r="D53" s="11" t="s">
        <v>108</v>
      </c>
      <c r="E53" s="11">
        <v>5.882352941176471</v>
      </c>
      <c r="F53" s="11">
        <v>5</v>
      </c>
      <c r="G53" s="10">
        <v>1.75</v>
      </c>
      <c r="H53" s="10">
        <v>0.05</v>
      </c>
      <c r="I53" s="10">
        <v>1.4999999999999999E-2</v>
      </c>
      <c r="J53" s="10">
        <v>0.315</v>
      </c>
      <c r="K53" s="10">
        <v>0.1</v>
      </c>
      <c r="L53" s="10">
        <v>0.02</v>
      </c>
      <c r="M53" s="10">
        <v>0.35</v>
      </c>
      <c r="N53" s="10">
        <v>9.1999999999999993</v>
      </c>
    </row>
    <row r="54" spans="1:14" ht="15.75" customHeight="1">
      <c r="A54" s="9" t="s">
        <v>35</v>
      </c>
      <c r="B54" s="9" t="s">
        <v>268</v>
      </c>
      <c r="C54" s="10" t="s">
        <v>65</v>
      </c>
      <c r="D54" s="11" t="s">
        <v>32</v>
      </c>
      <c r="E54" s="11">
        <v>1</v>
      </c>
      <c r="F54" s="11">
        <v>1</v>
      </c>
      <c r="G54" s="10">
        <v>9</v>
      </c>
      <c r="H54" s="10">
        <v>0</v>
      </c>
      <c r="I54" s="10">
        <v>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5.75" customHeight="1">
      <c r="A55" s="9" t="s">
        <v>35</v>
      </c>
      <c r="B55" s="9" t="s">
        <v>268</v>
      </c>
      <c r="C55" s="10" t="s">
        <v>98</v>
      </c>
      <c r="D55" s="11" t="s">
        <v>33</v>
      </c>
      <c r="E55" s="11">
        <v>0.63157894736842102</v>
      </c>
      <c r="F55" s="11">
        <v>0.6</v>
      </c>
      <c r="G55" s="10">
        <v>0.86399999999999988</v>
      </c>
      <c r="H55" s="10">
        <v>2.8199999999999999E-2</v>
      </c>
      <c r="I55" s="10">
        <v>1.8E-3</v>
      </c>
      <c r="J55" s="10">
        <v>0.17579999999999998</v>
      </c>
      <c r="K55" s="10">
        <v>0.114</v>
      </c>
      <c r="L55" s="10">
        <v>7.8000000000000005E-3</v>
      </c>
      <c r="M55" s="10">
        <v>0.24</v>
      </c>
      <c r="N55" s="10">
        <v>0</v>
      </c>
    </row>
    <row r="56" spans="1:14" ht="15.75" customHeight="1">
      <c r="A56" s="9" t="s">
        <v>35</v>
      </c>
      <c r="B56" s="9" t="s">
        <v>268</v>
      </c>
      <c r="C56" s="10" t="s">
        <v>67</v>
      </c>
      <c r="D56" s="11" t="s">
        <v>34</v>
      </c>
      <c r="E56" s="11">
        <v>1</v>
      </c>
      <c r="F56" s="11">
        <v>1</v>
      </c>
      <c r="G56" s="10">
        <v>0</v>
      </c>
      <c r="H56" s="10">
        <v>0</v>
      </c>
      <c r="I56" s="10">
        <v>0</v>
      </c>
      <c r="J56" s="10">
        <v>0</v>
      </c>
      <c r="K56" s="10">
        <v>387.81</v>
      </c>
      <c r="L56" s="10">
        <v>3.0000000000000001E-3</v>
      </c>
      <c r="M56" s="10">
        <v>0.24</v>
      </c>
      <c r="N56" s="10">
        <v>0</v>
      </c>
    </row>
    <row r="57" spans="1:14" ht="15.75" customHeight="1">
      <c r="A57" s="9"/>
      <c r="B57" s="9"/>
      <c r="C57" s="46" t="s">
        <v>271</v>
      </c>
      <c r="D57" s="47"/>
      <c r="E57" s="47"/>
      <c r="F57" s="48"/>
      <c r="G57" s="13">
        <f t="shared" ref="G57:N57" si="6">SUM(G50:G56)</f>
        <v>248.56400000000002</v>
      </c>
      <c r="H57" s="13">
        <f t="shared" si="6"/>
        <v>23.748199999999997</v>
      </c>
      <c r="I57" s="13">
        <f t="shared" si="6"/>
        <v>16.271800000000002</v>
      </c>
      <c r="J57" s="13">
        <f t="shared" si="6"/>
        <v>1.4807999999999999</v>
      </c>
      <c r="K57" s="13">
        <f t="shared" si="6"/>
        <v>461.37400000000002</v>
      </c>
      <c r="L57" s="13">
        <f t="shared" si="6"/>
        <v>2.2658</v>
      </c>
      <c r="M57" s="13">
        <f t="shared" si="6"/>
        <v>17.779999999999998</v>
      </c>
      <c r="N57" s="13">
        <f t="shared" si="6"/>
        <v>29</v>
      </c>
    </row>
    <row r="58" spans="1:14" ht="15.75" customHeight="1">
      <c r="A58" s="9" t="s">
        <v>35</v>
      </c>
      <c r="B58" s="9" t="s">
        <v>272</v>
      </c>
      <c r="C58" s="10" t="s">
        <v>123</v>
      </c>
      <c r="D58" s="11" t="s">
        <v>124</v>
      </c>
      <c r="E58" s="11">
        <v>129.03225806451613</v>
      </c>
      <c r="F58" s="11">
        <v>120</v>
      </c>
      <c r="G58" s="10">
        <v>199.2</v>
      </c>
      <c r="H58" s="10">
        <v>24.84</v>
      </c>
      <c r="I58" s="10">
        <v>11.04</v>
      </c>
      <c r="J58" s="10">
        <v>0.12</v>
      </c>
      <c r="K58" s="10">
        <v>75.599999999999994</v>
      </c>
      <c r="L58" s="10">
        <v>0.84</v>
      </c>
      <c r="M58" s="10">
        <v>13.2</v>
      </c>
      <c r="N58" s="10">
        <v>28.8</v>
      </c>
    </row>
    <row r="59" spans="1:14" ht="15.75" customHeight="1">
      <c r="A59" s="9" t="s">
        <v>35</v>
      </c>
      <c r="B59" s="9" t="s">
        <v>272</v>
      </c>
      <c r="C59" s="10" t="s">
        <v>273</v>
      </c>
      <c r="D59" s="11">
        <v>0</v>
      </c>
      <c r="E59" s="11">
        <v>5</v>
      </c>
      <c r="F59" s="11">
        <v>5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</row>
    <row r="60" spans="1:14" ht="15.75" customHeight="1">
      <c r="A60" s="9" t="s">
        <v>35</v>
      </c>
      <c r="B60" s="9" t="s">
        <v>272</v>
      </c>
      <c r="C60" s="10" t="s">
        <v>274</v>
      </c>
      <c r="D60" s="11" t="s">
        <v>275</v>
      </c>
      <c r="E60" s="11">
        <v>2</v>
      </c>
      <c r="F60" s="11">
        <v>2</v>
      </c>
      <c r="G60" s="10">
        <v>0.48</v>
      </c>
      <c r="H60" s="10">
        <v>0</v>
      </c>
      <c r="I60" s="10">
        <v>0</v>
      </c>
      <c r="J60" s="10">
        <v>0.12</v>
      </c>
      <c r="K60" s="10">
        <v>0.1</v>
      </c>
      <c r="L60" s="10">
        <v>0.01</v>
      </c>
      <c r="M60" s="10">
        <v>0.14000000000000001</v>
      </c>
      <c r="N60" s="10">
        <v>0</v>
      </c>
    </row>
    <row r="61" spans="1:14" ht="15.75" customHeight="1">
      <c r="A61" s="9" t="s">
        <v>35</v>
      </c>
      <c r="B61" s="9" t="s">
        <v>272</v>
      </c>
      <c r="C61" s="10" t="s">
        <v>95</v>
      </c>
      <c r="D61" s="11" t="s">
        <v>31</v>
      </c>
      <c r="E61" s="11">
        <v>5</v>
      </c>
      <c r="F61" s="11">
        <v>2</v>
      </c>
      <c r="G61" s="10">
        <v>0.74</v>
      </c>
      <c r="H61" s="10">
        <v>2.4E-2</v>
      </c>
      <c r="I61" s="10">
        <v>2E-3</v>
      </c>
      <c r="J61" s="10">
        <v>0.13600000000000001</v>
      </c>
      <c r="K61" s="10">
        <v>0.3</v>
      </c>
      <c r="L61" s="10">
        <v>0.01</v>
      </c>
      <c r="M61" s="10">
        <v>1.1399999999999999</v>
      </c>
      <c r="N61" s="10">
        <v>4</v>
      </c>
    </row>
    <row r="62" spans="1:14" ht="15.75" customHeight="1">
      <c r="A62" s="9" t="s">
        <v>35</v>
      </c>
      <c r="B62" s="9" t="s">
        <v>272</v>
      </c>
      <c r="C62" s="10" t="s">
        <v>65</v>
      </c>
      <c r="D62" s="11" t="s">
        <v>32</v>
      </c>
      <c r="E62" s="11">
        <v>1</v>
      </c>
      <c r="F62" s="11">
        <v>1</v>
      </c>
      <c r="G62" s="10">
        <v>9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5.75" customHeight="1">
      <c r="A63" s="9" t="s">
        <v>35</v>
      </c>
      <c r="B63" s="9" t="s">
        <v>272</v>
      </c>
      <c r="C63" s="10" t="s">
        <v>98</v>
      </c>
      <c r="D63" s="11" t="s">
        <v>33</v>
      </c>
      <c r="E63" s="11">
        <v>0.63157894736842102</v>
      </c>
      <c r="F63" s="11">
        <v>0.6</v>
      </c>
      <c r="G63" s="10">
        <v>0.86399999999999988</v>
      </c>
      <c r="H63" s="10">
        <v>2.8199999999999999E-2</v>
      </c>
      <c r="I63" s="10">
        <v>1.8E-3</v>
      </c>
      <c r="J63" s="10">
        <v>0.17579999999999998</v>
      </c>
      <c r="K63" s="10">
        <v>0.114</v>
      </c>
      <c r="L63" s="10">
        <v>7.8000000000000005E-3</v>
      </c>
      <c r="M63" s="10">
        <v>0.24</v>
      </c>
      <c r="N63" s="10">
        <v>0</v>
      </c>
    </row>
    <row r="64" spans="1:14" ht="15.75" customHeight="1">
      <c r="A64" s="9" t="s">
        <v>35</v>
      </c>
      <c r="B64" s="9" t="s">
        <v>272</v>
      </c>
      <c r="C64" s="10" t="s">
        <v>67</v>
      </c>
      <c r="D64" s="11" t="s">
        <v>34</v>
      </c>
      <c r="E64" s="11">
        <v>1</v>
      </c>
      <c r="F64" s="11">
        <v>1</v>
      </c>
      <c r="G64" s="10">
        <v>0</v>
      </c>
      <c r="H64" s="10">
        <v>0</v>
      </c>
      <c r="I64" s="10">
        <v>0</v>
      </c>
      <c r="J64" s="10">
        <v>0</v>
      </c>
      <c r="K64" s="10">
        <v>387.81</v>
      </c>
      <c r="L64" s="10">
        <v>3.0000000000000001E-3</v>
      </c>
      <c r="M64" s="10">
        <v>0.24</v>
      </c>
      <c r="N64" s="10">
        <v>0</v>
      </c>
    </row>
    <row r="65" spans="1:14" ht="15.75" customHeight="1">
      <c r="A65" s="62"/>
      <c r="B65" s="63"/>
      <c r="C65" s="46" t="s">
        <v>276</v>
      </c>
      <c r="D65" s="47"/>
      <c r="E65" s="47"/>
      <c r="F65" s="48"/>
      <c r="G65" s="13">
        <f t="shared" ref="G65:N65" si="7">SUM(G58:G64)</f>
        <v>210.28399999999999</v>
      </c>
      <c r="H65" s="13">
        <f t="shared" si="7"/>
        <v>24.892199999999999</v>
      </c>
      <c r="I65" s="13">
        <f t="shared" si="7"/>
        <v>12.043799999999999</v>
      </c>
      <c r="J65" s="13">
        <f t="shared" si="7"/>
        <v>0.55179999999999996</v>
      </c>
      <c r="K65" s="13">
        <f t="shared" si="7"/>
        <v>463.92399999999998</v>
      </c>
      <c r="L65" s="13">
        <f t="shared" si="7"/>
        <v>0.87080000000000002</v>
      </c>
      <c r="M65" s="13">
        <f t="shared" si="7"/>
        <v>14.96</v>
      </c>
      <c r="N65" s="13">
        <f t="shared" si="7"/>
        <v>32.799999999999997</v>
      </c>
    </row>
    <row r="66" spans="1:14" ht="15.75" customHeight="1">
      <c r="A66" s="64"/>
      <c r="B66" s="65"/>
      <c r="C66" s="46" t="s">
        <v>128</v>
      </c>
      <c r="D66" s="47"/>
      <c r="E66" s="47"/>
      <c r="F66" s="48"/>
      <c r="G66" s="13">
        <f t="shared" ref="G66:N66" si="8">AVERAGE(G57,G65)</f>
        <v>229.42400000000001</v>
      </c>
      <c r="H66" s="13">
        <f t="shared" si="8"/>
        <v>24.3202</v>
      </c>
      <c r="I66" s="13">
        <f t="shared" si="8"/>
        <v>14.157800000000002</v>
      </c>
      <c r="J66" s="13">
        <f t="shared" si="8"/>
        <v>1.0163</v>
      </c>
      <c r="K66" s="13">
        <f t="shared" si="8"/>
        <v>462.649</v>
      </c>
      <c r="L66" s="13">
        <f t="shared" si="8"/>
        <v>1.5683</v>
      </c>
      <c r="M66" s="13">
        <f t="shared" si="8"/>
        <v>16.369999999999997</v>
      </c>
      <c r="N66" s="13">
        <f t="shared" si="8"/>
        <v>30.9</v>
      </c>
    </row>
    <row r="67" spans="1:14" ht="15.75" customHeight="1">
      <c r="A67" s="9" t="s">
        <v>129</v>
      </c>
      <c r="B67" s="9" t="s">
        <v>277</v>
      </c>
      <c r="C67" s="10" t="s">
        <v>176</v>
      </c>
      <c r="D67" s="11" t="s">
        <v>57</v>
      </c>
      <c r="E67" s="11">
        <v>45.454545454545453</v>
      </c>
      <c r="F67" s="11">
        <v>25</v>
      </c>
      <c r="G67" s="10">
        <v>4.5</v>
      </c>
      <c r="H67" s="10">
        <v>0.2</v>
      </c>
      <c r="I67" s="10">
        <v>2.5000000000000001E-2</v>
      </c>
      <c r="J67" s="10">
        <v>0.65</v>
      </c>
      <c r="K67" s="10">
        <v>1.5</v>
      </c>
      <c r="L67" s="10">
        <v>0.22500000000000001</v>
      </c>
      <c r="M67" s="10">
        <v>5.25</v>
      </c>
      <c r="N67" s="10">
        <v>2.5</v>
      </c>
    </row>
    <row r="68" spans="1:14" ht="15.75" customHeight="1">
      <c r="A68" s="9" t="s">
        <v>129</v>
      </c>
      <c r="B68" s="9" t="s">
        <v>277</v>
      </c>
      <c r="C68" s="10" t="s">
        <v>174</v>
      </c>
      <c r="D68" s="11" t="s">
        <v>175</v>
      </c>
      <c r="E68" s="11">
        <v>30</v>
      </c>
      <c r="F68" s="11">
        <v>15</v>
      </c>
      <c r="G68" s="10">
        <v>11.85</v>
      </c>
      <c r="H68" s="10">
        <v>0.09</v>
      </c>
      <c r="I68" s="10">
        <v>0</v>
      </c>
      <c r="J68" s="10">
        <v>2.5649999999999999</v>
      </c>
      <c r="K68" s="10">
        <v>0.6</v>
      </c>
      <c r="L68" s="10">
        <v>7.4999999999999997E-2</v>
      </c>
      <c r="M68" s="10">
        <v>2.25</v>
      </c>
      <c r="N68" s="10">
        <v>21</v>
      </c>
    </row>
    <row r="69" spans="1:14" ht="15.75" customHeight="1">
      <c r="A69" s="9" t="s">
        <v>129</v>
      </c>
      <c r="B69" s="9" t="s">
        <v>277</v>
      </c>
      <c r="C69" s="10" t="s">
        <v>278</v>
      </c>
      <c r="D69" s="11" t="s">
        <v>279</v>
      </c>
      <c r="E69" s="11">
        <v>18.181818181818183</v>
      </c>
      <c r="F69" s="11">
        <v>10</v>
      </c>
      <c r="G69" s="10">
        <v>5.6</v>
      </c>
      <c r="H69" s="10">
        <v>0.06</v>
      </c>
      <c r="I69" s="10">
        <v>0.01</v>
      </c>
      <c r="J69" s="10">
        <v>1.24</v>
      </c>
      <c r="K69" s="10">
        <v>0.3</v>
      </c>
      <c r="L69" s="10">
        <v>0.05</v>
      </c>
      <c r="M69" s="10">
        <v>1.6</v>
      </c>
      <c r="N69" s="10">
        <v>0.8</v>
      </c>
    </row>
    <row r="70" spans="1:14" ht="15.75" customHeight="1">
      <c r="A70" s="9" t="s">
        <v>129</v>
      </c>
      <c r="B70" s="9" t="s">
        <v>277</v>
      </c>
      <c r="C70" s="10" t="s">
        <v>280</v>
      </c>
      <c r="D70" s="11" t="s">
        <v>281</v>
      </c>
      <c r="E70" s="11">
        <v>10.526315789473685</v>
      </c>
      <c r="F70" s="11">
        <v>10</v>
      </c>
      <c r="G70" s="10">
        <v>4.5</v>
      </c>
      <c r="H70" s="10">
        <v>0.08</v>
      </c>
      <c r="I70" s="10">
        <v>0.05</v>
      </c>
      <c r="J70" s="10">
        <v>0.83</v>
      </c>
      <c r="K70" s="10">
        <v>0.2</v>
      </c>
      <c r="L70" s="10">
        <v>0.05</v>
      </c>
      <c r="M70" s="10">
        <v>2.1</v>
      </c>
      <c r="N70" s="10">
        <v>0.4</v>
      </c>
    </row>
    <row r="71" spans="1:14" ht="15.75" customHeight="1">
      <c r="A71" s="9" t="s">
        <v>129</v>
      </c>
      <c r="B71" s="9" t="s">
        <v>277</v>
      </c>
      <c r="C71" s="10" t="s">
        <v>67</v>
      </c>
      <c r="D71" s="11" t="s">
        <v>34</v>
      </c>
      <c r="E71" s="11">
        <v>1</v>
      </c>
      <c r="F71" s="11">
        <v>1</v>
      </c>
      <c r="G71" s="10">
        <v>0</v>
      </c>
      <c r="H71" s="10">
        <v>0</v>
      </c>
      <c r="I71" s="10">
        <v>0</v>
      </c>
      <c r="J71" s="10">
        <v>0</v>
      </c>
      <c r="K71" s="10">
        <v>387.81</v>
      </c>
      <c r="L71" s="10">
        <v>3.0000000000000001E-3</v>
      </c>
      <c r="M71" s="10">
        <v>0.24</v>
      </c>
      <c r="N71" s="10">
        <v>0</v>
      </c>
    </row>
    <row r="72" spans="1:14" ht="15.75" customHeight="1">
      <c r="A72" s="9" t="s">
        <v>129</v>
      </c>
      <c r="B72" s="9" t="s">
        <v>277</v>
      </c>
      <c r="C72" s="10" t="s">
        <v>134</v>
      </c>
      <c r="D72" s="11" t="s">
        <v>135</v>
      </c>
      <c r="E72" s="11">
        <v>2</v>
      </c>
      <c r="F72" s="11">
        <v>1</v>
      </c>
      <c r="G72" s="10">
        <v>0.44</v>
      </c>
      <c r="H72" s="10">
        <v>3.0000000000000001E-3</v>
      </c>
      <c r="I72" s="10">
        <v>3.0000000000000001E-3</v>
      </c>
      <c r="J72" s="10">
        <v>9.3000000000000013E-2</v>
      </c>
      <c r="K72" s="10">
        <v>0.04</v>
      </c>
      <c r="L72" s="10">
        <v>5.0000000000000001E-3</v>
      </c>
      <c r="M72" s="10">
        <v>0.19</v>
      </c>
      <c r="N72" s="10">
        <v>0.01</v>
      </c>
    </row>
    <row r="73" spans="1:14" ht="15.75" customHeight="1">
      <c r="A73" s="9" t="s">
        <v>28</v>
      </c>
      <c r="B73" s="9" t="s">
        <v>282</v>
      </c>
      <c r="C73" s="10" t="s">
        <v>138</v>
      </c>
      <c r="D73" s="11" t="s">
        <v>30</v>
      </c>
      <c r="E73" s="11">
        <v>45</v>
      </c>
      <c r="F73" s="11">
        <v>45</v>
      </c>
      <c r="G73" s="10">
        <v>158.85</v>
      </c>
      <c r="H73" s="10">
        <v>3.0150000000000001</v>
      </c>
      <c r="I73" s="10">
        <v>0.18</v>
      </c>
      <c r="J73" s="10">
        <v>36.044999999999995</v>
      </c>
      <c r="K73" s="10">
        <v>0.9</v>
      </c>
      <c r="L73" s="10">
        <v>0.36</v>
      </c>
      <c r="M73" s="10">
        <v>4.05</v>
      </c>
      <c r="N73" s="10">
        <v>0</v>
      </c>
    </row>
    <row r="74" spans="1:14" ht="15.75" customHeight="1">
      <c r="A74" s="9" t="s">
        <v>28</v>
      </c>
      <c r="B74" s="9" t="s">
        <v>282</v>
      </c>
      <c r="C74" s="10" t="s">
        <v>107</v>
      </c>
      <c r="D74" s="11" t="s">
        <v>108</v>
      </c>
      <c r="E74" s="11">
        <v>11.764705882352942</v>
      </c>
      <c r="F74" s="11">
        <v>10</v>
      </c>
      <c r="G74" s="10">
        <v>3.5</v>
      </c>
      <c r="H74" s="10">
        <v>0.1</v>
      </c>
      <c r="I74" s="10">
        <v>0.03</v>
      </c>
      <c r="J74" s="10">
        <v>0.63</v>
      </c>
      <c r="K74" s="10">
        <v>0.2</v>
      </c>
      <c r="L74" s="10">
        <v>0.04</v>
      </c>
      <c r="M74" s="10">
        <v>0.7</v>
      </c>
      <c r="N74" s="10">
        <v>18.399999999999999</v>
      </c>
    </row>
    <row r="75" spans="1:14" ht="15.75" customHeight="1">
      <c r="A75" s="9" t="s">
        <v>28</v>
      </c>
      <c r="B75" s="9" t="s">
        <v>282</v>
      </c>
      <c r="C75" s="10" t="s">
        <v>65</v>
      </c>
      <c r="D75" s="11" t="s">
        <v>32</v>
      </c>
      <c r="E75" s="11">
        <v>2.9</v>
      </c>
      <c r="F75" s="11">
        <v>2.9</v>
      </c>
      <c r="G75" s="10">
        <v>26.1</v>
      </c>
      <c r="H75" s="10">
        <v>0</v>
      </c>
      <c r="I75" s="10">
        <v>2.9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</row>
    <row r="76" spans="1:14" ht="15.75" customHeight="1">
      <c r="A76" s="9" t="s">
        <v>28</v>
      </c>
      <c r="B76" s="9" t="s">
        <v>282</v>
      </c>
      <c r="C76" s="10" t="s">
        <v>95</v>
      </c>
      <c r="D76" s="11" t="s">
        <v>31</v>
      </c>
      <c r="E76" s="11">
        <v>3.75</v>
      </c>
      <c r="F76" s="11">
        <v>1.5</v>
      </c>
      <c r="G76" s="10">
        <v>0.55500000000000005</v>
      </c>
      <c r="H76" s="10">
        <v>1.7999999999999999E-2</v>
      </c>
      <c r="I76" s="10">
        <v>1.5000000000000002E-3</v>
      </c>
      <c r="J76" s="10">
        <v>0.10199999999999999</v>
      </c>
      <c r="K76" s="10">
        <v>0.22500000000000001</v>
      </c>
      <c r="L76" s="10">
        <v>7.4999999999999997E-3</v>
      </c>
      <c r="M76" s="10">
        <v>0.85499999999999998</v>
      </c>
      <c r="N76" s="10">
        <v>3</v>
      </c>
    </row>
    <row r="77" spans="1:14" ht="15.75" customHeight="1">
      <c r="A77" s="9" t="s">
        <v>28</v>
      </c>
      <c r="B77" s="9" t="s">
        <v>282</v>
      </c>
      <c r="C77" s="10" t="s">
        <v>98</v>
      </c>
      <c r="D77" s="11" t="s">
        <v>33</v>
      </c>
      <c r="E77" s="11">
        <v>0.63157894736842102</v>
      </c>
      <c r="F77" s="11">
        <v>0.6</v>
      </c>
      <c r="G77" s="10">
        <v>0.86399999999999988</v>
      </c>
      <c r="H77" s="10">
        <v>2.8199999999999999E-2</v>
      </c>
      <c r="I77" s="10">
        <v>1.8E-3</v>
      </c>
      <c r="J77" s="10">
        <v>0.17579999999999998</v>
      </c>
      <c r="K77" s="10">
        <v>0.114</v>
      </c>
      <c r="L77" s="10">
        <v>7.8000000000000005E-3</v>
      </c>
      <c r="M77" s="10">
        <v>0.24</v>
      </c>
      <c r="N77" s="10">
        <v>0</v>
      </c>
    </row>
    <row r="78" spans="1:14" ht="15.75" customHeight="1">
      <c r="A78" s="9" t="s">
        <v>28</v>
      </c>
      <c r="B78" s="9" t="s">
        <v>282</v>
      </c>
      <c r="C78" s="10" t="s">
        <v>67</v>
      </c>
      <c r="D78" s="11" t="s">
        <v>34</v>
      </c>
      <c r="E78" s="11">
        <v>1</v>
      </c>
      <c r="F78" s="11">
        <v>1</v>
      </c>
      <c r="G78" s="10">
        <v>0</v>
      </c>
      <c r="H78" s="10">
        <v>0</v>
      </c>
      <c r="I78" s="10">
        <v>0</v>
      </c>
      <c r="J78" s="10">
        <v>0</v>
      </c>
      <c r="K78" s="10">
        <v>387.81</v>
      </c>
      <c r="L78" s="10">
        <v>3.0000000000000001E-3</v>
      </c>
      <c r="M78" s="10">
        <v>0.24</v>
      </c>
      <c r="N78" s="10">
        <v>0</v>
      </c>
    </row>
    <row r="79" spans="1:14" ht="15.75" customHeight="1">
      <c r="A79" s="9" t="s">
        <v>139</v>
      </c>
      <c r="B79" s="9" t="s">
        <v>178</v>
      </c>
      <c r="C79" s="10" t="s">
        <v>179</v>
      </c>
      <c r="D79" s="11" t="s">
        <v>180</v>
      </c>
      <c r="E79" s="11">
        <v>104.16666666666667</v>
      </c>
      <c r="F79" s="11">
        <v>75</v>
      </c>
      <c r="G79" s="10">
        <v>99</v>
      </c>
      <c r="H79" s="10">
        <v>0.82499999999999996</v>
      </c>
      <c r="I79" s="10">
        <v>0.15</v>
      </c>
      <c r="J79" s="10">
        <v>22.725000000000001</v>
      </c>
      <c r="K79" s="10">
        <v>3</v>
      </c>
      <c r="L79" s="10">
        <v>0.375</v>
      </c>
      <c r="M79" s="10">
        <v>2.25</v>
      </c>
      <c r="N79" s="10">
        <v>40.5</v>
      </c>
    </row>
    <row r="80" spans="1:14" ht="15.75" customHeight="1">
      <c r="A80" s="9" t="s">
        <v>139</v>
      </c>
      <c r="B80" s="9" t="s">
        <v>178</v>
      </c>
      <c r="C80" s="10" t="s">
        <v>65</v>
      </c>
      <c r="D80" s="11" t="s">
        <v>32</v>
      </c>
      <c r="E80" s="11">
        <v>3</v>
      </c>
      <c r="F80" s="11">
        <v>3</v>
      </c>
      <c r="G80" s="10">
        <v>27</v>
      </c>
      <c r="H80" s="10">
        <v>0</v>
      </c>
      <c r="I80" s="10">
        <v>3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</row>
    <row r="81" spans="1:14" ht="15.75" customHeight="1">
      <c r="A81" s="9" t="s">
        <v>143</v>
      </c>
      <c r="B81" s="9" t="s">
        <v>283</v>
      </c>
      <c r="C81" s="10" t="s">
        <v>134</v>
      </c>
      <c r="D81" s="11" t="s">
        <v>135</v>
      </c>
      <c r="E81" s="11">
        <v>70</v>
      </c>
      <c r="F81" s="11">
        <v>35</v>
      </c>
      <c r="G81" s="10">
        <v>15.4</v>
      </c>
      <c r="H81" s="10">
        <v>0.105</v>
      </c>
      <c r="I81" s="10">
        <v>0.105</v>
      </c>
      <c r="J81" s="10">
        <v>3.2549999999999999</v>
      </c>
      <c r="K81" s="10">
        <v>1.4</v>
      </c>
      <c r="L81" s="10">
        <v>0.17499999999999999</v>
      </c>
      <c r="M81" s="10">
        <v>6.65</v>
      </c>
      <c r="N81" s="10">
        <v>0.35</v>
      </c>
    </row>
    <row r="82" spans="1:14" ht="15.75" customHeight="1">
      <c r="A82" s="9" t="s">
        <v>143</v>
      </c>
      <c r="B82" s="9" t="s">
        <v>283</v>
      </c>
      <c r="C82" s="10" t="s">
        <v>284</v>
      </c>
      <c r="D82" s="11" t="s">
        <v>285</v>
      </c>
      <c r="E82" s="11">
        <v>14</v>
      </c>
      <c r="F82" s="11">
        <v>14</v>
      </c>
      <c r="G82" s="10">
        <v>50.96</v>
      </c>
      <c r="H82" s="10">
        <v>8.4000000000000005E-2</v>
      </c>
      <c r="I82" s="10">
        <v>1.4000000000000002E-2</v>
      </c>
      <c r="J82" s="10">
        <v>12.628</v>
      </c>
      <c r="K82" s="10">
        <v>5.46</v>
      </c>
      <c r="L82" s="10">
        <v>0.68600000000000005</v>
      </c>
      <c r="M82" s="10">
        <v>5.88</v>
      </c>
      <c r="N82" s="10">
        <v>0</v>
      </c>
    </row>
    <row r="83" spans="1:14" ht="15.75" customHeight="1">
      <c r="A83" s="9" t="s">
        <v>147</v>
      </c>
      <c r="B83" s="9" t="s">
        <v>286</v>
      </c>
      <c r="C83" s="10" t="s">
        <v>70</v>
      </c>
      <c r="D83" s="11" t="s">
        <v>59</v>
      </c>
      <c r="E83" s="11">
        <v>20</v>
      </c>
      <c r="F83" s="11">
        <v>20</v>
      </c>
      <c r="G83" s="10">
        <v>57.2</v>
      </c>
      <c r="H83" s="10">
        <v>4.68</v>
      </c>
      <c r="I83" s="10">
        <v>3.74</v>
      </c>
      <c r="J83" s="10">
        <v>1.18</v>
      </c>
      <c r="K83" s="10">
        <v>95</v>
      </c>
      <c r="L83" s="10">
        <v>0.1</v>
      </c>
      <c r="M83" s="10">
        <v>81</v>
      </c>
      <c r="N83" s="10">
        <v>19.2</v>
      </c>
    </row>
    <row r="84" spans="1:14" ht="15.75" customHeight="1">
      <c r="A84" s="9" t="s">
        <v>147</v>
      </c>
      <c r="B84" s="9" t="s">
        <v>286</v>
      </c>
      <c r="C84" s="10" t="s">
        <v>287</v>
      </c>
      <c r="D84" s="11" t="s">
        <v>288</v>
      </c>
      <c r="E84" s="11">
        <v>10</v>
      </c>
      <c r="F84" s="11">
        <v>10</v>
      </c>
      <c r="G84" s="10">
        <v>32</v>
      </c>
      <c r="H84" s="10">
        <v>0.64</v>
      </c>
      <c r="I84" s="10">
        <v>0.75</v>
      </c>
      <c r="J84" s="10">
        <v>5.67</v>
      </c>
      <c r="K84" s="10">
        <v>13.5</v>
      </c>
      <c r="L84" s="10">
        <v>0.01</v>
      </c>
      <c r="M84" s="10">
        <v>25.3</v>
      </c>
      <c r="N84" s="10">
        <v>8.6999999999999993</v>
      </c>
    </row>
    <row r="85" spans="1:14" ht="15.75" customHeight="1">
      <c r="A85" s="46" t="s">
        <v>151</v>
      </c>
      <c r="B85" s="47"/>
      <c r="C85" s="47"/>
      <c r="D85" s="47"/>
      <c r="E85" s="47"/>
      <c r="F85" s="48"/>
      <c r="G85" s="13">
        <f t="shared" ref="G85:N85" si="9">SUM(G67:G84)</f>
        <v>498.31899999999996</v>
      </c>
      <c r="H85" s="13">
        <f t="shared" si="9"/>
        <v>9.9282000000000004</v>
      </c>
      <c r="I85" s="13">
        <f t="shared" si="9"/>
        <v>10.9603</v>
      </c>
      <c r="J85" s="13">
        <f t="shared" si="9"/>
        <v>87.788800000000009</v>
      </c>
      <c r="K85" s="13">
        <f t="shared" si="9"/>
        <v>898.05900000000008</v>
      </c>
      <c r="L85" s="13">
        <f t="shared" si="9"/>
        <v>2.1722999999999999</v>
      </c>
      <c r="M85" s="13">
        <f t="shared" si="9"/>
        <v>138.79500000000002</v>
      </c>
      <c r="N85" s="13">
        <f t="shared" si="9"/>
        <v>114.86</v>
      </c>
    </row>
    <row r="86" spans="1:14" ht="15.75" customHeight="1">
      <c r="A86" s="46" t="s">
        <v>45</v>
      </c>
      <c r="B86" s="47"/>
      <c r="C86" s="47"/>
      <c r="D86" s="47"/>
      <c r="E86" s="47"/>
      <c r="F86" s="48"/>
      <c r="G86" s="17">
        <f t="shared" ref="G86:N86" si="10">+G29+G49+G66+G85</f>
        <v>1023.336</v>
      </c>
      <c r="H86" s="17">
        <f t="shared" si="10"/>
        <v>45.609049999999996</v>
      </c>
      <c r="I86" s="17">
        <f t="shared" si="10"/>
        <v>29.890700000000002</v>
      </c>
      <c r="J86" s="17">
        <f t="shared" si="10"/>
        <v>137.12345000000002</v>
      </c>
      <c r="K86" s="17">
        <f t="shared" si="10"/>
        <v>2182.0010000000002</v>
      </c>
      <c r="L86" s="17">
        <f t="shared" si="10"/>
        <v>6.4251999999999994</v>
      </c>
      <c r="M86" s="17">
        <f t="shared" si="10"/>
        <v>204.77</v>
      </c>
      <c r="N86" s="17">
        <f t="shared" si="10"/>
        <v>554.49</v>
      </c>
    </row>
    <row r="87" spans="1:14" ht="15.75" customHeight="1">
      <c r="A87" s="55" t="s">
        <v>46</v>
      </c>
      <c r="B87" s="47"/>
      <c r="C87" s="47"/>
      <c r="D87" s="47"/>
      <c r="E87" s="47"/>
      <c r="F87" s="48"/>
      <c r="G87" s="19">
        <v>2499</v>
      </c>
      <c r="H87" s="20" t="s">
        <v>47</v>
      </c>
      <c r="I87" s="20" t="s">
        <v>48</v>
      </c>
      <c r="J87" s="20" t="s">
        <v>49</v>
      </c>
      <c r="K87" s="20" t="s">
        <v>50</v>
      </c>
      <c r="L87" s="20" t="s">
        <v>51</v>
      </c>
      <c r="M87" s="20" t="s">
        <v>52</v>
      </c>
      <c r="N87" s="21"/>
    </row>
    <row r="88" spans="1:14" ht="15.75" customHeight="1">
      <c r="A88" s="56" t="s">
        <v>53</v>
      </c>
      <c r="B88" s="47"/>
      <c r="C88" s="47"/>
      <c r="D88" s="47"/>
      <c r="E88" s="47"/>
      <c r="F88" s="48"/>
      <c r="G88" s="22">
        <f>+G86/G87</f>
        <v>0.40949819927971187</v>
      </c>
      <c r="H88" s="23"/>
      <c r="I88" s="23"/>
      <c r="J88" s="23"/>
      <c r="K88" s="23"/>
      <c r="L88" s="23"/>
      <c r="M88" s="23"/>
      <c r="N88" s="23"/>
    </row>
    <row r="89" spans="1:14" ht="15.75" customHeight="1">
      <c r="A89" s="57" t="s">
        <v>54</v>
      </c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8"/>
    </row>
    <row r="90" spans="1:14" ht="15.75" customHeight="1"/>
    <row r="91" spans="1:14" ht="15.75" customHeight="1"/>
    <row r="92" spans="1:14" ht="15.75" customHeight="1"/>
    <row r="93" spans="1:14" ht="15.75" customHeight="1"/>
    <row r="94" spans="1:14" ht="15.75" customHeight="1"/>
    <row r="95" spans="1:14" ht="15.75" customHeight="1"/>
    <row r="96" spans="1:1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88:F88"/>
    <mergeCell ref="A89:N89"/>
    <mergeCell ref="C48:F48"/>
    <mergeCell ref="C49:F49"/>
    <mergeCell ref="C57:F57"/>
    <mergeCell ref="A65:B66"/>
    <mergeCell ref="C65:F65"/>
    <mergeCell ref="C66:F66"/>
    <mergeCell ref="A85:F85"/>
    <mergeCell ref="A40:B40"/>
    <mergeCell ref="C40:F40"/>
    <mergeCell ref="A48:B49"/>
    <mergeCell ref="A86:F86"/>
    <mergeCell ref="A87:F87"/>
    <mergeCell ref="C17:F17"/>
    <mergeCell ref="A17:B17"/>
    <mergeCell ref="A28:B29"/>
    <mergeCell ref="C28:F28"/>
    <mergeCell ref="C29:F29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N1001"/>
  <sheetViews>
    <sheetView topLeftCell="A53" zoomScale="60" zoomScaleNormal="60" workbookViewId="0">
      <selection activeCell="E76" sqref="E76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289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290</v>
      </c>
      <c r="C5" s="10" t="s">
        <v>79</v>
      </c>
      <c r="D5" s="11" t="s">
        <v>80</v>
      </c>
      <c r="E5" s="11">
        <v>50</v>
      </c>
      <c r="F5" s="11">
        <v>50</v>
      </c>
      <c r="G5" s="10">
        <v>44.5</v>
      </c>
      <c r="H5" s="10">
        <v>1.05</v>
      </c>
      <c r="I5" s="10">
        <v>0.05</v>
      </c>
      <c r="J5" s="10">
        <v>9.4499999999999993</v>
      </c>
      <c r="K5" s="10">
        <v>3</v>
      </c>
      <c r="L5" s="10">
        <v>0.4</v>
      </c>
      <c r="M5" s="10">
        <v>6</v>
      </c>
      <c r="N5" s="10">
        <v>0</v>
      </c>
    </row>
    <row r="6" spans="1:14">
      <c r="A6" s="9" t="s">
        <v>77</v>
      </c>
      <c r="B6" s="9" t="s">
        <v>290</v>
      </c>
      <c r="C6" s="10" t="s">
        <v>291</v>
      </c>
      <c r="D6" s="11" t="s">
        <v>292</v>
      </c>
      <c r="E6" s="11">
        <v>10</v>
      </c>
      <c r="F6" s="11">
        <v>10</v>
      </c>
      <c r="G6" s="10">
        <v>35.799999999999997</v>
      </c>
      <c r="H6" s="10">
        <v>0.84</v>
      </c>
      <c r="I6" s="10">
        <v>7.0000000000000007E-2</v>
      </c>
      <c r="J6" s="10">
        <v>7.94</v>
      </c>
      <c r="K6" s="10">
        <v>0</v>
      </c>
      <c r="L6" s="10">
        <v>0.17</v>
      </c>
      <c r="M6" s="10">
        <v>3.6</v>
      </c>
      <c r="N6" s="10">
        <v>0</v>
      </c>
    </row>
    <row r="7" spans="1:14">
      <c r="A7" s="9" t="s">
        <v>77</v>
      </c>
      <c r="B7" s="9" t="s">
        <v>290</v>
      </c>
      <c r="C7" s="10" t="s">
        <v>85</v>
      </c>
      <c r="D7" s="11" t="s">
        <v>86</v>
      </c>
      <c r="E7" s="11">
        <v>11.111111111111111</v>
      </c>
      <c r="F7" s="11">
        <v>10</v>
      </c>
      <c r="G7" s="10">
        <v>4.3</v>
      </c>
      <c r="H7" s="10">
        <v>0.21</v>
      </c>
      <c r="I7" s="10">
        <v>0</v>
      </c>
      <c r="J7" s="10">
        <v>0.72</v>
      </c>
      <c r="K7" s="10">
        <v>0.6</v>
      </c>
      <c r="L7" s="10">
        <v>0.1</v>
      </c>
      <c r="M7" s="10">
        <v>4</v>
      </c>
      <c r="N7" s="10">
        <v>3.3</v>
      </c>
    </row>
    <row r="8" spans="1:14">
      <c r="A8" s="9" t="s">
        <v>77</v>
      </c>
      <c r="B8" s="9" t="s">
        <v>290</v>
      </c>
      <c r="C8" s="10" t="s">
        <v>83</v>
      </c>
      <c r="D8" s="11" t="s">
        <v>84</v>
      </c>
      <c r="E8" s="11">
        <v>15</v>
      </c>
      <c r="F8" s="11">
        <v>15</v>
      </c>
      <c r="G8" s="10">
        <v>56.1</v>
      </c>
      <c r="H8" s="10">
        <v>3.585</v>
      </c>
      <c r="I8" s="10">
        <v>0.16500000000000001</v>
      </c>
      <c r="J8" s="10">
        <v>9.0299999999999994</v>
      </c>
      <c r="K8" s="10">
        <v>2.25</v>
      </c>
      <c r="L8" s="10">
        <v>0.69</v>
      </c>
      <c r="M8" s="10">
        <v>9</v>
      </c>
      <c r="N8" s="10">
        <v>3.3</v>
      </c>
    </row>
    <row r="9" spans="1:14">
      <c r="A9" s="9" t="s">
        <v>77</v>
      </c>
      <c r="B9" s="9" t="s">
        <v>290</v>
      </c>
      <c r="C9" s="10" t="s">
        <v>81</v>
      </c>
      <c r="D9" s="11" t="s">
        <v>82</v>
      </c>
      <c r="E9" s="11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290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290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290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290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290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293</v>
      </c>
      <c r="D15" s="47"/>
      <c r="E15" s="47"/>
      <c r="F15" s="48"/>
      <c r="G15" s="13">
        <f t="shared" ref="G15:N15" si="0">SUM(G5:G14)</f>
        <v>166.244</v>
      </c>
      <c r="H15" s="13">
        <f t="shared" si="0"/>
        <v>7.1532000000000009</v>
      </c>
      <c r="I15" s="13">
        <f t="shared" si="0"/>
        <v>1.7328000000000001</v>
      </c>
      <c r="J15" s="13">
        <f t="shared" si="0"/>
        <v>28.601799999999997</v>
      </c>
      <c r="K15" s="13">
        <f t="shared" si="0"/>
        <v>402.70400000000001</v>
      </c>
      <c r="L15" s="13">
        <f t="shared" si="0"/>
        <v>1.5667999999999997</v>
      </c>
      <c r="M15" s="13">
        <f t="shared" si="0"/>
        <v>29.689999999999998</v>
      </c>
      <c r="N15" s="13">
        <f t="shared" si="0"/>
        <v>152.20000000000002</v>
      </c>
    </row>
    <row r="16" spans="1:14">
      <c r="A16" s="9" t="s">
        <v>77</v>
      </c>
      <c r="B16" s="9" t="s">
        <v>294</v>
      </c>
      <c r="C16" s="10" t="s">
        <v>79</v>
      </c>
      <c r="D16" s="11" t="s">
        <v>80</v>
      </c>
      <c r="E16" s="11">
        <v>45</v>
      </c>
      <c r="F16" s="11">
        <v>45</v>
      </c>
      <c r="G16" s="10">
        <v>40.049999999999997</v>
      </c>
      <c r="H16" s="10">
        <v>0.94499999999999995</v>
      </c>
      <c r="I16" s="10">
        <v>4.4999999999999998E-2</v>
      </c>
      <c r="J16" s="10">
        <v>8.504999999999999</v>
      </c>
      <c r="K16" s="10">
        <v>2.7</v>
      </c>
      <c r="L16" s="10">
        <v>0.36</v>
      </c>
      <c r="M16" s="10">
        <v>5.4</v>
      </c>
      <c r="N16" s="10">
        <v>0</v>
      </c>
    </row>
    <row r="17" spans="1:14">
      <c r="A17" s="9" t="s">
        <v>77</v>
      </c>
      <c r="B17" s="9" t="s">
        <v>294</v>
      </c>
      <c r="C17" s="10" t="s">
        <v>295</v>
      </c>
      <c r="D17" s="11" t="s">
        <v>296</v>
      </c>
      <c r="E17" s="11">
        <v>10</v>
      </c>
      <c r="F17" s="11">
        <v>10</v>
      </c>
      <c r="G17" s="10">
        <v>41.1</v>
      </c>
      <c r="H17" s="10">
        <v>1.69</v>
      </c>
      <c r="I17" s="10">
        <v>0.75</v>
      </c>
      <c r="J17" s="10">
        <v>6.41</v>
      </c>
      <c r="K17" s="10">
        <v>0.3</v>
      </c>
      <c r="L17" s="10">
        <v>0.45</v>
      </c>
      <c r="M17" s="10">
        <v>5.4</v>
      </c>
      <c r="N17" s="10">
        <v>0</v>
      </c>
    </row>
    <row r="18" spans="1:14">
      <c r="A18" s="9" t="s">
        <v>77</v>
      </c>
      <c r="B18" s="9" t="s">
        <v>294</v>
      </c>
      <c r="C18" s="10" t="s">
        <v>83</v>
      </c>
      <c r="D18" s="11" t="s">
        <v>84</v>
      </c>
      <c r="E18" s="11">
        <v>15</v>
      </c>
      <c r="F18" s="11">
        <v>15</v>
      </c>
      <c r="G18" s="10">
        <v>56.1</v>
      </c>
      <c r="H18" s="10">
        <v>3.585</v>
      </c>
      <c r="I18" s="10">
        <v>0.16500000000000001</v>
      </c>
      <c r="J18" s="10">
        <v>9.0299999999999994</v>
      </c>
      <c r="K18" s="10">
        <v>2.25</v>
      </c>
      <c r="L18" s="10">
        <v>0.69</v>
      </c>
      <c r="M18" s="10">
        <v>9</v>
      </c>
      <c r="N18" s="10">
        <v>3.3</v>
      </c>
    </row>
    <row r="19" spans="1:14">
      <c r="A19" s="9" t="s">
        <v>77</v>
      </c>
      <c r="B19" s="9" t="s">
        <v>294</v>
      </c>
      <c r="C19" s="10" t="s">
        <v>85</v>
      </c>
      <c r="D19" s="11" t="s">
        <v>86</v>
      </c>
      <c r="E19" s="11">
        <v>11.111111111111111</v>
      </c>
      <c r="F19" s="11">
        <v>10</v>
      </c>
      <c r="G19" s="10">
        <v>4.3</v>
      </c>
      <c r="H19" s="10">
        <v>0.21</v>
      </c>
      <c r="I19" s="10">
        <v>0</v>
      </c>
      <c r="J19" s="10">
        <v>0.72</v>
      </c>
      <c r="K19" s="10">
        <v>0.6</v>
      </c>
      <c r="L19" s="10">
        <v>0.1</v>
      </c>
      <c r="M19" s="10">
        <v>4</v>
      </c>
      <c r="N19" s="10">
        <v>3.3</v>
      </c>
    </row>
    <row r="20" spans="1:14">
      <c r="A20" s="9" t="s">
        <v>77</v>
      </c>
      <c r="B20" s="9" t="s">
        <v>294</v>
      </c>
      <c r="C20" s="10" t="s">
        <v>81</v>
      </c>
      <c r="D20" s="11" t="s">
        <v>82</v>
      </c>
      <c r="E20" s="11">
        <v>11.764705882352942</v>
      </c>
      <c r="F20" s="11">
        <v>10</v>
      </c>
      <c r="G20" s="10">
        <v>4.7</v>
      </c>
      <c r="H20" s="10">
        <v>7.0000000000000007E-2</v>
      </c>
      <c r="I20" s="10">
        <v>0.01</v>
      </c>
      <c r="J20" s="10">
        <v>0.95</v>
      </c>
      <c r="K20" s="10">
        <v>3.5</v>
      </c>
      <c r="L20" s="10">
        <v>0.04</v>
      </c>
      <c r="M20" s="10">
        <v>2.7</v>
      </c>
      <c r="N20" s="10">
        <v>131.80000000000001</v>
      </c>
    </row>
    <row r="21" spans="1:14" ht="15.75" customHeight="1">
      <c r="A21" s="9" t="s">
        <v>77</v>
      </c>
      <c r="B21" s="9" t="s">
        <v>294</v>
      </c>
      <c r="C21" s="10" t="s">
        <v>95</v>
      </c>
      <c r="D21" s="11" t="s">
        <v>31</v>
      </c>
      <c r="E21" s="11">
        <v>7.5</v>
      </c>
      <c r="F21" s="11">
        <v>3</v>
      </c>
      <c r="G21" s="10">
        <v>1.1100000000000001</v>
      </c>
      <c r="H21" s="10">
        <v>3.5999999999999997E-2</v>
      </c>
      <c r="I21" s="10">
        <v>3.0000000000000005E-3</v>
      </c>
      <c r="J21" s="10">
        <v>0.20399999999999999</v>
      </c>
      <c r="K21" s="10">
        <v>0.45</v>
      </c>
      <c r="L21" s="10">
        <v>1.4999999999999999E-2</v>
      </c>
      <c r="M21" s="10">
        <v>1.71</v>
      </c>
      <c r="N21" s="10">
        <v>6</v>
      </c>
    </row>
    <row r="22" spans="1:14" ht="15.75" customHeight="1">
      <c r="A22" s="9" t="s">
        <v>77</v>
      </c>
      <c r="B22" s="9" t="s">
        <v>294</v>
      </c>
      <c r="C22" s="10" t="s">
        <v>93</v>
      </c>
      <c r="D22" s="11" t="s">
        <v>94</v>
      </c>
      <c r="E22" s="11">
        <v>7</v>
      </c>
      <c r="F22" s="11">
        <v>7</v>
      </c>
      <c r="G22" s="10">
        <v>17.989999999999998</v>
      </c>
      <c r="H22" s="10">
        <v>1.2879999999999998</v>
      </c>
      <c r="I22" s="10">
        <v>1.421</v>
      </c>
      <c r="J22" s="10">
        <v>1.4000000000000002E-2</v>
      </c>
      <c r="K22" s="10">
        <v>4.0599999999999996</v>
      </c>
      <c r="L22" s="10">
        <v>0.105</v>
      </c>
      <c r="M22" s="10">
        <v>0.56000000000000005</v>
      </c>
      <c r="N22" s="10">
        <v>0</v>
      </c>
    </row>
    <row r="23" spans="1:14" ht="15.75" customHeight="1">
      <c r="A23" s="9" t="s">
        <v>77</v>
      </c>
      <c r="B23" s="9" t="s">
        <v>294</v>
      </c>
      <c r="C23" s="10" t="s">
        <v>96</v>
      </c>
      <c r="D23" s="11" t="s">
        <v>97</v>
      </c>
      <c r="E23" s="11">
        <v>2.2222222222222223</v>
      </c>
      <c r="F23" s="11">
        <v>2</v>
      </c>
      <c r="G23" s="10">
        <v>0.88</v>
      </c>
      <c r="H23" s="10">
        <v>4.5999999999999999E-2</v>
      </c>
      <c r="I23" s="10">
        <v>1.2E-2</v>
      </c>
      <c r="J23" s="10">
        <v>0.11800000000000001</v>
      </c>
      <c r="K23" s="10">
        <v>0.92</v>
      </c>
      <c r="L23" s="10">
        <v>3.6000000000000004E-2</v>
      </c>
      <c r="M23" s="10">
        <v>1.64</v>
      </c>
      <c r="N23" s="10">
        <v>7.8</v>
      </c>
    </row>
    <row r="24" spans="1:14" ht="15.75" customHeight="1">
      <c r="A24" s="9" t="s">
        <v>77</v>
      </c>
      <c r="B24" s="9" t="s">
        <v>294</v>
      </c>
      <c r="C24" s="10" t="s">
        <v>98</v>
      </c>
      <c r="D24" s="11" t="s">
        <v>33</v>
      </c>
      <c r="E24" s="11">
        <v>0.63157894736842102</v>
      </c>
      <c r="F24" s="11">
        <v>0.6</v>
      </c>
      <c r="G24" s="10">
        <v>0.86399999999999988</v>
      </c>
      <c r="H24" s="10">
        <v>2.8199999999999999E-2</v>
      </c>
      <c r="I24" s="10">
        <v>1.8E-3</v>
      </c>
      <c r="J24" s="10">
        <v>0.17579999999999998</v>
      </c>
      <c r="K24" s="10">
        <v>0.114</v>
      </c>
      <c r="L24" s="10">
        <v>7.8000000000000005E-3</v>
      </c>
      <c r="M24" s="10">
        <v>0.24</v>
      </c>
      <c r="N24" s="10">
        <v>0</v>
      </c>
    </row>
    <row r="25" spans="1:14" ht="15.75" customHeight="1">
      <c r="A25" s="9" t="s">
        <v>77</v>
      </c>
      <c r="B25" s="9" t="s">
        <v>294</v>
      </c>
      <c r="C25" s="10" t="s">
        <v>67</v>
      </c>
      <c r="D25" s="11" t="s">
        <v>34</v>
      </c>
      <c r="E25" s="11">
        <v>1</v>
      </c>
      <c r="F25" s="11">
        <v>1</v>
      </c>
      <c r="G25" s="10">
        <v>0</v>
      </c>
      <c r="H25" s="10">
        <v>0</v>
      </c>
      <c r="I25" s="10">
        <v>0</v>
      </c>
      <c r="J25" s="10">
        <v>0</v>
      </c>
      <c r="K25" s="10">
        <v>387.81</v>
      </c>
      <c r="L25" s="10">
        <v>3.0000000000000001E-3</v>
      </c>
      <c r="M25" s="10">
        <v>0.24</v>
      </c>
      <c r="N25" s="10">
        <v>0</v>
      </c>
    </row>
    <row r="26" spans="1:14" ht="15.75" customHeight="1">
      <c r="A26" s="62"/>
      <c r="B26" s="63"/>
      <c r="C26" s="46" t="s">
        <v>297</v>
      </c>
      <c r="D26" s="47"/>
      <c r="E26" s="47"/>
      <c r="F26" s="48"/>
      <c r="G26" s="13">
        <f t="shared" ref="G26:N26" si="1">SUM(G16:G25)</f>
        <v>167.09400000000002</v>
      </c>
      <c r="H26" s="13">
        <f t="shared" si="1"/>
        <v>7.8982000000000001</v>
      </c>
      <c r="I26" s="13">
        <f t="shared" si="1"/>
        <v>2.4077999999999999</v>
      </c>
      <c r="J26" s="13">
        <f t="shared" si="1"/>
        <v>26.126799999999996</v>
      </c>
      <c r="K26" s="13">
        <f t="shared" si="1"/>
        <v>402.70400000000001</v>
      </c>
      <c r="L26" s="13">
        <f t="shared" si="1"/>
        <v>1.8068</v>
      </c>
      <c r="M26" s="13">
        <f t="shared" si="1"/>
        <v>30.889999999999997</v>
      </c>
      <c r="N26" s="13">
        <f t="shared" si="1"/>
        <v>152.20000000000002</v>
      </c>
    </row>
    <row r="27" spans="1:14" ht="15.75" customHeight="1">
      <c r="A27" s="64"/>
      <c r="B27" s="65"/>
      <c r="C27" s="46" t="s">
        <v>104</v>
      </c>
      <c r="D27" s="47"/>
      <c r="E27" s="47"/>
      <c r="F27" s="48"/>
      <c r="G27" s="13">
        <f t="shared" ref="G27:N27" si="2">+AVERAGE(G15,G26)</f>
        <v>166.66900000000001</v>
      </c>
      <c r="H27" s="13">
        <f t="shared" si="2"/>
        <v>7.5257000000000005</v>
      </c>
      <c r="I27" s="13">
        <f t="shared" si="2"/>
        <v>2.0703</v>
      </c>
      <c r="J27" s="13">
        <f t="shared" si="2"/>
        <v>27.364299999999997</v>
      </c>
      <c r="K27" s="13">
        <f t="shared" si="2"/>
        <v>402.70400000000001</v>
      </c>
      <c r="L27" s="13">
        <f t="shared" si="2"/>
        <v>1.6867999999999999</v>
      </c>
      <c r="M27" s="13">
        <f t="shared" si="2"/>
        <v>30.29</v>
      </c>
      <c r="N27" s="13">
        <f t="shared" si="2"/>
        <v>152.20000000000002</v>
      </c>
    </row>
    <row r="28" spans="1:14" ht="15.75" customHeight="1">
      <c r="A28" s="9" t="s">
        <v>105</v>
      </c>
      <c r="B28" s="9" t="s">
        <v>159</v>
      </c>
      <c r="C28" s="10" t="s">
        <v>79</v>
      </c>
      <c r="D28" s="11" t="s">
        <v>80</v>
      </c>
      <c r="E28" s="11">
        <v>10</v>
      </c>
      <c r="F28" s="11">
        <v>10</v>
      </c>
      <c r="G28" s="10">
        <v>8.9</v>
      </c>
      <c r="H28" s="10">
        <v>0.21</v>
      </c>
      <c r="I28" s="10">
        <v>0.01</v>
      </c>
      <c r="J28" s="10">
        <v>1.89</v>
      </c>
      <c r="K28" s="10">
        <v>0.6</v>
      </c>
      <c r="L28" s="10">
        <v>0.08</v>
      </c>
      <c r="M28" s="10">
        <v>1.2</v>
      </c>
      <c r="N28" s="10">
        <v>0</v>
      </c>
    </row>
    <row r="29" spans="1:14" ht="15.75" customHeight="1">
      <c r="A29" s="9" t="s">
        <v>105</v>
      </c>
      <c r="B29" s="9" t="s">
        <v>159</v>
      </c>
      <c r="C29" s="10" t="s">
        <v>160</v>
      </c>
      <c r="D29" s="11" t="s">
        <v>161</v>
      </c>
      <c r="E29" s="11">
        <v>15</v>
      </c>
      <c r="F29" s="11">
        <v>15</v>
      </c>
      <c r="G29" s="10">
        <v>58.05</v>
      </c>
      <c r="H29" s="10">
        <v>3.4649999999999999</v>
      </c>
      <c r="I29" s="10">
        <v>0.13500000000000001</v>
      </c>
      <c r="J29" s="10">
        <v>9.15</v>
      </c>
      <c r="K29" s="10">
        <v>4.05</v>
      </c>
      <c r="L29" s="10">
        <v>1.08</v>
      </c>
      <c r="M29" s="10">
        <v>7.65</v>
      </c>
      <c r="N29" s="10">
        <v>0.3</v>
      </c>
    </row>
    <row r="30" spans="1:14" ht="15.75" customHeight="1">
      <c r="A30" s="9" t="s">
        <v>105</v>
      </c>
      <c r="B30" s="9" t="s">
        <v>159</v>
      </c>
      <c r="C30" s="10" t="s">
        <v>81</v>
      </c>
      <c r="D30" s="11" t="s">
        <v>82</v>
      </c>
      <c r="E30" s="11">
        <v>8.235294117647058</v>
      </c>
      <c r="F30" s="11">
        <v>7</v>
      </c>
      <c r="G30" s="10">
        <v>3.29</v>
      </c>
      <c r="H30" s="10">
        <v>4.8999999999999995E-2</v>
      </c>
      <c r="I30" s="10">
        <v>7.000000000000001E-3</v>
      </c>
      <c r="J30" s="10">
        <v>0.66500000000000004</v>
      </c>
      <c r="K30" s="10">
        <v>2.4500000000000002</v>
      </c>
      <c r="L30" s="10">
        <v>2.8000000000000004E-2</v>
      </c>
      <c r="M30" s="10">
        <v>1.89</v>
      </c>
      <c r="N30" s="10">
        <v>92.26</v>
      </c>
    </row>
    <row r="31" spans="1:14" ht="15.75" customHeight="1">
      <c r="A31" s="9" t="s">
        <v>105</v>
      </c>
      <c r="B31" s="9" t="s">
        <v>159</v>
      </c>
      <c r="C31" s="10" t="s">
        <v>120</v>
      </c>
      <c r="D31" s="11" t="s">
        <v>40</v>
      </c>
      <c r="E31" s="11">
        <v>8.75</v>
      </c>
      <c r="F31" s="11">
        <v>7</v>
      </c>
      <c r="G31" s="10">
        <v>1.61</v>
      </c>
      <c r="H31" s="10">
        <v>6.3E-2</v>
      </c>
      <c r="I31" s="10">
        <v>7.000000000000001E-3</v>
      </c>
      <c r="J31" s="10">
        <v>0.28699999999999998</v>
      </c>
      <c r="K31" s="10">
        <v>0.42</v>
      </c>
      <c r="L31" s="10">
        <v>3.5000000000000003E-2</v>
      </c>
      <c r="M31" s="10">
        <v>0.63</v>
      </c>
      <c r="N31" s="10">
        <v>4.34</v>
      </c>
    </row>
    <row r="32" spans="1:14" ht="15.75" customHeight="1">
      <c r="A32" s="9" t="s">
        <v>105</v>
      </c>
      <c r="B32" s="9" t="s">
        <v>159</v>
      </c>
      <c r="C32" s="10" t="s">
        <v>93</v>
      </c>
      <c r="D32" s="11" t="s">
        <v>94</v>
      </c>
      <c r="E32" s="11">
        <v>3</v>
      </c>
      <c r="F32" s="11">
        <v>3</v>
      </c>
      <c r="G32" s="10">
        <v>7.71</v>
      </c>
      <c r="H32" s="10">
        <v>0.55199999999999994</v>
      </c>
      <c r="I32" s="10">
        <v>0.6090000000000001</v>
      </c>
      <c r="J32" s="10">
        <v>6.000000000000001E-3</v>
      </c>
      <c r="K32" s="10">
        <v>1.74</v>
      </c>
      <c r="L32" s="10">
        <v>4.4999999999999998E-2</v>
      </c>
      <c r="M32" s="10">
        <v>0.24</v>
      </c>
      <c r="N32" s="10">
        <v>0</v>
      </c>
    </row>
    <row r="33" spans="1:14" ht="15.75" customHeight="1">
      <c r="A33" s="9" t="s">
        <v>105</v>
      </c>
      <c r="B33" s="9" t="s">
        <v>159</v>
      </c>
      <c r="C33" s="10" t="s">
        <v>95</v>
      </c>
      <c r="D33" s="11" t="s">
        <v>31</v>
      </c>
      <c r="E33" s="11">
        <v>2.5</v>
      </c>
      <c r="F33" s="11">
        <v>1</v>
      </c>
      <c r="G33" s="10">
        <v>0.37</v>
      </c>
      <c r="H33" s="10">
        <v>1.2E-2</v>
      </c>
      <c r="I33" s="10">
        <v>1E-3</v>
      </c>
      <c r="J33" s="10">
        <v>6.8000000000000005E-2</v>
      </c>
      <c r="K33" s="10">
        <v>0.15</v>
      </c>
      <c r="L33" s="10">
        <v>5.0000000000000001E-3</v>
      </c>
      <c r="M33" s="10">
        <v>0.56999999999999995</v>
      </c>
      <c r="N33" s="10">
        <v>2</v>
      </c>
    </row>
    <row r="34" spans="1:14" ht="15.75" customHeight="1">
      <c r="A34" s="9" t="s">
        <v>105</v>
      </c>
      <c r="B34" s="9" t="s">
        <v>159</v>
      </c>
      <c r="C34" s="10" t="s">
        <v>96</v>
      </c>
      <c r="D34" s="11" t="s">
        <v>97</v>
      </c>
      <c r="E34" s="11">
        <v>0.77777777777777779</v>
      </c>
      <c r="F34" s="11">
        <v>0.7</v>
      </c>
      <c r="G34" s="10">
        <v>0.308</v>
      </c>
      <c r="H34" s="10">
        <v>1.61E-2</v>
      </c>
      <c r="I34" s="10">
        <v>4.1999999999999997E-3</v>
      </c>
      <c r="J34" s="10">
        <v>4.1299999999999996E-2</v>
      </c>
      <c r="K34" s="10">
        <v>0.32199999999999995</v>
      </c>
      <c r="L34" s="10">
        <v>1.26E-2</v>
      </c>
      <c r="M34" s="10">
        <v>0.57399999999999995</v>
      </c>
      <c r="N34" s="10">
        <v>2.73</v>
      </c>
    </row>
    <row r="35" spans="1:14" ht="15.75" customHeight="1">
      <c r="A35" s="9" t="s">
        <v>105</v>
      </c>
      <c r="B35" s="9" t="s">
        <v>159</v>
      </c>
      <c r="C35" s="10" t="s">
        <v>65</v>
      </c>
      <c r="D35" s="11" t="s">
        <v>32</v>
      </c>
      <c r="E35" s="11">
        <v>1</v>
      </c>
      <c r="F35" s="11">
        <v>1</v>
      </c>
      <c r="G35" s="10">
        <v>9</v>
      </c>
      <c r="H35" s="10">
        <v>0</v>
      </c>
      <c r="I35" s="10">
        <v>1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1:14" ht="15.75" customHeight="1">
      <c r="A36" s="9" t="s">
        <v>105</v>
      </c>
      <c r="B36" s="9" t="s">
        <v>159</v>
      </c>
      <c r="C36" s="10" t="s">
        <v>98</v>
      </c>
      <c r="D36" s="11" t="s">
        <v>33</v>
      </c>
      <c r="E36" s="11">
        <v>0.63157894736842102</v>
      </c>
      <c r="F36" s="11">
        <v>0.6</v>
      </c>
      <c r="G36" s="10">
        <v>0.86399999999999988</v>
      </c>
      <c r="H36" s="10">
        <v>2.8199999999999999E-2</v>
      </c>
      <c r="I36" s="10">
        <v>1.8E-3</v>
      </c>
      <c r="J36" s="10">
        <v>0.17579999999999998</v>
      </c>
      <c r="K36" s="10">
        <v>0.114</v>
      </c>
      <c r="L36" s="10">
        <v>7.8000000000000005E-3</v>
      </c>
      <c r="M36" s="10">
        <v>0.24</v>
      </c>
      <c r="N36" s="10">
        <v>0</v>
      </c>
    </row>
    <row r="37" spans="1:14" ht="15.75" customHeight="1">
      <c r="A37" s="9" t="s">
        <v>105</v>
      </c>
      <c r="B37" s="9" t="s">
        <v>159</v>
      </c>
      <c r="C37" s="10" t="s">
        <v>67</v>
      </c>
      <c r="D37" s="11" t="s">
        <v>34</v>
      </c>
      <c r="E37" s="11">
        <v>1</v>
      </c>
      <c r="F37" s="11">
        <v>1</v>
      </c>
      <c r="G37" s="10">
        <v>0</v>
      </c>
      <c r="H37" s="10">
        <v>0</v>
      </c>
      <c r="I37" s="10">
        <v>0</v>
      </c>
      <c r="J37" s="10">
        <v>0</v>
      </c>
      <c r="K37" s="10">
        <v>387.81</v>
      </c>
      <c r="L37" s="10">
        <v>3.0000000000000001E-3</v>
      </c>
      <c r="M37" s="10">
        <v>0.24</v>
      </c>
      <c r="N37" s="10">
        <v>0</v>
      </c>
    </row>
    <row r="38" spans="1:14" ht="15.75" customHeight="1">
      <c r="A38" s="66"/>
      <c r="B38" s="48"/>
      <c r="C38" s="46" t="s">
        <v>162</v>
      </c>
      <c r="D38" s="47"/>
      <c r="E38" s="47"/>
      <c r="F38" s="48"/>
      <c r="G38" s="13">
        <f t="shared" ref="G38:N38" si="3">SUM(G28:G37)</f>
        <v>90.102000000000018</v>
      </c>
      <c r="H38" s="13">
        <f t="shared" si="3"/>
        <v>4.3952999999999989</v>
      </c>
      <c r="I38" s="13">
        <f t="shared" si="3"/>
        <v>1.7750000000000001</v>
      </c>
      <c r="J38" s="13">
        <f t="shared" si="3"/>
        <v>12.283100000000003</v>
      </c>
      <c r="K38" s="13">
        <f t="shared" si="3"/>
        <v>397.65600000000001</v>
      </c>
      <c r="L38" s="13">
        <f t="shared" si="3"/>
        <v>1.2963999999999998</v>
      </c>
      <c r="M38" s="13">
        <f t="shared" si="3"/>
        <v>13.234000000000002</v>
      </c>
      <c r="N38" s="13">
        <f t="shared" si="3"/>
        <v>101.63000000000001</v>
      </c>
    </row>
    <row r="39" spans="1:14" ht="15.75" customHeight="1">
      <c r="A39" s="9" t="s">
        <v>105</v>
      </c>
      <c r="B39" s="9" t="s">
        <v>298</v>
      </c>
      <c r="C39" s="10" t="s">
        <v>214</v>
      </c>
      <c r="D39" s="11" t="s">
        <v>215</v>
      </c>
      <c r="E39" s="11">
        <v>16.666666666666668</v>
      </c>
      <c r="F39" s="11">
        <v>15</v>
      </c>
      <c r="G39" s="10">
        <v>22.35</v>
      </c>
      <c r="H39" s="10">
        <v>1.89</v>
      </c>
      <c r="I39" s="10">
        <v>1.62</v>
      </c>
      <c r="J39" s="10">
        <v>4.4999999999999998E-2</v>
      </c>
      <c r="K39" s="10">
        <v>20.85</v>
      </c>
      <c r="L39" s="10">
        <v>0.255</v>
      </c>
      <c r="M39" s="10">
        <v>7.95</v>
      </c>
      <c r="N39" s="10">
        <v>26.55</v>
      </c>
    </row>
    <row r="40" spans="1:14" ht="15.75" customHeight="1">
      <c r="A40" s="9" t="s">
        <v>105</v>
      </c>
      <c r="B40" s="9" t="s">
        <v>298</v>
      </c>
      <c r="C40" s="10" t="s">
        <v>91</v>
      </c>
      <c r="D40" s="11" t="s">
        <v>92</v>
      </c>
      <c r="E40" s="11">
        <v>50</v>
      </c>
      <c r="F40" s="11">
        <v>30</v>
      </c>
      <c r="G40" s="10">
        <v>10.199999999999999</v>
      </c>
      <c r="H40" s="10">
        <v>0.87</v>
      </c>
      <c r="I40" s="10">
        <v>0.06</v>
      </c>
      <c r="J40" s="10">
        <v>1.1399999999999999</v>
      </c>
      <c r="K40" s="10">
        <v>19.8</v>
      </c>
      <c r="L40" s="10">
        <v>0.72</v>
      </c>
      <c r="M40" s="10">
        <v>36.9</v>
      </c>
      <c r="N40" s="10">
        <v>159.9</v>
      </c>
    </row>
    <row r="41" spans="1:14" ht="15.75" customHeight="1">
      <c r="A41" s="9" t="s">
        <v>105</v>
      </c>
      <c r="B41" s="9" t="s">
        <v>298</v>
      </c>
      <c r="C41" s="10" t="s">
        <v>65</v>
      </c>
      <c r="D41" s="11" t="s">
        <v>32</v>
      </c>
      <c r="E41" s="11">
        <v>3</v>
      </c>
      <c r="F41" s="11">
        <v>3</v>
      </c>
      <c r="G41" s="10">
        <v>27</v>
      </c>
      <c r="H41" s="10">
        <v>0</v>
      </c>
      <c r="I41" s="10">
        <v>3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1:14" ht="15.75" customHeight="1">
      <c r="A42" s="9" t="s">
        <v>105</v>
      </c>
      <c r="B42" s="9" t="s">
        <v>298</v>
      </c>
      <c r="C42" s="10" t="s">
        <v>67</v>
      </c>
      <c r="D42" s="11" t="s">
        <v>34</v>
      </c>
      <c r="E42" s="11">
        <v>1</v>
      </c>
      <c r="F42" s="11">
        <v>1</v>
      </c>
      <c r="G42" s="10">
        <v>0</v>
      </c>
      <c r="H42" s="10">
        <v>0</v>
      </c>
      <c r="I42" s="10">
        <v>0</v>
      </c>
      <c r="J42" s="10">
        <v>0</v>
      </c>
      <c r="K42" s="10">
        <v>387.81</v>
      </c>
      <c r="L42" s="10">
        <v>3.0000000000000001E-3</v>
      </c>
      <c r="M42" s="10">
        <v>0.24</v>
      </c>
      <c r="N42" s="10">
        <v>0</v>
      </c>
    </row>
    <row r="43" spans="1:14" ht="15.75" customHeight="1">
      <c r="A43" s="62"/>
      <c r="B43" s="63"/>
      <c r="C43" s="46" t="s">
        <v>299</v>
      </c>
      <c r="D43" s="47"/>
      <c r="E43" s="47"/>
      <c r="F43" s="48"/>
      <c r="G43" s="13">
        <f t="shared" ref="G43:N43" si="4">SUM(G39:G42)</f>
        <v>59.55</v>
      </c>
      <c r="H43" s="13">
        <f t="shared" si="4"/>
        <v>2.76</v>
      </c>
      <c r="I43" s="13">
        <f t="shared" si="4"/>
        <v>4.68</v>
      </c>
      <c r="J43" s="13">
        <f t="shared" si="4"/>
        <v>1.1849999999999998</v>
      </c>
      <c r="K43" s="13">
        <f t="shared" si="4"/>
        <v>428.46000000000004</v>
      </c>
      <c r="L43" s="13">
        <f t="shared" si="4"/>
        <v>0.97799999999999998</v>
      </c>
      <c r="M43" s="13">
        <f t="shared" si="4"/>
        <v>45.09</v>
      </c>
      <c r="N43" s="13">
        <f t="shared" si="4"/>
        <v>186.45000000000002</v>
      </c>
    </row>
    <row r="44" spans="1:14" ht="15.75" customHeight="1">
      <c r="A44" s="64"/>
      <c r="B44" s="65"/>
      <c r="C44" s="46" t="s">
        <v>117</v>
      </c>
      <c r="D44" s="47"/>
      <c r="E44" s="47"/>
      <c r="F44" s="48"/>
      <c r="G44" s="13">
        <f t="shared" ref="G44:N44" si="5">+AVERAGE(G38,G43)</f>
        <v>74.826000000000008</v>
      </c>
      <c r="H44" s="13">
        <f t="shared" si="5"/>
        <v>3.5776499999999993</v>
      </c>
      <c r="I44" s="13">
        <f t="shared" si="5"/>
        <v>3.2275</v>
      </c>
      <c r="J44" s="13">
        <f t="shared" si="5"/>
        <v>6.7340500000000016</v>
      </c>
      <c r="K44" s="13">
        <f t="shared" si="5"/>
        <v>413.05799999999999</v>
      </c>
      <c r="L44" s="13">
        <f t="shared" si="5"/>
        <v>1.1372</v>
      </c>
      <c r="M44" s="13">
        <f t="shared" si="5"/>
        <v>29.162000000000003</v>
      </c>
      <c r="N44" s="13">
        <f t="shared" si="5"/>
        <v>144.04000000000002</v>
      </c>
    </row>
    <row r="45" spans="1:14" ht="15.75" customHeight="1">
      <c r="A45" s="9" t="s">
        <v>35</v>
      </c>
      <c r="B45" s="9" t="s">
        <v>300</v>
      </c>
      <c r="C45" s="10" t="s">
        <v>123</v>
      </c>
      <c r="D45" s="11" t="s">
        <v>124</v>
      </c>
      <c r="E45" s="11">
        <v>129.03225806451613</v>
      </c>
      <c r="F45" s="11">
        <v>120</v>
      </c>
      <c r="G45" s="10">
        <v>199.2</v>
      </c>
      <c r="H45" s="10">
        <v>24.84</v>
      </c>
      <c r="I45" s="10">
        <v>11.04</v>
      </c>
      <c r="J45" s="10">
        <v>0.12</v>
      </c>
      <c r="K45" s="10">
        <v>75.599999999999994</v>
      </c>
      <c r="L45" s="10">
        <v>0.84</v>
      </c>
      <c r="M45" s="10">
        <v>13.2</v>
      </c>
      <c r="N45" s="10">
        <v>28.8</v>
      </c>
    </row>
    <row r="46" spans="1:14" ht="15.75" customHeight="1">
      <c r="A46" s="9" t="s">
        <v>35</v>
      </c>
      <c r="B46" s="9" t="s">
        <v>300</v>
      </c>
      <c r="C46" s="10" t="s">
        <v>120</v>
      </c>
      <c r="D46" s="11" t="s">
        <v>40</v>
      </c>
      <c r="E46" s="11">
        <v>12.5</v>
      </c>
      <c r="F46" s="11">
        <v>10</v>
      </c>
      <c r="G46" s="10">
        <v>2.2999999999999998</v>
      </c>
      <c r="H46" s="10">
        <v>0.09</v>
      </c>
      <c r="I46" s="10">
        <v>0.01</v>
      </c>
      <c r="J46" s="10">
        <v>0.41</v>
      </c>
      <c r="K46" s="10">
        <v>0.6</v>
      </c>
      <c r="L46" s="10">
        <v>0.05</v>
      </c>
      <c r="M46" s="10">
        <v>0.9</v>
      </c>
      <c r="N46" s="10">
        <v>6.2</v>
      </c>
    </row>
    <row r="47" spans="1:14" ht="15.75" customHeight="1">
      <c r="A47" s="9" t="s">
        <v>35</v>
      </c>
      <c r="B47" s="9" t="s">
        <v>300</v>
      </c>
      <c r="C47" s="10" t="s">
        <v>95</v>
      </c>
      <c r="D47" s="11" t="s">
        <v>31</v>
      </c>
      <c r="E47" s="11">
        <v>12.5</v>
      </c>
      <c r="F47" s="11">
        <v>5</v>
      </c>
      <c r="G47" s="10">
        <v>1.85</v>
      </c>
      <c r="H47" s="10">
        <v>0.06</v>
      </c>
      <c r="I47" s="10">
        <v>5.0000000000000001E-3</v>
      </c>
      <c r="J47" s="10">
        <v>0.34</v>
      </c>
      <c r="K47" s="10">
        <v>0.75</v>
      </c>
      <c r="L47" s="10">
        <v>2.5000000000000001E-2</v>
      </c>
      <c r="M47" s="10">
        <v>2.85</v>
      </c>
      <c r="N47" s="10">
        <v>10</v>
      </c>
    </row>
    <row r="48" spans="1:14" ht="15.75" customHeight="1">
      <c r="A48" s="9" t="s">
        <v>35</v>
      </c>
      <c r="B48" s="9" t="s">
        <v>300</v>
      </c>
      <c r="C48" s="10" t="s">
        <v>125</v>
      </c>
      <c r="D48" s="11">
        <v>0</v>
      </c>
      <c r="E48" s="11">
        <v>3</v>
      </c>
      <c r="F48" s="11">
        <v>3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5.75" customHeight="1">
      <c r="A49" s="9" t="s">
        <v>35</v>
      </c>
      <c r="B49" s="9" t="s">
        <v>300</v>
      </c>
      <c r="C49" s="10" t="s">
        <v>65</v>
      </c>
      <c r="D49" s="11" t="s">
        <v>32</v>
      </c>
      <c r="E49" s="11">
        <v>1</v>
      </c>
      <c r="F49" s="11">
        <v>1</v>
      </c>
      <c r="G49" s="10">
        <v>9</v>
      </c>
      <c r="H49" s="10">
        <v>0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5.75" customHeight="1">
      <c r="A50" s="9" t="s">
        <v>35</v>
      </c>
      <c r="B50" s="9" t="s">
        <v>300</v>
      </c>
      <c r="C50" s="10" t="s">
        <v>67</v>
      </c>
      <c r="D50" s="11" t="s">
        <v>34</v>
      </c>
      <c r="E50" s="11">
        <v>1</v>
      </c>
      <c r="F50" s="11">
        <v>1</v>
      </c>
      <c r="G50" s="10">
        <v>0</v>
      </c>
      <c r="H50" s="10">
        <v>0</v>
      </c>
      <c r="I50" s="10">
        <v>0</v>
      </c>
      <c r="J50" s="10">
        <v>0</v>
      </c>
      <c r="K50" s="10">
        <v>387.81</v>
      </c>
      <c r="L50" s="10">
        <v>3.0000000000000001E-3</v>
      </c>
      <c r="M50" s="10">
        <v>0.24</v>
      </c>
      <c r="N50" s="10">
        <v>0</v>
      </c>
    </row>
    <row r="51" spans="1:14" ht="15.75" customHeight="1">
      <c r="A51" s="9"/>
      <c r="B51" s="9"/>
      <c r="C51" s="46" t="s">
        <v>301</v>
      </c>
      <c r="D51" s="47"/>
      <c r="E51" s="47"/>
      <c r="F51" s="48"/>
      <c r="G51" s="13">
        <f t="shared" ref="G51:N51" si="6">SUM(G45:G50)</f>
        <v>212.35</v>
      </c>
      <c r="H51" s="13">
        <f t="shared" si="6"/>
        <v>24.99</v>
      </c>
      <c r="I51" s="13">
        <f t="shared" si="6"/>
        <v>12.055</v>
      </c>
      <c r="J51" s="13">
        <f t="shared" si="6"/>
        <v>0.87000000000000011</v>
      </c>
      <c r="K51" s="13">
        <f t="shared" si="6"/>
        <v>464.76</v>
      </c>
      <c r="L51" s="13">
        <f t="shared" si="6"/>
        <v>0.91800000000000004</v>
      </c>
      <c r="M51" s="13">
        <f t="shared" si="6"/>
        <v>17.189999999999998</v>
      </c>
      <c r="N51" s="13">
        <f t="shared" si="6"/>
        <v>45</v>
      </c>
    </row>
    <row r="52" spans="1:14" ht="15.75" customHeight="1">
      <c r="A52" s="9" t="s">
        <v>35</v>
      </c>
      <c r="B52" s="9" t="s">
        <v>302</v>
      </c>
      <c r="C52" s="10" t="s">
        <v>269</v>
      </c>
      <c r="D52" s="11" t="s">
        <v>270</v>
      </c>
      <c r="E52" s="11">
        <v>120</v>
      </c>
      <c r="F52" s="11">
        <v>120</v>
      </c>
      <c r="G52" s="10">
        <v>232.8</v>
      </c>
      <c r="H52" s="10">
        <v>23.52</v>
      </c>
      <c r="I52" s="10">
        <v>15.24</v>
      </c>
      <c r="J52" s="10">
        <v>0.24</v>
      </c>
      <c r="K52" s="10">
        <v>72</v>
      </c>
      <c r="L52" s="10">
        <v>2.16</v>
      </c>
      <c r="M52" s="10">
        <v>13.2</v>
      </c>
      <c r="N52" s="10">
        <v>3.6</v>
      </c>
    </row>
    <row r="53" spans="1:14" ht="15.75" customHeight="1">
      <c r="A53" s="9" t="s">
        <v>35</v>
      </c>
      <c r="B53" s="9" t="s">
        <v>302</v>
      </c>
      <c r="C53" s="10" t="s">
        <v>120</v>
      </c>
      <c r="D53" s="11" t="s">
        <v>40</v>
      </c>
      <c r="E53" s="11">
        <v>12.5</v>
      </c>
      <c r="F53" s="11">
        <v>10</v>
      </c>
      <c r="G53" s="10">
        <v>2.2999999999999998</v>
      </c>
      <c r="H53" s="10">
        <v>0.09</v>
      </c>
      <c r="I53" s="10">
        <v>0.01</v>
      </c>
      <c r="J53" s="10">
        <v>0.41</v>
      </c>
      <c r="K53" s="10">
        <v>0.6</v>
      </c>
      <c r="L53" s="10">
        <v>0.05</v>
      </c>
      <c r="M53" s="10">
        <v>0.9</v>
      </c>
      <c r="N53" s="10">
        <v>6.2</v>
      </c>
    </row>
    <row r="54" spans="1:14" ht="15.75" customHeight="1">
      <c r="A54" s="9" t="s">
        <v>35</v>
      </c>
      <c r="B54" s="9" t="s">
        <v>302</v>
      </c>
      <c r="C54" s="10" t="s">
        <v>95</v>
      </c>
      <c r="D54" s="11" t="s">
        <v>31</v>
      </c>
      <c r="E54" s="11">
        <v>12.5</v>
      </c>
      <c r="F54" s="11">
        <v>5</v>
      </c>
      <c r="G54" s="10">
        <v>1.85</v>
      </c>
      <c r="H54" s="10">
        <v>0.06</v>
      </c>
      <c r="I54" s="10">
        <v>5.0000000000000001E-3</v>
      </c>
      <c r="J54" s="10">
        <v>0.34</v>
      </c>
      <c r="K54" s="10">
        <v>0.75</v>
      </c>
      <c r="L54" s="10">
        <v>2.5000000000000001E-2</v>
      </c>
      <c r="M54" s="10">
        <v>2.85</v>
      </c>
      <c r="N54" s="10">
        <v>10</v>
      </c>
    </row>
    <row r="55" spans="1:14" ht="15.75" customHeight="1">
      <c r="A55" s="9" t="s">
        <v>35</v>
      </c>
      <c r="B55" s="9" t="s">
        <v>302</v>
      </c>
      <c r="C55" s="10" t="s">
        <v>107</v>
      </c>
      <c r="D55" s="11" t="s">
        <v>108</v>
      </c>
      <c r="E55" s="11">
        <v>5.882352941176471</v>
      </c>
      <c r="F55" s="11">
        <v>5</v>
      </c>
      <c r="G55" s="10">
        <v>1.75</v>
      </c>
      <c r="H55" s="10">
        <v>0.05</v>
      </c>
      <c r="I55" s="10">
        <v>1.4999999999999999E-2</v>
      </c>
      <c r="J55" s="10">
        <v>0.315</v>
      </c>
      <c r="K55" s="10">
        <v>0.1</v>
      </c>
      <c r="L55" s="10">
        <v>0.02</v>
      </c>
      <c r="M55" s="10">
        <v>0.35</v>
      </c>
      <c r="N55" s="10">
        <v>9.1999999999999993</v>
      </c>
    </row>
    <row r="56" spans="1:14" ht="15.75" customHeight="1">
      <c r="A56" s="9" t="s">
        <v>35</v>
      </c>
      <c r="B56" s="9" t="s">
        <v>302</v>
      </c>
      <c r="C56" s="10" t="s">
        <v>65</v>
      </c>
      <c r="D56" s="11" t="s">
        <v>32</v>
      </c>
      <c r="E56" s="11">
        <v>1</v>
      </c>
      <c r="F56" s="11">
        <v>1</v>
      </c>
      <c r="G56" s="10">
        <v>9</v>
      </c>
      <c r="H56" s="10">
        <v>0</v>
      </c>
      <c r="I56" s="10">
        <v>1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5.75" customHeight="1">
      <c r="A57" s="9" t="s">
        <v>35</v>
      </c>
      <c r="B57" s="9" t="s">
        <v>302</v>
      </c>
      <c r="C57" s="10" t="s">
        <v>98</v>
      </c>
      <c r="D57" s="11" t="s">
        <v>33</v>
      </c>
      <c r="E57" s="11">
        <v>0.63157894736842102</v>
      </c>
      <c r="F57" s="11">
        <v>0.6</v>
      </c>
      <c r="G57" s="10">
        <v>0.86399999999999988</v>
      </c>
      <c r="H57" s="10">
        <v>2.8199999999999999E-2</v>
      </c>
      <c r="I57" s="10">
        <v>1.8E-3</v>
      </c>
      <c r="J57" s="10">
        <v>0.17579999999999998</v>
      </c>
      <c r="K57" s="10">
        <v>0.114</v>
      </c>
      <c r="L57" s="10">
        <v>7.8000000000000005E-3</v>
      </c>
      <c r="M57" s="10">
        <v>0.24</v>
      </c>
      <c r="N57" s="10">
        <v>0</v>
      </c>
    </row>
    <row r="58" spans="1:14" ht="15.75" customHeight="1">
      <c r="A58" s="9" t="s">
        <v>35</v>
      </c>
      <c r="B58" s="9" t="s">
        <v>302</v>
      </c>
      <c r="C58" s="10" t="s">
        <v>67</v>
      </c>
      <c r="D58" s="11" t="s">
        <v>34</v>
      </c>
      <c r="E58" s="11">
        <v>1</v>
      </c>
      <c r="F58" s="11">
        <v>1</v>
      </c>
      <c r="G58" s="10">
        <v>0</v>
      </c>
      <c r="H58" s="10">
        <v>0</v>
      </c>
      <c r="I58" s="10">
        <v>0</v>
      </c>
      <c r="J58" s="10">
        <v>0</v>
      </c>
      <c r="K58" s="10">
        <v>387.81</v>
      </c>
      <c r="L58" s="10">
        <v>3.0000000000000001E-3</v>
      </c>
      <c r="M58" s="10">
        <v>0.24</v>
      </c>
      <c r="N58" s="10">
        <v>0</v>
      </c>
    </row>
    <row r="59" spans="1:14" ht="15.75" customHeight="1">
      <c r="A59" s="62"/>
      <c r="B59" s="63"/>
      <c r="C59" s="46" t="s">
        <v>303</v>
      </c>
      <c r="D59" s="47"/>
      <c r="E59" s="47"/>
      <c r="F59" s="48"/>
      <c r="G59" s="13">
        <f t="shared" ref="G59:N59" si="7">SUM(G52:G58)</f>
        <v>248.56400000000002</v>
      </c>
      <c r="H59" s="13">
        <f t="shared" si="7"/>
        <v>23.748199999999997</v>
      </c>
      <c r="I59" s="13">
        <f t="shared" si="7"/>
        <v>16.271800000000002</v>
      </c>
      <c r="J59" s="13">
        <f t="shared" si="7"/>
        <v>1.4807999999999999</v>
      </c>
      <c r="K59" s="13">
        <f t="shared" si="7"/>
        <v>461.37400000000002</v>
      </c>
      <c r="L59" s="13">
        <f t="shared" si="7"/>
        <v>2.2658</v>
      </c>
      <c r="M59" s="13">
        <f t="shared" si="7"/>
        <v>17.779999999999998</v>
      </c>
      <c r="N59" s="13">
        <f t="shared" si="7"/>
        <v>29</v>
      </c>
    </row>
    <row r="60" spans="1:14" ht="15.75" customHeight="1">
      <c r="A60" s="64"/>
      <c r="B60" s="65"/>
      <c r="C60" s="46" t="s">
        <v>128</v>
      </c>
      <c r="D60" s="47"/>
      <c r="E60" s="47"/>
      <c r="F60" s="48"/>
      <c r="G60" s="13">
        <f t="shared" ref="G60:N60" si="8">AVERAGE(G51,G59)</f>
        <v>230.45699999999999</v>
      </c>
      <c r="H60" s="13">
        <f t="shared" si="8"/>
        <v>24.369099999999996</v>
      </c>
      <c r="I60" s="13">
        <f t="shared" si="8"/>
        <v>14.163400000000001</v>
      </c>
      <c r="J60" s="13">
        <f t="shared" si="8"/>
        <v>1.1754</v>
      </c>
      <c r="K60" s="13">
        <f t="shared" si="8"/>
        <v>463.06700000000001</v>
      </c>
      <c r="L60" s="13">
        <f t="shared" si="8"/>
        <v>1.5919000000000001</v>
      </c>
      <c r="M60" s="13">
        <f t="shared" si="8"/>
        <v>17.484999999999999</v>
      </c>
      <c r="N60" s="13">
        <f t="shared" si="8"/>
        <v>37</v>
      </c>
    </row>
    <row r="61" spans="1:14" ht="15.75" customHeight="1">
      <c r="A61" s="9" t="s">
        <v>129</v>
      </c>
      <c r="B61" s="9" t="s">
        <v>304</v>
      </c>
      <c r="C61" s="10" t="s">
        <v>120</v>
      </c>
      <c r="D61" s="11" t="s">
        <v>40</v>
      </c>
      <c r="E61" s="11">
        <v>25</v>
      </c>
      <c r="F61" s="11">
        <v>20</v>
      </c>
      <c r="G61" s="10">
        <v>4.5999999999999996</v>
      </c>
      <c r="H61" s="10">
        <v>0.18</v>
      </c>
      <c r="I61" s="10">
        <v>0.02</v>
      </c>
      <c r="J61" s="10">
        <v>0.82</v>
      </c>
      <c r="K61" s="10">
        <v>1.2</v>
      </c>
      <c r="L61" s="10">
        <v>0.1</v>
      </c>
      <c r="M61" s="10">
        <v>1.8</v>
      </c>
      <c r="N61" s="10">
        <v>12.4</v>
      </c>
    </row>
    <row r="62" spans="1:14" ht="15.75" customHeight="1">
      <c r="A62" s="9" t="s">
        <v>129</v>
      </c>
      <c r="B62" s="9" t="s">
        <v>304</v>
      </c>
      <c r="C62" s="10" t="s">
        <v>176</v>
      </c>
      <c r="D62" s="11" t="s">
        <v>57</v>
      </c>
      <c r="E62" s="11">
        <v>45.454545454545453</v>
      </c>
      <c r="F62" s="11">
        <v>25</v>
      </c>
      <c r="G62" s="10">
        <v>4.5</v>
      </c>
      <c r="H62" s="10">
        <v>0.2</v>
      </c>
      <c r="I62" s="10">
        <v>2.5000000000000001E-2</v>
      </c>
      <c r="J62" s="10">
        <v>0.65</v>
      </c>
      <c r="K62" s="10">
        <v>1.5</v>
      </c>
      <c r="L62" s="10">
        <v>0.22500000000000001</v>
      </c>
      <c r="M62" s="10">
        <v>5.25</v>
      </c>
      <c r="N62" s="10">
        <v>2.5</v>
      </c>
    </row>
    <row r="63" spans="1:14" ht="15.75" customHeight="1">
      <c r="A63" s="9" t="s">
        <v>129</v>
      </c>
      <c r="B63" s="9" t="s">
        <v>304</v>
      </c>
      <c r="C63" s="10" t="s">
        <v>195</v>
      </c>
      <c r="D63" s="11" t="s">
        <v>196</v>
      </c>
      <c r="E63" s="11">
        <v>15</v>
      </c>
      <c r="F63" s="11">
        <v>15</v>
      </c>
      <c r="G63" s="10">
        <v>22.8</v>
      </c>
      <c r="H63" s="10">
        <v>0.51</v>
      </c>
      <c r="I63" s="10">
        <v>0.18</v>
      </c>
      <c r="J63" s="10">
        <v>4.5750000000000002</v>
      </c>
      <c r="K63" s="10">
        <v>0.45</v>
      </c>
      <c r="L63" s="10">
        <v>0.12</v>
      </c>
      <c r="M63" s="10">
        <v>0.75</v>
      </c>
      <c r="N63" s="10">
        <v>4.2</v>
      </c>
    </row>
    <row r="64" spans="1:14" ht="15.75" customHeight="1">
      <c r="A64" s="9" t="s">
        <v>129</v>
      </c>
      <c r="B64" s="9" t="s">
        <v>304</v>
      </c>
      <c r="C64" s="10" t="s">
        <v>67</v>
      </c>
      <c r="D64" s="11" t="s">
        <v>34</v>
      </c>
      <c r="E64" s="11">
        <v>1</v>
      </c>
      <c r="F64" s="11">
        <v>1</v>
      </c>
      <c r="G64" s="10">
        <v>0</v>
      </c>
      <c r="H64" s="10">
        <v>0</v>
      </c>
      <c r="I64" s="10">
        <v>0</v>
      </c>
      <c r="J64" s="10">
        <v>0</v>
      </c>
      <c r="K64" s="10">
        <v>387.81</v>
      </c>
      <c r="L64" s="10">
        <v>3.0000000000000001E-3</v>
      </c>
      <c r="M64" s="10">
        <v>0.24</v>
      </c>
      <c r="N64" s="10">
        <v>0</v>
      </c>
    </row>
    <row r="65" spans="1:14" ht="15.75" customHeight="1">
      <c r="A65" s="9" t="s">
        <v>129</v>
      </c>
      <c r="B65" s="9" t="s">
        <v>304</v>
      </c>
      <c r="C65" s="10" t="s">
        <v>208</v>
      </c>
      <c r="D65" s="11" t="s">
        <v>209</v>
      </c>
      <c r="E65" s="11">
        <v>10</v>
      </c>
      <c r="F65" s="11">
        <v>10</v>
      </c>
      <c r="G65" s="10">
        <v>33</v>
      </c>
      <c r="H65" s="10">
        <v>0.21</v>
      </c>
      <c r="I65" s="10">
        <v>3.5</v>
      </c>
      <c r="J65" s="10">
        <v>0.17</v>
      </c>
      <c r="K65" s="10">
        <v>4.5999999999999996</v>
      </c>
      <c r="L65" s="10">
        <v>0</v>
      </c>
      <c r="M65" s="10">
        <v>6.8</v>
      </c>
      <c r="N65" s="10">
        <v>35.299999999999997</v>
      </c>
    </row>
    <row r="66" spans="1:14" ht="15.75" customHeight="1">
      <c r="A66" s="9" t="s">
        <v>28</v>
      </c>
      <c r="B66" s="9" t="s">
        <v>29</v>
      </c>
      <c r="C66" s="10" t="s">
        <v>138</v>
      </c>
      <c r="D66" s="11" t="s">
        <v>30</v>
      </c>
      <c r="E66" s="11">
        <v>45</v>
      </c>
      <c r="F66" s="11">
        <v>45</v>
      </c>
      <c r="G66" s="10">
        <v>158.85</v>
      </c>
      <c r="H66" s="10">
        <v>3.0150000000000001</v>
      </c>
      <c r="I66" s="10">
        <v>0.18</v>
      </c>
      <c r="J66" s="10">
        <v>36.044999999999995</v>
      </c>
      <c r="K66" s="10">
        <v>0.9</v>
      </c>
      <c r="L66" s="10">
        <v>0.36</v>
      </c>
      <c r="M66" s="10">
        <v>4.05</v>
      </c>
      <c r="N66" s="10">
        <v>0</v>
      </c>
    </row>
    <row r="67" spans="1:14" ht="15.75" customHeight="1">
      <c r="A67" s="9" t="s">
        <v>28</v>
      </c>
      <c r="B67" s="9" t="s">
        <v>29</v>
      </c>
      <c r="C67" s="10" t="s">
        <v>95</v>
      </c>
      <c r="D67" s="11" t="s">
        <v>31</v>
      </c>
      <c r="E67" s="11">
        <v>6.25</v>
      </c>
      <c r="F67" s="11">
        <v>2.5</v>
      </c>
      <c r="G67" s="10">
        <v>0.92500000000000004</v>
      </c>
      <c r="H67" s="10">
        <v>0.03</v>
      </c>
      <c r="I67" s="10">
        <v>2.5000000000000001E-3</v>
      </c>
      <c r="J67" s="10">
        <v>0.17</v>
      </c>
      <c r="K67" s="10">
        <v>0.375</v>
      </c>
      <c r="L67" s="10">
        <v>1.2500000000000001E-2</v>
      </c>
      <c r="M67" s="10">
        <v>1.425</v>
      </c>
      <c r="N67" s="10">
        <v>5</v>
      </c>
    </row>
    <row r="68" spans="1:14" ht="15.75" customHeight="1">
      <c r="A68" s="9" t="s">
        <v>28</v>
      </c>
      <c r="B68" s="9" t="s">
        <v>29</v>
      </c>
      <c r="C68" s="10" t="s">
        <v>65</v>
      </c>
      <c r="D68" s="11" t="s">
        <v>32</v>
      </c>
      <c r="E68" s="11">
        <v>2.9</v>
      </c>
      <c r="F68" s="11">
        <v>2.9</v>
      </c>
      <c r="G68" s="10">
        <v>26.1</v>
      </c>
      <c r="H68" s="10">
        <v>0</v>
      </c>
      <c r="I68" s="10">
        <v>2.9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4" ht="15.75" customHeight="1">
      <c r="A69" s="9" t="s">
        <v>28</v>
      </c>
      <c r="B69" s="9" t="s">
        <v>29</v>
      </c>
      <c r="C69" s="10" t="s">
        <v>98</v>
      </c>
      <c r="D69" s="11" t="s">
        <v>33</v>
      </c>
      <c r="E69" s="11">
        <v>0.63157894736842102</v>
      </c>
      <c r="F69" s="11">
        <v>0.6</v>
      </c>
      <c r="G69" s="10">
        <v>0.86399999999999988</v>
      </c>
      <c r="H69" s="10">
        <v>2.8199999999999999E-2</v>
      </c>
      <c r="I69" s="10">
        <v>1.8E-3</v>
      </c>
      <c r="J69" s="10">
        <v>0.17579999999999998</v>
      </c>
      <c r="K69" s="10">
        <v>0.114</v>
      </c>
      <c r="L69" s="10">
        <v>7.8000000000000005E-3</v>
      </c>
      <c r="M69" s="10">
        <v>0.24</v>
      </c>
      <c r="N69" s="10">
        <v>0</v>
      </c>
    </row>
    <row r="70" spans="1:14" ht="15.75" customHeight="1">
      <c r="A70" s="9" t="s">
        <v>28</v>
      </c>
      <c r="B70" s="9" t="s">
        <v>29</v>
      </c>
      <c r="C70" s="10" t="s">
        <v>67</v>
      </c>
      <c r="D70" s="11" t="s">
        <v>34</v>
      </c>
      <c r="E70" s="11">
        <v>1</v>
      </c>
      <c r="F70" s="11">
        <v>1</v>
      </c>
      <c r="G70" s="10">
        <v>0</v>
      </c>
      <c r="H70" s="10">
        <v>0</v>
      </c>
      <c r="I70" s="10">
        <v>0</v>
      </c>
      <c r="J70" s="10">
        <v>0</v>
      </c>
      <c r="K70" s="10">
        <v>387.81</v>
      </c>
      <c r="L70" s="10">
        <v>3.0000000000000001E-3</v>
      </c>
      <c r="M70" s="10">
        <v>0.24</v>
      </c>
      <c r="N70" s="10">
        <v>0</v>
      </c>
    </row>
    <row r="71" spans="1:14" ht="15.75" customHeight="1">
      <c r="A71" s="9" t="s">
        <v>139</v>
      </c>
      <c r="B71" s="9" t="s">
        <v>305</v>
      </c>
      <c r="C71" s="10" t="s">
        <v>179</v>
      </c>
      <c r="D71" s="11" t="s">
        <v>180</v>
      </c>
      <c r="E71" s="11">
        <v>104.16666666666667</v>
      </c>
      <c r="F71" s="11">
        <v>75</v>
      </c>
      <c r="G71" s="10">
        <v>99</v>
      </c>
      <c r="H71" s="10">
        <v>0.82499999999999996</v>
      </c>
      <c r="I71" s="10">
        <v>0.15</v>
      </c>
      <c r="J71" s="10">
        <v>22.725000000000001</v>
      </c>
      <c r="K71" s="10">
        <v>3</v>
      </c>
      <c r="L71" s="10">
        <v>0.375</v>
      </c>
      <c r="M71" s="10">
        <v>2.25</v>
      </c>
      <c r="N71" s="10">
        <v>40.5</v>
      </c>
    </row>
    <row r="72" spans="1:14" ht="15.75" customHeight="1">
      <c r="A72" s="9" t="s">
        <v>139</v>
      </c>
      <c r="B72" s="9" t="s">
        <v>305</v>
      </c>
      <c r="C72" s="10" t="s">
        <v>63</v>
      </c>
      <c r="D72" s="11" t="s">
        <v>64</v>
      </c>
      <c r="E72" s="11">
        <v>3</v>
      </c>
      <c r="F72" s="11">
        <v>3</v>
      </c>
      <c r="G72" s="10">
        <v>21.96</v>
      </c>
      <c r="H72" s="10">
        <v>4.4999999999999998E-2</v>
      </c>
      <c r="I72" s="10">
        <v>2.4329999999999998</v>
      </c>
      <c r="J72" s="10">
        <v>0</v>
      </c>
      <c r="K72" s="10">
        <v>26.31</v>
      </c>
      <c r="L72" s="10">
        <v>0</v>
      </c>
      <c r="M72" s="10">
        <v>0.42</v>
      </c>
      <c r="N72" s="10">
        <v>24.57</v>
      </c>
    </row>
    <row r="73" spans="1:14" ht="15.75" customHeight="1">
      <c r="A73" s="9" t="s">
        <v>139</v>
      </c>
      <c r="B73" s="9" t="s">
        <v>305</v>
      </c>
      <c r="C73" s="10" t="s">
        <v>216</v>
      </c>
      <c r="D73" s="11">
        <v>0</v>
      </c>
      <c r="E73" s="11">
        <v>1</v>
      </c>
      <c r="F73" s="11">
        <v>1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</row>
    <row r="74" spans="1:14" ht="15.75" customHeight="1">
      <c r="A74" s="9" t="s">
        <v>139</v>
      </c>
      <c r="B74" s="9" t="s">
        <v>305</v>
      </c>
      <c r="C74" s="10" t="s">
        <v>284</v>
      </c>
      <c r="D74" s="11" t="s">
        <v>285</v>
      </c>
      <c r="E74" s="11">
        <v>5</v>
      </c>
      <c r="F74" s="11">
        <v>5</v>
      </c>
      <c r="G74" s="10">
        <v>18.2</v>
      </c>
      <c r="H74" s="10">
        <v>4.4999999999999998E-2</v>
      </c>
      <c r="I74" s="10">
        <v>5.0000000000000001E-3</v>
      </c>
      <c r="J74" s="10">
        <v>4.51</v>
      </c>
      <c r="K74" s="10">
        <v>1.95</v>
      </c>
      <c r="L74" s="10">
        <v>0.245</v>
      </c>
      <c r="M74" s="10">
        <v>2.1</v>
      </c>
      <c r="N74" s="10">
        <v>0</v>
      </c>
    </row>
    <row r="75" spans="1:14" ht="15.75" customHeight="1">
      <c r="A75" s="9" t="s">
        <v>139</v>
      </c>
      <c r="B75" s="9" t="s">
        <v>305</v>
      </c>
      <c r="C75" s="10" t="s">
        <v>70</v>
      </c>
      <c r="D75" s="11" t="s">
        <v>59</v>
      </c>
      <c r="E75" s="11">
        <v>20</v>
      </c>
      <c r="F75" s="11">
        <v>20</v>
      </c>
      <c r="G75" s="10">
        <v>57.2</v>
      </c>
      <c r="H75" s="10">
        <v>4.68</v>
      </c>
      <c r="I75" s="10">
        <v>3.74</v>
      </c>
      <c r="J75" s="10">
        <v>1.18</v>
      </c>
      <c r="K75" s="10">
        <v>95</v>
      </c>
      <c r="L75" s="10">
        <v>0.1</v>
      </c>
      <c r="M75" s="10">
        <v>81</v>
      </c>
      <c r="N75" s="10">
        <v>19.2</v>
      </c>
    </row>
    <row r="76" spans="1:14" ht="15.75" customHeight="1">
      <c r="A76" s="9" t="s">
        <v>143</v>
      </c>
      <c r="B76" s="9" t="s">
        <v>306</v>
      </c>
      <c r="C76" s="10" t="s">
        <v>280</v>
      </c>
      <c r="D76" s="11" t="s">
        <v>281</v>
      </c>
      <c r="E76" s="11">
        <v>66.315789473684205</v>
      </c>
      <c r="F76" s="11">
        <v>63</v>
      </c>
      <c r="G76" s="10">
        <v>28.35</v>
      </c>
      <c r="H76" s="10">
        <v>0.504</v>
      </c>
      <c r="I76" s="10">
        <v>0.315</v>
      </c>
      <c r="J76" s="10">
        <v>5.229000000000001</v>
      </c>
      <c r="K76" s="10">
        <v>1.26</v>
      </c>
      <c r="L76" s="10">
        <v>0.315</v>
      </c>
      <c r="M76" s="10">
        <v>13.23</v>
      </c>
      <c r="N76" s="10">
        <v>2.52</v>
      </c>
    </row>
    <row r="77" spans="1:14" ht="15.75" customHeight="1">
      <c r="A77" s="9" t="s">
        <v>143</v>
      </c>
      <c r="B77" s="9" t="s">
        <v>306</v>
      </c>
      <c r="C77" s="10" t="s">
        <v>66</v>
      </c>
      <c r="D77" s="11" t="s">
        <v>22</v>
      </c>
      <c r="E77" s="11">
        <v>11</v>
      </c>
      <c r="F77" s="11">
        <v>11</v>
      </c>
      <c r="G77" s="10">
        <v>42.9</v>
      </c>
      <c r="H77" s="10">
        <v>0</v>
      </c>
      <c r="I77" s="10">
        <v>0</v>
      </c>
      <c r="J77" s="10">
        <v>10.725</v>
      </c>
      <c r="K77" s="10">
        <v>4.29</v>
      </c>
      <c r="L77" s="10">
        <v>0.20899999999999999</v>
      </c>
      <c r="M77" s="10">
        <v>9.35</v>
      </c>
      <c r="N77" s="10">
        <v>0</v>
      </c>
    </row>
    <row r="78" spans="1:14" ht="15.75" customHeight="1">
      <c r="A78" s="9" t="s">
        <v>147</v>
      </c>
      <c r="B78" s="9" t="s">
        <v>307</v>
      </c>
      <c r="C78" s="10" t="s">
        <v>187</v>
      </c>
      <c r="D78" s="11" t="s">
        <v>188</v>
      </c>
      <c r="E78" s="11">
        <v>7</v>
      </c>
      <c r="F78" s="11">
        <v>7</v>
      </c>
      <c r="G78" s="10">
        <v>22.89</v>
      </c>
      <c r="H78" s="10">
        <v>0.58100000000000007</v>
      </c>
      <c r="I78" s="10">
        <v>0.58800000000000008</v>
      </c>
      <c r="J78" s="10">
        <v>3.8220000000000001</v>
      </c>
      <c r="K78" s="10">
        <v>8.61</v>
      </c>
      <c r="L78" s="10">
        <v>1.4000000000000002E-2</v>
      </c>
      <c r="M78" s="10">
        <v>18.899999999999999</v>
      </c>
      <c r="N78" s="10">
        <v>6.72</v>
      </c>
    </row>
    <row r="79" spans="1:14" ht="15.75" customHeight="1">
      <c r="A79" s="9" t="s">
        <v>147</v>
      </c>
      <c r="B79" s="9" t="s">
        <v>307</v>
      </c>
      <c r="C79" s="10" t="s">
        <v>208</v>
      </c>
      <c r="D79" s="11" t="s">
        <v>209</v>
      </c>
      <c r="E79" s="11">
        <v>15</v>
      </c>
      <c r="F79" s="11">
        <v>15</v>
      </c>
      <c r="G79" s="10">
        <v>49.5</v>
      </c>
      <c r="H79" s="10">
        <v>0.315</v>
      </c>
      <c r="I79" s="10">
        <v>5.25</v>
      </c>
      <c r="J79" s="10">
        <v>0.255</v>
      </c>
      <c r="K79" s="10">
        <v>6.9</v>
      </c>
      <c r="L79" s="10">
        <v>0</v>
      </c>
      <c r="M79" s="10">
        <v>10.199999999999999</v>
      </c>
      <c r="N79" s="10">
        <v>52.95</v>
      </c>
    </row>
    <row r="80" spans="1:14" ht="15.75" customHeight="1">
      <c r="A80" s="9" t="s">
        <v>147</v>
      </c>
      <c r="B80" s="9" t="s">
        <v>307</v>
      </c>
      <c r="C80" s="10" t="s">
        <v>182</v>
      </c>
      <c r="D80" s="11" t="s">
        <v>183</v>
      </c>
      <c r="E80" s="11">
        <v>46.875</v>
      </c>
      <c r="F80" s="11">
        <v>15</v>
      </c>
      <c r="G80" s="10">
        <v>9</v>
      </c>
      <c r="H80" s="10">
        <v>0.22500000000000001</v>
      </c>
      <c r="I80" s="10">
        <v>7.4999999999999997E-2</v>
      </c>
      <c r="J80" s="10">
        <v>1.86</v>
      </c>
      <c r="K80" s="10">
        <v>0.9</v>
      </c>
      <c r="L80" s="10">
        <v>0.255</v>
      </c>
      <c r="M80" s="10">
        <v>1.35</v>
      </c>
      <c r="N80" s="10">
        <v>25.95</v>
      </c>
    </row>
    <row r="81" spans="1:14" ht="15.75" customHeight="1">
      <c r="A81" s="9" t="s">
        <v>147</v>
      </c>
      <c r="B81" s="9" t="s">
        <v>307</v>
      </c>
      <c r="C81" s="10" t="s">
        <v>185</v>
      </c>
      <c r="D81" s="11" t="s">
        <v>186</v>
      </c>
      <c r="E81" s="11">
        <v>1</v>
      </c>
      <c r="F81" s="11">
        <v>1</v>
      </c>
      <c r="G81" s="10">
        <v>3.92</v>
      </c>
      <c r="H81" s="10">
        <v>8.3000000000000004E-2</v>
      </c>
      <c r="I81" s="10">
        <v>0</v>
      </c>
      <c r="J81" s="10">
        <v>0.89800000000000002</v>
      </c>
      <c r="K81" s="10">
        <v>2.68</v>
      </c>
      <c r="L81" s="10">
        <v>0</v>
      </c>
      <c r="M81" s="10">
        <v>0</v>
      </c>
      <c r="N81" s="10">
        <v>0</v>
      </c>
    </row>
    <row r="82" spans="1:14" ht="15.75" customHeight="1">
      <c r="A82" s="46" t="s">
        <v>151</v>
      </c>
      <c r="B82" s="47"/>
      <c r="C82" s="47"/>
      <c r="D82" s="47"/>
      <c r="E82" s="47"/>
      <c r="F82" s="48"/>
      <c r="G82" s="13">
        <f t="shared" ref="G82:N82" si="9">SUM(G61:G81)</f>
        <v>604.55899999999997</v>
      </c>
      <c r="H82" s="13">
        <f t="shared" si="9"/>
        <v>11.476199999999999</v>
      </c>
      <c r="I82" s="13">
        <f t="shared" si="9"/>
        <v>19.365300000000001</v>
      </c>
      <c r="J82" s="13">
        <f t="shared" si="9"/>
        <v>93.809799999999996</v>
      </c>
      <c r="K82" s="13">
        <f t="shared" si="9"/>
        <v>935.65899999999988</v>
      </c>
      <c r="L82" s="13">
        <f t="shared" si="9"/>
        <v>2.3443000000000001</v>
      </c>
      <c r="M82" s="13">
        <f t="shared" si="9"/>
        <v>159.595</v>
      </c>
      <c r="N82" s="13">
        <f t="shared" si="9"/>
        <v>231.81</v>
      </c>
    </row>
    <row r="83" spans="1:14" ht="15.75" customHeight="1">
      <c r="A83" s="46" t="s">
        <v>45</v>
      </c>
      <c r="B83" s="47"/>
      <c r="C83" s="47"/>
      <c r="D83" s="47"/>
      <c r="E83" s="47"/>
      <c r="F83" s="48"/>
      <c r="G83" s="17">
        <f t="shared" ref="G83:N83" si="10">+G27+G44+G60+G82</f>
        <v>1076.511</v>
      </c>
      <c r="H83" s="17">
        <f t="shared" si="10"/>
        <v>46.948649999999994</v>
      </c>
      <c r="I83" s="17">
        <f t="shared" si="10"/>
        <v>38.826500000000003</v>
      </c>
      <c r="J83" s="17">
        <f t="shared" si="10"/>
        <v>129.08355</v>
      </c>
      <c r="K83" s="17">
        <f t="shared" si="10"/>
        <v>2214.4879999999998</v>
      </c>
      <c r="L83" s="17">
        <f t="shared" si="10"/>
        <v>6.7601999999999993</v>
      </c>
      <c r="M83" s="17">
        <f t="shared" si="10"/>
        <v>236.53199999999998</v>
      </c>
      <c r="N83" s="17">
        <f t="shared" si="10"/>
        <v>565.04999999999995</v>
      </c>
    </row>
    <row r="84" spans="1:14" ht="15.75" customHeight="1">
      <c r="A84" s="55" t="s">
        <v>46</v>
      </c>
      <c r="B84" s="47"/>
      <c r="C84" s="47"/>
      <c r="D84" s="47"/>
      <c r="E84" s="47"/>
      <c r="F84" s="48"/>
      <c r="G84" s="19">
        <v>2499</v>
      </c>
      <c r="H84" s="20" t="s">
        <v>47</v>
      </c>
      <c r="I84" s="20" t="s">
        <v>48</v>
      </c>
      <c r="J84" s="20" t="s">
        <v>49</v>
      </c>
      <c r="K84" s="20" t="s">
        <v>50</v>
      </c>
      <c r="L84" s="20" t="s">
        <v>51</v>
      </c>
      <c r="M84" s="20" t="s">
        <v>52</v>
      </c>
      <c r="N84" s="21"/>
    </row>
    <row r="85" spans="1:14" ht="15.75" customHeight="1">
      <c r="A85" s="56" t="s">
        <v>53</v>
      </c>
      <c r="B85" s="47"/>
      <c r="C85" s="47"/>
      <c r="D85" s="47"/>
      <c r="E85" s="47"/>
      <c r="F85" s="48"/>
      <c r="G85" s="22">
        <f>+G83/G84</f>
        <v>0.4307767106842737</v>
      </c>
      <c r="H85" s="23"/>
      <c r="I85" s="23"/>
      <c r="J85" s="23"/>
      <c r="K85" s="23"/>
      <c r="L85" s="23"/>
      <c r="M85" s="23"/>
      <c r="N85" s="23"/>
    </row>
    <row r="86" spans="1:14" ht="15.75" customHeight="1">
      <c r="A86" s="57" t="s">
        <v>54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8"/>
    </row>
    <row r="87" spans="1:14" ht="15.75" customHeight="1"/>
    <row r="88" spans="1:14" ht="15.75" customHeight="1"/>
    <row r="89" spans="1:14" ht="15.75" customHeight="1"/>
    <row r="90" spans="1:14" ht="15.75" customHeight="1"/>
    <row r="91" spans="1:14" ht="15.75" customHeight="1"/>
    <row r="92" spans="1:14" ht="15.75" customHeight="1"/>
    <row r="93" spans="1:14" ht="15.75" customHeight="1"/>
    <row r="94" spans="1:14" ht="15.75" customHeight="1"/>
    <row r="95" spans="1:14" ht="15.75" customHeight="1"/>
    <row r="96" spans="1:1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5">
    <mergeCell ref="A85:F85"/>
    <mergeCell ref="A86:N86"/>
    <mergeCell ref="C43:F43"/>
    <mergeCell ref="C44:F44"/>
    <mergeCell ref="C51:F51"/>
    <mergeCell ref="A59:B60"/>
    <mergeCell ref="C59:F59"/>
    <mergeCell ref="C60:F60"/>
    <mergeCell ref="A82:F82"/>
    <mergeCell ref="A38:B38"/>
    <mergeCell ref="C38:F38"/>
    <mergeCell ref="A43:B44"/>
    <mergeCell ref="A83:F83"/>
    <mergeCell ref="A84:F84"/>
    <mergeCell ref="C15:F15"/>
    <mergeCell ref="A15:B15"/>
    <mergeCell ref="A26:B27"/>
    <mergeCell ref="C26:F26"/>
    <mergeCell ref="C27:F27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O1000"/>
  <sheetViews>
    <sheetView topLeftCell="A36" zoomScale="60" zoomScaleNormal="60" workbookViewId="0">
      <selection activeCell="D38" sqref="D38:O40"/>
    </sheetView>
  </sheetViews>
  <sheetFormatPr baseColWidth="10" defaultColWidth="14.42578125" defaultRowHeight="15" customHeight="1"/>
  <cols>
    <col min="1" max="1" width="10.7109375" customWidth="1"/>
    <col min="2" max="2" width="26.85546875" customWidth="1"/>
    <col min="3" max="3" width="28.5703125" customWidth="1"/>
    <col min="4" max="4" width="53.42578125" customWidth="1"/>
    <col min="5" max="5" width="11.140625" customWidth="1"/>
    <col min="6" max="6" width="14.85546875" customWidth="1"/>
    <col min="7" max="7" width="8.7109375" customWidth="1"/>
    <col min="8" max="8" width="9.7109375" customWidth="1"/>
    <col min="9" max="9" width="11" customWidth="1"/>
    <col min="10" max="10" width="10" customWidth="1"/>
    <col min="11" max="11" width="12.42578125" customWidth="1"/>
    <col min="12" max="12" width="15.28515625" customWidth="1"/>
    <col min="13" max="13" width="10.7109375" customWidth="1"/>
    <col min="14" max="14" width="14.28515625" customWidth="1"/>
    <col min="15" max="15" width="8.28515625" customWidth="1"/>
    <col min="16" max="26" width="10.7109375" customWidth="1"/>
  </cols>
  <sheetData>
    <row r="2" spans="2:15">
      <c r="B2" s="38" t="s">
        <v>308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31.5">
      <c r="B3" s="59" t="s">
        <v>1</v>
      </c>
      <c r="C3" s="59" t="s">
        <v>2</v>
      </c>
      <c r="D3" s="59" t="s">
        <v>3</v>
      </c>
      <c r="E3" s="59" t="s">
        <v>4</v>
      </c>
      <c r="F3" s="31" t="s">
        <v>5</v>
      </c>
      <c r="G3" s="31" t="s">
        <v>5</v>
      </c>
      <c r="H3" s="61" t="s">
        <v>6</v>
      </c>
      <c r="I3" s="32" t="s">
        <v>7</v>
      </c>
      <c r="J3" s="32" t="s">
        <v>7</v>
      </c>
      <c r="K3" s="33" t="s">
        <v>7</v>
      </c>
      <c r="L3" s="33" t="s">
        <v>8</v>
      </c>
      <c r="M3" s="33" t="s">
        <v>8</v>
      </c>
      <c r="N3" s="33" t="s">
        <v>8</v>
      </c>
      <c r="O3" s="33" t="s">
        <v>9</v>
      </c>
    </row>
    <row r="4" spans="2:15" ht="121.5">
      <c r="B4" s="68"/>
      <c r="C4" s="68"/>
      <c r="D4" s="68"/>
      <c r="E4" s="68"/>
      <c r="F4" s="33" t="s">
        <v>10</v>
      </c>
      <c r="G4" s="33" t="s">
        <v>11</v>
      </c>
      <c r="H4" s="68"/>
      <c r="I4" s="32" t="s">
        <v>12</v>
      </c>
      <c r="J4" s="32" t="s">
        <v>13</v>
      </c>
      <c r="K4" s="33" t="s">
        <v>14</v>
      </c>
      <c r="L4" s="33" t="s">
        <v>15</v>
      </c>
      <c r="M4" s="33" t="s">
        <v>16</v>
      </c>
      <c r="N4" s="33" t="s">
        <v>17</v>
      </c>
      <c r="O4" s="33" t="s">
        <v>18</v>
      </c>
    </row>
    <row r="5" spans="2:15">
      <c r="B5" s="9" t="s">
        <v>77</v>
      </c>
      <c r="C5" s="9" t="s">
        <v>78</v>
      </c>
      <c r="D5" s="10" t="s">
        <v>79</v>
      </c>
      <c r="E5" s="11" t="s">
        <v>80</v>
      </c>
      <c r="F5" s="34">
        <v>45</v>
      </c>
      <c r="G5" s="11">
        <v>45</v>
      </c>
      <c r="H5" s="10">
        <v>40.049999999999997</v>
      </c>
      <c r="I5" s="10">
        <v>0.94499999999999995</v>
      </c>
      <c r="J5" s="10">
        <v>4.4999999999999998E-2</v>
      </c>
      <c r="K5" s="10">
        <v>8.504999999999999</v>
      </c>
      <c r="L5" s="10">
        <v>2.7</v>
      </c>
      <c r="M5" s="10">
        <v>0.36</v>
      </c>
      <c r="N5" s="10">
        <v>5.4</v>
      </c>
      <c r="O5" s="10">
        <v>0</v>
      </c>
    </row>
    <row r="6" spans="2:15">
      <c r="B6" s="9" t="s">
        <v>77</v>
      </c>
      <c r="C6" s="9" t="s">
        <v>78</v>
      </c>
      <c r="D6" s="10" t="s">
        <v>81</v>
      </c>
      <c r="E6" s="11" t="s">
        <v>82</v>
      </c>
      <c r="F6" s="34">
        <v>17.647058823529413</v>
      </c>
      <c r="G6" s="11">
        <v>15</v>
      </c>
      <c r="H6" s="10">
        <v>7.05</v>
      </c>
      <c r="I6" s="10">
        <v>0.105</v>
      </c>
      <c r="J6" s="10">
        <v>1.4999999999999999E-2</v>
      </c>
      <c r="K6" s="10">
        <v>1.425</v>
      </c>
      <c r="L6" s="10">
        <v>5.25</v>
      </c>
      <c r="M6" s="10">
        <v>0.06</v>
      </c>
      <c r="N6" s="10">
        <v>4.05</v>
      </c>
      <c r="O6" s="10">
        <v>197.7</v>
      </c>
    </row>
    <row r="7" spans="2:15">
      <c r="B7" s="9" t="s">
        <v>77</v>
      </c>
      <c r="C7" s="9" t="s">
        <v>78</v>
      </c>
      <c r="D7" s="10" t="s">
        <v>83</v>
      </c>
      <c r="E7" s="11" t="s">
        <v>84</v>
      </c>
      <c r="F7" s="34">
        <v>15</v>
      </c>
      <c r="G7" s="11">
        <v>15</v>
      </c>
      <c r="H7" s="10">
        <v>56.1</v>
      </c>
      <c r="I7" s="10">
        <v>3.585</v>
      </c>
      <c r="J7" s="10">
        <v>0.16500000000000001</v>
      </c>
      <c r="K7" s="10">
        <v>9.0299999999999994</v>
      </c>
      <c r="L7" s="10">
        <v>2.25</v>
      </c>
      <c r="M7" s="10">
        <v>0.69</v>
      </c>
      <c r="N7" s="10">
        <v>9</v>
      </c>
      <c r="O7" s="10">
        <v>3.3</v>
      </c>
    </row>
    <row r="8" spans="2:15">
      <c r="B8" s="9" t="s">
        <v>77</v>
      </c>
      <c r="C8" s="9" t="s">
        <v>78</v>
      </c>
      <c r="D8" s="10" t="s">
        <v>85</v>
      </c>
      <c r="E8" s="11" t="s">
        <v>86</v>
      </c>
      <c r="F8" s="34">
        <v>11.111111111111111</v>
      </c>
      <c r="G8" s="11">
        <v>10</v>
      </c>
      <c r="H8" s="10">
        <v>4.3</v>
      </c>
      <c r="I8" s="10">
        <v>0.21</v>
      </c>
      <c r="J8" s="10">
        <v>0</v>
      </c>
      <c r="K8" s="10">
        <v>0.72</v>
      </c>
      <c r="L8" s="10">
        <v>0.6</v>
      </c>
      <c r="M8" s="10">
        <v>0.1</v>
      </c>
      <c r="N8" s="10">
        <v>4</v>
      </c>
      <c r="O8" s="10">
        <v>3.3</v>
      </c>
    </row>
    <row r="9" spans="2:15">
      <c r="B9" s="9" t="s">
        <v>77</v>
      </c>
      <c r="C9" s="9" t="s">
        <v>78</v>
      </c>
      <c r="D9" s="10" t="s">
        <v>87</v>
      </c>
      <c r="E9" s="11" t="s">
        <v>88</v>
      </c>
      <c r="F9" s="34">
        <v>11.764705882352942</v>
      </c>
      <c r="G9" s="11">
        <v>10</v>
      </c>
      <c r="H9" s="10">
        <v>3</v>
      </c>
      <c r="I9" s="10">
        <v>0.08</v>
      </c>
      <c r="J9" s="10">
        <v>0.02</v>
      </c>
      <c r="K9" s="10">
        <v>0.57999999999999996</v>
      </c>
      <c r="L9" s="10">
        <v>0.1</v>
      </c>
      <c r="M9" s="10">
        <v>0.08</v>
      </c>
      <c r="N9" s="10">
        <v>2</v>
      </c>
      <c r="O9" s="10">
        <v>177.5</v>
      </c>
    </row>
    <row r="10" spans="2:15">
      <c r="B10" s="9" t="s">
        <v>77</v>
      </c>
      <c r="C10" s="9" t="s">
        <v>78</v>
      </c>
      <c r="D10" s="10" t="s">
        <v>89</v>
      </c>
      <c r="E10" s="11" t="s">
        <v>90</v>
      </c>
      <c r="F10" s="34">
        <v>6</v>
      </c>
      <c r="G10" s="11">
        <v>3</v>
      </c>
      <c r="H10" s="10">
        <v>0.78</v>
      </c>
      <c r="I10" s="10">
        <v>2.0999999999999998E-2</v>
      </c>
      <c r="J10" s="10">
        <v>6.000000000000001E-3</v>
      </c>
      <c r="K10" s="10">
        <v>0.13799999999999998</v>
      </c>
      <c r="L10" s="10">
        <v>2.4</v>
      </c>
      <c r="M10" s="10">
        <v>1.2000000000000002E-2</v>
      </c>
      <c r="N10" s="10">
        <v>1.26</v>
      </c>
      <c r="O10" s="10">
        <v>0.66</v>
      </c>
    </row>
    <row r="11" spans="2:15">
      <c r="B11" s="9" t="s">
        <v>77</v>
      </c>
      <c r="C11" s="9" t="s">
        <v>78</v>
      </c>
      <c r="D11" s="10" t="s">
        <v>91</v>
      </c>
      <c r="E11" s="11" t="s">
        <v>92</v>
      </c>
      <c r="F11" s="34">
        <v>5</v>
      </c>
      <c r="G11" s="11">
        <v>3</v>
      </c>
      <c r="H11" s="10">
        <v>1.02</v>
      </c>
      <c r="I11" s="10">
        <v>8.6999999999999994E-2</v>
      </c>
      <c r="J11" s="10">
        <v>6.000000000000001E-3</v>
      </c>
      <c r="K11" s="10">
        <v>0.11399999999999999</v>
      </c>
      <c r="L11" s="10">
        <v>1.98</v>
      </c>
      <c r="M11" s="10">
        <v>7.1999999999999995E-2</v>
      </c>
      <c r="N11" s="10">
        <v>3.69</v>
      </c>
      <c r="O11" s="10">
        <v>15.99</v>
      </c>
    </row>
    <row r="12" spans="2:15">
      <c r="B12" s="9" t="s">
        <v>77</v>
      </c>
      <c r="C12" s="9" t="s">
        <v>78</v>
      </c>
      <c r="D12" s="10" t="s">
        <v>93</v>
      </c>
      <c r="E12" s="11" t="s">
        <v>94</v>
      </c>
      <c r="F12" s="34">
        <v>3</v>
      </c>
      <c r="G12" s="11">
        <v>3</v>
      </c>
      <c r="H12" s="10">
        <v>7.71</v>
      </c>
      <c r="I12" s="10">
        <v>0.55199999999999994</v>
      </c>
      <c r="J12" s="10">
        <v>0.6090000000000001</v>
      </c>
      <c r="K12" s="10">
        <v>6.000000000000001E-3</v>
      </c>
      <c r="L12" s="10">
        <v>1.74</v>
      </c>
      <c r="M12" s="10">
        <v>4.4999999999999998E-2</v>
      </c>
      <c r="N12" s="10">
        <v>0.24</v>
      </c>
      <c r="O12" s="10">
        <v>0</v>
      </c>
    </row>
    <row r="13" spans="2:15">
      <c r="B13" s="9" t="s">
        <v>77</v>
      </c>
      <c r="C13" s="9" t="s">
        <v>78</v>
      </c>
      <c r="D13" s="10" t="s">
        <v>95</v>
      </c>
      <c r="E13" s="11" t="s">
        <v>31</v>
      </c>
      <c r="F13" s="34">
        <v>7.5</v>
      </c>
      <c r="G13" s="11">
        <v>3</v>
      </c>
      <c r="H13" s="10">
        <v>1.1100000000000001</v>
      </c>
      <c r="I13" s="10">
        <v>3.5999999999999997E-2</v>
      </c>
      <c r="J13" s="10">
        <v>3.0000000000000005E-3</v>
      </c>
      <c r="K13" s="10">
        <v>0.20399999999999999</v>
      </c>
      <c r="L13" s="10">
        <v>0.45</v>
      </c>
      <c r="M13" s="10">
        <v>1.4999999999999999E-2</v>
      </c>
      <c r="N13" s="10">
        <v>1.71</v>
      </c>
      <c r="O13" s="10">
        <v>6</v>
      </c>
    </row>
    <row r="14" spans="2:15">
      <c r="B14" s="9" t="s">
        <v>77</v>
      </c>
      <c r="C14" s="9" t="s">
        <v>78</v>
      </c>
      <c r="D14" s="10" t="s">
        <v>96</v>
      </c>
      <c r="E14" s="11" t="s">
        <v>97</v>
      </c>
      <c r="F14" s="34">
        <v>2.2222222222222223</v>
      </c>
      <c r="G14" s="11">
        <v>2</v>
      </c>
      <c r="H14" s="10">
        <v>0.88</v>
      </c>
      <c r="I14" s="10">
        <v>4.5999999999999999E-2</v>
      </c>
      <c r="J14" s="10">
        <v>1.2E-2</v>
      </c>
      <c r="K14" s="10">
        <v>0.11800000000000001</v>
      </c>
      <c r="L14" s="10">
        <v>0.92</v>
      </c>
      <c r="M14" s="10">
        <v>3.6000000000000004E-2</v>
      </c>
      <c r="N14" s="10">
        <v>1.64</v>
      </c>
      <c r="O14" s="10">
        <v>7.8</v>
      </c>
    </row>
    <row r="15" spans="2:15">
      <c r="B15" s="9" t="s">
        <v>77</v>
      </c>
      <c r="C15" s="9" t="s">
        <v>78</v>
      </c>
      <c r="D15" s="10" t="s">
        <v>98</v>
      </c>
      <c r="E15" s="11" t="s">
        <v>33</v>
      </c>
      <c r="F15" s="34">
        <v>0.63157894736842102</v>
      </c>
      <c r="G15" s="11">
        <v>0.6</v>
      </c>
      <c r="H15" s="10">
        <v>0.86399999999999988</v>
      </c>
      <c r="I15" s="10">
        <v>2.8199999999999999E-2</v>
      </c>
      <c r="J15" s="10">
        <v>1.8E-3</v>
      </c>
      <c r="K15" s="10">
        <v>0.17579999999999998</v>
      </c>
      <c r="L15" s="10">
        <v>0.114</v>
      </c>
      <c r="M15" s="10">
        <v>7.8000000000000005E-3</v>
      </c>
      <c r="N15" s="10">
        <v>0.24</v>
      </c>
      <c r="O15" s="10">
        <v>0</v>
      </c>
    </row>
    <row r="16" spans="2:15">
      <c r="B16" s="9" t="s">
        <v>77</v>
      </c>
      <c r="C16" s="9" t="s">
        <v>78</v>
      </c>
      <c r="D16" s="10" t="s">
        <v>67</v>
      </c>
      <c r="E16" s="11" t="s">
        <v>34</v>
      </c>
      <c r="F16" s="34">
        <v>1</v>
      </c>
      <c r="G16" s="11">
        <v>1</v>
      </c>
      <c r="H16" s="10">
        <v>0</v>
      </c>
      <c r="I16" s="10">
        <v>0</v>
      </c>
      <c r="J16" s="10">
        <v>0</v>
      </c>
      <c r="K16" s="10">
        <v>0</v>
      </c>
      <c r="L16" s="10">
        <v>387.81</v>
      </c>
      <c r="M16" s="10">
        <v>3.0000000000000001E-3</v>
      </c>
      <c r="N16" s="10">
        <v>0.24</v>
      </c>
      <c r="O16" s="10">
        <v>0</v>
      </c>
    </row>
    <row r="17" spans="2:15">
      <c r="B17" s="57"/>
      <c r="C17" s="48"/>
      <c r="D17" s="46" t="s">
        <v>99</v>
      </c>
      <c r="E17" s="47"/>
      <c r="F17" s="47"/>
      <c r="G17" s="48"/>
      <c r="H17" s="13">
        <f>SUM(H5:H16)</f>
        <v>122.86399999999998</v>
      </c>
      <c r="I17" s="13">
        <f t="shared" ref="I17:O17" si="0">SUM(I14:I16)</f>
        <v>7.4200000000000002E-2</v>
      </c>
      <c r="J17" s="13">
        <f t="shared" si="0"/>
        <v>1.38E-2</v>
      </c>
      <c r="K17" s="13">
        <f t="shared" si="0"/>
        <v>0.29380000000000001</v>
      </c>
      <c r="L17" s="13">
        <f t="shared" si="0"/>
        <v>388.84399999999999</v>
      </c>
      <c r="M17" s="13">
        <f t="shared" si="0"/>
        <v>4.6800000000000008E-2</v>
      </c>
      <c r="N17" s="13">
        <f t="shared" si="0"/>
        <v>2.12</v>
      </c>
      <c r="O17" s="13">
        <f t="shared" si="0"/>
        <v>7.8</v>
      </c>
    </row>
    <row r="18" spans="2:15">
      <c r="B18" s="9" t="s">
        <v>77</v>
      </c>
      <c r="C18" s="9" t="s">
        <v>100</v>
      </c>
      <c r="D18" s="10" t="s">
        <v>79</v>
      </c>
      <c r="E18" s="11" t="s">
        <v>80</v>
      </c>
      <c r="F18" s="34">
        <v>45</v>
      </c>
      <c r="G18" s="11">
        <v>45</v>
      </c>
      <c r="H18" s="10">
        <v>40.049999999999997</v>
      </c>
      <c r="I18" s="10">
        <v>0.94499999999999995</v>
      </c>
      <c r="J18" s="10">
        <v>4.4999999999999998E-2</v>
      </c>
      <c r="K18" s="10">
        <v>8.504999999999999</v>
      </c>
      <c r="L18" s="10">
        <v>2.7</v>
      </c>
      <c r="M18" s="10">
        <v>0.36</v>
      </c>
      <c r="N18" s="10">
        <v>5.4</v>
      </c>
      <c r="O18" s="10">
        <v>0</v>
      </c>
    </row>
    <row r="19" spans="2:15">
      <c r="B19" s="9" t="s">
        <v>77</v>
      </c>
      <c r="C19" s="9" t="s">
        <v>100</v>
      </c>
      <c r="D19" s="10" t="s">
        <v>101</v>
      </c>
      <c r="E19" s="11" t="s">
        <v>102</v>
      </c>
      <c r="F19" s="34">
        <v>13</v>
      </c>
      <c r="G19" s="11">
        <v>13</v>
      </c>
      <c r="H19" s="10">
        <v>48.23</v>
      </c>
      <c r="I19" s="10">
        <v>1.69</v>
      </c>
      <c r="J19" s="10">
        <v>0.19500000000000001</v>
      </c>
      <c r="K19" s="10">
        <v>9.7110000000000003</v>
      </c>
      <c r="L19" s="10">
        <v>0.78</v>
      </c>
      <c r="M19" s="10">
        <v>0.50700000000000001</v>
      </c>
      <c r="N19" s="10">
        <v>3.25</v>
      </c>
      <c r="O19" s="10">
        <v>0</v>
      </c>
    </row>
    <row r="20" spans="2:15">
      <c r="B20" s="9" t="s">
        <v>77</v>
      </c>
      <c r="C20" s="9" t="s">
        <v>100</v>
      </c>
      <c r="D20" s="10" t="s">
        <v>83</v>
      </c>
      <c r="E20" s="11" t="s">
        <v>84</v>
      </c>
      <c r="F20" s="34">
        <v>15</v>
      </c>
      <c r="G20" s="11">
        <v>15</v>
      </c>
      <c r="H20" s="10">
        <v>56.1</v>
      </c>
      <c r="I20" s="10">
        <v>3.585</v>
      </c>
      <c r="J20" s="10">
        <v>0.16500000000000001</v>
      </c>
      <c r="K20" s="10">
        <v>9.0299999999999994</v>
      </c>
      <c r="L20" s="10">
        <v>2.25</v>
      </c>
      <c r="M20" s="10">
        <v>0.69</v>
      </c>
      <c r="N20" s="10">
        <v>9</v>
      </c>
      <c r="O20" s="10">
        <v>3.3</v>
      </c>
    </row>
    <row r="21" spans="2:15" ht="15.75" customHeight="1">
      <c r="B21" s="9" t="s">
        <v>77</v>
      </c>
      <c r="C21" s="9" t="s">
        <v>100</v>
      </c>
      <c r="D21" s="10" t="s">
        <v>85</v>
      </c>
      <c r="E21" s="11" t="s">
        <v>86</v>
      </c>
      <c r="F21" s="34">
        <v>11.111111111111111</v>
      </c>
      <c r="G21" s="11">
        <v>10</v>
      </c>
      <c r="H21" s="10">
        <v>4.3</v>
      </c>
      <c r="I21" s="10">
        <v>0.21</v>
      </c>
      <c r="J21" s="10">
        <v>0</v>
      </c>
      <c r="K21" s="10">
        <v>0.72</v>
      </c>
      <c r="L21" s="10">
        <v>0.6</v>
      </c>
      <c r="M21" s="10">
        <v>0.1</v>
      </c>
      <c r="N21" s="10">
        <v>4</v>
      </c>
      <c r="O21" s="10">
        <v>3.3</v>
      </c>
    </row>
    <row r="22" spans="2:15" ht="15.75" customHeight="1">
      <c r="B22" s="9" t="s">
        <v>77</v>
      </c>
      <c r="C22" s="9" t="s">
        <v>100</v>
      </c>
      <c r="D22" s="10" t="s">
        <v>65</v>
      </c>
      <c r="E22" s="11" t="s">
        <v>32</v>
      </c>
      <c r="F22" s="34">
        <v>1</v>
      </c>
      <c r="G22" s="11">
        <v>1</v>
      </c>
      <c r="H22" s="10">
        <v>9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</row>
    <row r="23" spans="2:15" ht="15.75" customHeight="1">
      <c r="B23" s="9" t="s">
        <v>77</v>
      </c>
      <c r="C23" s="9" t="s">
        <v>100</v>
      </c>
      <c r="D23" s="10" t="s">
        <v>81</v>
      </c>
      <c r="E23" s="11" t="s">
        <v>82</v>
      </c>
      <c r="F23" s="34">
        <v>11.764705882352942</v>
      </c>
      <c r="G23" s="11">
        <v>10</v>
      </c>
      <c r="H23" s="10">
        <v>4.7</v>
      </c>
      <c r="I23" s="10">
        <v>7.0000000000000007E-2</v>
      </c>
      <c r="J23" s="10">
        <v>0.01</v>
      </c>
      <c r="K23" s="10">
        <v>0.95</v>
      </c>
      <c r="L23" s="10">
        <v>3.5</v>
      </c>
      <c r="M23" s="10">
        <v>0.04</v>
      </c>
      <c r="N23" s="10">
        <v>2.7</v>
      </c>
      <c r="O23" s="10">
        <v>131.80000000000001</v>
      </c>
    </row>
    <row r="24" spans="2:15" ht="15.75" customHeight="1">
      <c r="B24" s="9" t="s">
        <v>77</v>
      </c>
      <c r="C24" s="9" t="s">
        <v>100</v>
      </c>
      <c r="D24" s="10" t="s">
        <v>93</v>
      </c>
      <c r="E24" s="11" t="s">
        <v>94</v>
      </c>
      <c r="F24" s="34">
        <v>7</v>
      </c>
      <c r="G24" s="11">
        <v>7</v>
      </c>
      <c r="H24" s="10">
        <v>17.989999999999998</v>
      </c>
      <c r="I24" s="10">
        <v>1.2879999999999998</v>
      </c>
      <c r="J24" s="10">
        <v>1.421</v>
      </c>
      <c r="K24" s="10">
        <v>1.4000000000000002E-2</v>
      </c>
      <c r="L24" s="10">
        <v>4.0599999999999996</v>
      </c>
      <c r="M24" s="10">
        <v>0.105</v>
      </c>
      <c r="N24" s="10">
        <v>0.56000000000000005</v>
      </c>
      <c r="O24" s="10">
        <v>0</v>
      </c>
    </row>
    <row r="25" spans="2:15" ht="15.75" customHeight="1">
      <c r="B25" s="9" t="s">
        <v>77</v>
      </c>
      <c r="C25" s="9" t="s">
        <v>100</v>
      </c>
      <c r="D25" s="10" t="s">
        <v>95</v>
      </c>
      <c r="E25" s="11" t="s">
        <v>31</v>
      </c>
      <c r="F25" s="34">
        <v>7.5</v>
      </c>
      <c r="G25" s="11">
        <v>3</v>
      </c>
      <c r="H25" s="10">
        <v>1.1100000000000001</v>
      </c>
      <c r="I25" s="10">
        <v>3.5999999999999997E-2</v>
      </c>
      <c r="J25" s="10">
        <v>3.0000000000000005E-3</v>
      </c>
      <c r="K25" s="10">
        <v>0.20399999999999999</v>
      </c>
      <c r="L25" s="10">
        <v>0.45</v>
      </c>
      <c r="M25" s="10">
        <v>1.4999999999999999E-2</v>
      </c>
      <c r="N25" s="10">
        <v>1.71</v>
      </c>
      <c r="O25" s="10">
        <v>6</v>
      </c>
    </row>
    <row r="26" spans="2:15" ht="15.75" customHeight="1">
      <c r="B26" s="9" t="s">
        <v>77</v>
      </c>
      <c r="C26" s="9" t="s">
        <v>100</v>
      </c>
      <c r="D26" s="10" t="s">
        <v>96</v>
      </c>
      <c r="E26" s="11" t="s">
        <v>97</v>
      </c>
      <c r="F26" s="34">
        <v>2.2222222222222223</v>
      </c>
      <c r="G26" s="11">
        <v>2</v>
      </c>
      <c r="H26" s="10">
        <v>0.88</v>
      </c>
      <c r="I26" s="10">
        <v>4.5999999999999999E-2</v>
      </c>
      <c r="J26" s="10">
        <v>1.2E-2</v>
      </c>
      <c r="K26" s="10">
        <v>0.11800000000000001</v>
      </c>
      <c r="L26" s="10">
        <v>0.92</v>
      </c>
      <c r="M26" s="10">
        <v>3.6000000000000004E-2</v>
      </c>
      <c r="N26" s="10">
        <v>1.64</v>
      </c>
      <c r="O26" s="10">
        <v>7.8</v>
      </c>
    </row>
    <row r="27" spans="2:15" ht="15.75" customHeight="1">
      <c r="B27" s="9" t="s">
        <v>77</v>
      </c>
      <c r="C27" s="9" t="s">
        <v>100</v>
      </c>
      <c r="D27" s="10" t="s">
        <v>98</v>
      </c>
      <c r="E27" s="11" t="s">
        <v>33</v>
      </c>
      <c r="F27" s="34">
        <v>1.0526315789473684</v>
      </c>
      <c r="G27" s="11">
        <v>1</v>
      </c>
      <c r="H27" s="10">
        <v>1.44</v>
      </c>
      <c r="I27" s="10">
        <v>4.7E-2</v>
      </c>
      <c r="J27" s="10">
        <v>3.0000000000000001E-3</v>
      </c>
      <c r="K27" s="10">
        <v>0.29299999999999998</v>
      </c>
      <c r="L27" s="10">
        <v>0.19</v>
      </c>
      <c r="M27" s="10">
        <v>1.3000000000000001E-2</v>
      </c>
      <c r="N27" s="10">
        <v>0.4</v>
      </c>
      <c r="O27" s="10">
        <v>0</v>
      </c>
    </row>
    <row r="28" spans="2:15" ht="15.75" customHeight="1">
      <c r="B28" s="9" t="s">
        <v>77</v>
      </c>
      <c r="C28" s="9" t="s">
        <v>100</v>
      </c>
      <c r="D28" s="10" t="s">
        <v>67</v>
      </c>
      <c r="E28" s="11" t="s">
        <v>34</v>
      </c>
      <c r="F28" s="34">
        <v>0.6</v>
      </c>
      <c r="G28" s="11">
        <v>0.6</v>
      </c>
      <c r="H28" s="10">
        <v>0</v>
      </c>
      <c r="I28" s="10">
        <v>0</v>
      </c>
      <c r="J28" s="10">
        <v>0</v>
      </c>
      <c r="K28" s="10">
        <v>0</v>
      </c>
      <c r="L28" s="10">
        <v>232.68599999999998</v>
      </c>
      <c r="M28" s="10">
        <v>1.8E-3</v>
      </c>
      <c r="N28" s="10">
        <v>0.14399999999999999</v>
      </c>
      <c r="O28" s="10">
        <v>0</v>
      </c>
    </row>
    <row r="29" spans="2:15" ht="15.75" customHeight="1">
      <c r="B29" s="62"/>
      <c r="C29" s="51"/>
      <c r="D29" s="46" t="s">
        <v>103</v>
      </c>
      <c r="E29" s="47"/>
      <c r="F29" s="47"/>
      <c r="G29" s="48"/>
      <c r="H29" s="13">
        <f t="shared" ref="H29:O29" si="1">SUM(H18:H28)</f>
        <v>183.8</v>
      </c>
      <c r="I29" s="13">
        <f t="shared" si="1"/>
        <v>7.9169999999999998</v>
      </c>
      <c r="J29" s="13">
        <f t="shared" si="1"/>
        <v>2.8540000000000005</v>
      </c>
      <c r="K29" s="13">
        <f t="shared" si="1"/>
        <v>29.544999999999998</v>
      </c>
      <c r="L29" s="13">
        <f t="shared" si="1"/>
        <v>248.13599999999997</v>
      </c>
      <c r="M29" s="13">
        <f t="shared" si="1"/>
        <v>1.8677999999999999</v>
      </c>
      <c r="N29" s="13">
        <f t="shared" si="1"/>
        <v>28.803999999999995</v>
      </c>
      <c r="O29" s="13">
        <f t="shared" si="1"/>
        <v>152.20000000000002</v>
      </c>
    </row>
    <row r="30" spans="2:15" ht="15.75" customHeight="1">
      <c r="B30" s="64"/>
      <c r="C30" s="65"/>
      <c r="D30" s="46" t="s">
        <v>104</v>
      </c>
      <c r="E30" s="47"/>
      <c r="F30" s="47"/>
      <c r="G30" s="48"/>
      <c r="H30" s="13">
        <f t="shared" ref="H30:O30" si="2">+AVERAGE(H17,H29)</f>
        <v>153.33199999999999</v>
      </c>
      <c r="I30" s="13">
        <f t="shared" si="2"/>
        <v>3.9956</v>
      </c>
      <c r="J30" s="13">
        <f t="shared" si="2"/>
        <v>1.4339000000000002</v>
      </c>
      <c r="K30" s="13">
        <f t="shared" si="2"/>
        <v>14.9194</v>
      </c>
      <c r="L30" s="13">
        <f t="shared" si="2"/>
        <v>318.49</v>
      </c>
      <c r="M30" s="13">
        <f t="shared" si="2"/>
        <v>0.95729999999999993</v>
      </c>
      <c r="N30" s="13">
        <f t="shared" si="2"/>
        <v>15.461999999999998</v>
      </c>
      <c r="O30" s="13">
        <f t="shared" si="2"/>
        <v>80.000000000000014</v>
      </c>
    </row>
    <row r="31" spans="2:15" ht="15.75" customHeight="1">
      <c r="B31" s="9" t="s">
        <v>35</v>
      </c>
      <c r="C31" s="9" t="s">
        <v>309</v>
      </c>
      <c r="D31" s="10" t="s">
        <v>310</v>
      </c>
      <c r="E31" s="11" t="s">
        <v>311</v>
      </c>
      <c r="F31" s="11">
        <v>130</v>
      </c>
      <c r="G31" s="11">
        <v>130</v>
      </c>
      <c r="H31" s="10">
        <v>179.4</v>
      </c>
      <c r="I31" s="10">
        <v>26.52</v>
      </c>
      <c r="J31" s="10">
        <v>5.85</v>
      </c>
      <c r="K31" s="10">
        <v>5.07</v>
      </c>
      <c r="L31" s="10">
        <v>98.8</v>
      </c>
      <c r="M31" s="10">
        <v>10.92</v>
      </c>
      <c r="N31" s="10">
        <v>11.7</v>
      </c>
      <c r="O31" s="10">
        <v>13115.7</v>
      </c>
    </row>
    <row r="32" spans="2:15" ht="15.75" customHeight="1">
      <c r="B32" s="9" t="s">
        <v>35</v>
      </c>
      <c r="C32" s="9" t="s">
        <v>309</v>
      </c>
      <c r="D32" s="10" t="s">
        <v>133</v>
      </c>
      <c r="E32" s="11" t="s">
        <v>41</v>
      </c>
      <c r="F32" s="11">
        <v>10.526315789473685</v>
      </c>
      <c r="G32" s="11">
        <v>10</v>
      </c>
      <c r="H32" s="10">
        <v>4</v>
      </c>
      <c r="I32" s="10">
        <v>0.14000000000000001</v>
      </c>
      <c r="J32" s="10">
        <v>0.01</v>
      </c>
      <c r="K32" s="10">
        <v>0.77</v>
      </c>
      <c r="L32" s="10">
        <v>0.4</v>
      </c>
      <c r="M32" s="10">
        <v>0.03</v>
      </c>
      <c r="N32" s="10">
        <v>2.4</v>
      </c>
      <c r="O32" s="10">
        <v>0.1</v>
      </c>
    </row>
    <row r="33" spans="2:15" ht="15.75" customHeight="1">
      <c r="B33" s="9" t="s">
        <v>35</v>
      </c>
      <c r="C33" s="9" t="s">
        <v>309</v>
      </c>
      <c r="D33" s="10" t="s">
        <v>96</v>
      </c>
      <c r="E33" s="11" t="s">
        <v>97</v>
      </c>
      <c r="F33" s="11">
        <v>2.2222222222222223</v>
      </c>
      <c r="G33" s="11">
        <v>2</v>
      </c>
      <c r="H33" s="10">
        <v>0.88</v>
      </c>
      <c r="I33" s="10">
        <v>4.5999999999999999E-2</v>
      </c>
      <c r="J33" s="10">
        <v>1.2E-2</v>
      </c>
      <c r="K33" s="10">
        <v>0.11800000000000001</v>
      </c>
      <c r="L33" s="10">
        <v>0.92</v>
      </c>
      <c r="M33" s="10">
        <v>3.6000000000000004E-2</v>
      </c>
      <c r="N33" s="10">
        <v>1.64</v>
      </c>
      <c r="O33" s="10">
        <v>7.8</v>
      </c>
    </row>
    <row r="34" spans="2:15" ht="15.75" customHeight="1">
      <c r="B34" s="9" t="s">
        <v>35</v>
      </c>
      <c r="C34" s="9" t="s">
        <v>309</v>
      </c>
      <c r="D34" s="10" t="s">
        <v>65</v>
      </c>
      <c r="E34" s="11" t="s">
        <v>32</v>
      </c>
      <c r="F34" s="11">
        <v>1</v>
      </c>
      <c r="G34" s="11">
        <v>1</v>
      </c>
      <c r="H34" s="10">
        <v>9</v>
      </c>
      <c r="I34" s="10">
        <v>0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</row>
    <row r="35" spans="2:15" ht="15.75" customHeight="1">
      <c r="B35" s="9" t="s">
        <v>35</v>
      </c>
      <c r="C35" s="9" t="s">
        <v>309</v>
      </c>
      <c r="D35" s="10" t="s">
        <v>67</v>
      </c>
      <c r="E35" s="11" t="s">
        <v>34</v>
      </c>
      <c r="F35" s="11">
        <v>1</v>
      </c>
      <c r="G35" s="11">
        <v>1</v>
      </c>
      <c r="H35" s="10">
        <v>0</v>
      </c>
      <c r="I35" s="10">
        <v>0</v>
      </c>
      <c r="J35" s="10">
        <v>0</v>
      </c>
      <c r="K35" s="10">
        <v>0</v>
      </c>
      <c r="L35" s="10">
        <v>387.81</v>
      </c>
      <c r="M35" s="10">
        <v>3.0000000000000001E-3</v>
      </c>
      <c r="N35" s="10">
        <v>0.24</v>
      </c>
      <c r="O35" s="10">
        <v>0</v>
      </c>
    </row>
    <row r="36" spans="2:15" ht="15.75" customHeight="1">
      <c r="B36" s="9" t="s">
        <v>35</v>
      </c>
      <c r="C36" s="9" t="s">
        <v>309</v>
      </c>
      <c r="D36" s="10" t="s">
        <v>274</v>
      </c>
      <c r="E36" s="11" t="s">
        <v>275</v>
      </c>
      <c r="F36" s="11">
        <v>2</v>
      </c>
      <c r="G36" s="11">
        <v>2</v>
      </c>
      <c r="H36" s="10">
        <v>0.48</v>
      </c>
      <c r="I36" s="10">
        <v>0</v>
      </c>
      <c r="J36" s="10">
        <v>0</v>
      </c>
      <c r="K36" s="10">
        <v>0.12</v>
      </c>
      <c r="L36" s="10">
        <v>0.1</v>
      </c>
      <c r="M36" s="10">
        <v>0.01</v>
      </c>
      <c r="N36" s="10">
        <v>0.14000000000000001</v>
      </c>
      <c r="O36" s="10">
        <v>0</v>
      </c>
    </row>
    <row r="37" spans="2:15" ht="15.75" customHeight="1">
      <c r="B37" s="66"/>
      <c r="C37" s="48"/>
      <c r="D37" s="46" t="s">
        <v>312</v>
      </c>
      <c r="E37" s="47"/>
      <c r="F37" s="47"/>
      <c r="G37" s="48"/>
      <c r="H37" s="13">
        <f t="shared" ref="H37:O37" si="3">SUM(H31:H36)</f>
        <v>193.76</v>
      </c>
      <c r="I37" s="13">
        <f t="shared" si="3"/>
        <v>26.706</v>
      </c>
      <c r="J37" s="13">
        <f t="shared" si="3"/>
        <v>6.871999999999999</v>
      </c>
      <c r="K37" s="13">
        <f t="shared" si="3"/>
        <v>6.0780000000000003</v>
      </c>
      <c r="L37" s="13">
        <f t="shared" si="3"/>
        <v>488.03000000000003</v>
      </c>
      <c r="M37" s="13">
        <f t="shared" si="3"/>
        <v>10.998999999999999</v>
      </c>
      <c r="N37" s="13">
        <f t="shared" si="3"/>
        <v>16.12</v>
      </c>
      <c r="O37" s="13">
        <f t="shared" si="3"/>
        <v>13123.6</v>
      </c>
    </row>
    <row r="38" spans="2:15" ht="15.75" customHeight="1">
      <c r="B38" s="9" t="s">
        <v>35</v>
      </c>
      <c r="C38" s="9" t="s">
        <v>313</v>
      </c>
      <c r="D38" s="10" t="s">
        <v>123</v>
      </c>
      <c r="E38" s="11" t="s">
        <v>124</v>
      </c>
      <c r="F38" s="11">
        <v>139.78494623655914</v>
      </c>
      <c r="G38" s="11">
        <v>130</v>
      </c>
      <c r="H38" s="10">
        <v>215.8</v>
      </c>
      <c r="I38" s="10">
        <v>26.91</v>
      </c>
      <c r="J38" s="10">
        <v>11.96</v>
      </c>
      <c r="K38" s="10">
        <v>0.13</v>
      </c>
      <c r="L38" s="10">
        <v>81.900000000000006</v>
      </c>
      <c r="M38" s="10">
        <v>0.91</v>
      </c>
      <c r="N38" s="10">
        <v>14.3</v>
      </c>
      <c r="O38" s="10">
        <v>31.2</v>
      </c>
    </row>
    <row r="39" spans="2:15" ht="15.75" customHeight="1">
      <c r="B39" s="9" t="s">
        <v>35</v>
      </c>
      <c r="C39" s="9" t="s">
        <v>313</v>
      </c>
      <c r="D39" s="10" t="s">
        <v>65</v>
      </c>
      <c r="E39" s="11" t="s">
        <v>32</v>
      </c>
      <c r="F39" s="11">
        <v>3</v>
      </c>
      <c r="G39" s="11">
        <v>3</v>
      </c>
      <c r="H39" s="10">
        <v>27</v>
      </c>
      <c r="I39" s="10">
        <v>0</v>
      </c>
      <c r="J39" s="10">
        <v>3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2:15" ht="15.75" customHeight="1">
      <c r="B40" s="9" t="s">
        <v>35</v>
      </c>
      <c r="C40" s="9" t="s">
        <v>313</v>
      </c>
      <c r="D40" s="10" t="s">
        <v>98</v>
      </c>
      <c r="E40" s="11" t="s">
        <v>33</v>
      </c>
      <c r="F40" s="11">
        <v>0.63157894736842102</v>
      </c>
      <c r="G40" s="11">
        <v>0.6</v>
      </c>
      <c r="H40" s="10">
        <v>0.86399999999999988</v>
      </c>
      <c r="I40" s="10">
        <v>2.8199999999999999E-2</v>
      </c>
      <c r="J40" s="10">
        <v>1.8E-3</v>
      </c>
      <c r="K40" s="10">
        <v>0.17579999999999998</v>
      </c>
      <c r="L40" s="10">
        <v>0.114</v>
      </c>
      <c r="M40" s="10">
        <v>7.8000000000000005E-3</v>
      </c>
      <c r="N40" s="10">
        <v>0.24</v>
      </c>
      <c r="O40" s="10">
        <v>0</v>
      </c>
    </row>
    <row r="41" spans="2:15" ht="15.75" customHeight="1">
      <c r="B41" s="62"/>
      <c r="C41" s="51"/>
      <c r="D41" s="46" t="s">
        <v>314</v>
      </c>
      <c r="E41" s="47"/>
      <c r="F41" s="47"/>
      <c r="G41" s="48"/>
      <c r="H41" s="13">
        <f>SUM(H38:H40)</f>
        <v>243.66400000000002</v>
      </c>
      <c r="I41" s="13">
        <f t="shared" ref="I41:O41" si="4">SUM(I37:I40)</f>
        <v>53.644199999999998</v>
      </c>
      <c r="J41" s="13">
        <f t="shared" si="4"/>
        <v>21.8338</v>
      </c>
      <c r="K41" s="13">
        <f t="shared" si="4"/>
        <v>6.3837999999999999</v>
      </c>
      <c r="L41" s="13">
        <f t="shared" si="4"/>
        <v>570.0440000000001</v>
      </c>
      <c r="M41" s="13">
        <f t="shared" si="4"/>
        <v>11.916799999999999</v>
      </c>
      <c r="N41" s="13">
        <f t="shared" si="4"/>
        <v>30.66</v>
      </c>
      <c r="O41" s="13">
        <f t="shared" si="4"/>
        <v>13154.800000000001</v>
      </c>
    </row>
    <row r="42" spans="2:15" ht="15.75" customHeight="1">
      <c r="B42" s="64"/>
      <c r="C42" s="65"/>
      <c r="D42" s="46" t="s">
        <v>128</v>
      </c>
      <c r="E42" s="47"/>
      <c r="F42" s="47"/>
      <c r="G42" s="48"/>
      <c r="H42" s="13">
        <f t="shared" ref="H42:O42" si="5">AVERAGE(H37,H41)</f>
        <v>218.71199999999999</v>
      </c>
      <c r="I42" s="13">
        <f t="shared" si="5"/>
        <v>40.1751</v>
      </c>
      <c r="J42" s="13">
        <f t="shared" si="5"/>
        <v>14.3529</v>
      </c>
      <c r="K42" s="13">
        <f t="shared" si="5"/>
        <v>6.2309000000000001</v>
      </c>
      <c r="L42" s="13">
        <f t="shared" si="5"/>
        <v>529.03700000000003</v>
      </c>
      <c r="M42" s="13">
        <f t="shared" si="5"/>
        <v>11.457899999999999</v>
      </c>
      <c r="N42" s="13">
        <f t="shared" si="5"/>
        <v>23.39</v>
      </c>
      <c r="O42" s="13">
        <f t="shared" si="5"/>
        <v>13139.2</v>
      </c>
    </row>
    <row r="43" spans="2:15" ht="15.75" customHeight="1">
      <c r="B43" s="9" t="s">
        <v>129</v>
      </c>
      <c r="C43" s="9" t="s">
        <v>130</v>
      </c>
      <c r="D43" s="10" t="s">
        <v>131</v>
      </c>
      <c r="E43" s="11" t="s">
        <v>132</v>
      </c>
      <c r="F43" s="11">
        <v>25</v>
      </c>
      <c r="G43" s="11">
        <v>20</v>
      </c>
      <c r="H43" s="10">
        <v>10.6</v>
      </c>
      <c r="I43" s="10">
        <v>0.28000000000000003</v>
      </c>
      <c r="J43" s="10">
        <v>0.02</v>
      </c>
      <c r="K43" s="10">
        <v>2.06</v>
      </c>
      <c r="L43" s="10">
        <v>14.2</v>
      </c>
      <c r="M43" s="10">
        <v>0.16</v>
      </c>
      <c r="N43" s="10">
        <v>3.2</v>
      </c>
      <c r="O43" s="10">
        <v>0.4</v>
      </c>
    </row>
    <row r="44" spans="2:15" ht="15.75" customHeight="1">
      <c r="B44" s="9" t="s">
        <v>129</v>
      </c>
      <c r="C44" s="9" t="s">
        <v>130</v>
      </c>
      <c r="D44" s="10" t="s">
        <v>81</v>
      </c>
      <c r="E44" s="11" t="s">
        <v>82</v>
      </c>
      <c r="F44" s="11">
        <v>23.529411764705884</v>
      </c>
      <c r="G44" s="11">
        <v>20</v>
      </c>
      <c r="H44" s="10">
        <v>9.4</v>
      </c>
      <c r="I44" s="10">
        <v>0.14000000000000001</v>
      </c>
      <c r="J44" s="10">
        <v>0.02</v>
      </c>
      <c r="K44" s="10">
        <v>1.9</v>
      </c>
      <c r="L44" s="10">
        <v>7</v>
      </c>
      <c r="M44" s="10">
        <v>0.08</v>
      </c>
      <c r="N44" s="10">
        <v>5.4</v>
      </c>
      <c r="O44" s="10">
        <v>263.60000000000002</v>
      </c>
    </row>
    <row r="45" spans="2:15" ht="15.75" customHeight="1">
      <c r="B45" s="9" t="s">
        <v>129</v>
      </c>
      <c r="C45" s="9" t="s">
        <v>130</v>
      </c>
      <c r="D45" s="10" t="s">
        <v>120</v>
      </c>
      <c r="E45" s="11" t="s">
        <v>40</v>
      </c>
      <c r="F45" s="11">
        <v>15</v>
      </c>
      <c r="G45" s="11">
        <v>12</v>
      </c>
      <c r="H45" s="10">
        <v>2.76</v>
      </c>
      <c r="I45" s="10">
        <v>0.10800000000000001</v>
      </c>
      <c r="J45" s="10">
        <v>1.2000000000000002E-2</v>
      </c>
      <c r="K45" s="10">
        <v>0.49199999999999994</v>
      </c>
      <c r="L45" s="10">
        <v>0.72</v>
      </c>
      <c r="M45" s="10">
        <v>0.06</v>
      </c>
      <c r="N45" s="10">
        <v>1.08</v>
      </c>
      <c r="O45" s="10">
        <v>7.44</v>
      </c>
    </row>
    <row r="46" spans="2:15" ht="15.75" customHeight="1">
      <c r="B46" s="9" t="s">
        <v>129</v>
      </c>
      <c r="C46" s="9" t="s">
        <v>130</v>
      </c>
      <c r="D46" s="10" t="s">
        <v>133</v>
      </c>
      <c r="E46" s="11" t="s">
        <v>41</v>
      </c>
      <c r="F46" s="11">
        <v>12.631578947368421</v>
      </c>
      <c r="G46" s="11">
        <v>12</v>
      </c>
      <c r="H46" s="10">
        <v>4.8</v>
      </c>
      <c r="I46" s="10">
        <v>0.16799999999999998</v>
      </c>
      <c r="J46" s="10">
        <v>1.2000000000000002E-2</v>
      </c>
      <c r="K46" s="10">
        <v>0.92400000000000004</v>
      </c>
      <c r="L46" s="10">
        <v>0.48</v>
      </c>
      <c r="M46" s="10">
        <v>3.5999999999999997E-2</v>
      </c>
      <c r="N46" s="10">
        <v>2.88</v>
      </c>
      <c r="O46" s="10">
        <v>0.12</v>
      </c>
    </row>
    <row r="47" spans="2:15" ht="15.75" customHeight="1">
      <c r="B47" s="9" t="s">
        <v>129</v>
      </c>
      <c r="C47" s="9" t="s">
        <v>130</v>
      </c>
      <c r="D47" s="10" t="s">
        <v>96</v>
      </c>
      <c r="E47" s="11" t="s">
        <v>97</v>
      </c>
      <c r="F47" s="11">
        <v>2.2222222222222223</v>
      </c>
      <c r="G47" s="11">
        <v>2</v>
      </c>
      <c r="H47" s="10">
        <v>0.88</v>
      </c>
      <c r="I47" s="10">
        <v>4.5999999999999999E-2</v>
      </c>
      <c r="J47" s="10">
        <v>1.2E-2</v>
      </c>
      <c r="K47" s="10">
        <v>0.11800000000000001</v>
      </c>
      <c r="L47" s="10">
        <v>0.92</v>
      </c>
      <c r="M47" s="10">
        <v>3.6000000000000004E-2</v>
      </c>
      <c r="N47" s="10">
        <v>1.64</v>
      </c>
      <c r="O47" s="10">
        <v>7.8</v>
      </c>
    </row>
    <row r="48" spans="2:15" ht="15.75" customHeight="1">
      <c r="B48" s="9" t="s">
        <v>129</v>
      </c>
      <c r="C48" s="9" t="s">
        <v>130</v>
      </c>
      <c r="D48" s="10" t="s">
        <v>134</v>
      </c>
      <c r="E48" s="11" t="s">
        <v>135</v>
      </c>
      <c r="F48" s="11">
        <v>2</v>
      </c>
      <c r="G48" s="11">
        <v>1</v>
      </c>
      <c r="H48" s="10">
        <v>0.44</v>
      </c>
      <c r="I48" s="10">
        <v>3.0000000000000001E-3</v>
      </c>
      <c r="J48" s="10">
        <v>3.0000000000000001E-3</v>
      </c>
      <c r="K48" s="10">
        <v>9.3000000000000013E-2</v>
      </c>
      <c r="L48" s="10">
        <v>0.04</v>
      </c>
      <c r="M48" s="10">
        <v>5.0000000000000001E-3</v>
      </c>
      <c r="N48" s="10">
        <v>0.19</v>
      </c>
      <c r="O48" s="10">
        <v>0.01</v>
      </c>
    </row>
    <row r="49" spans="2:15" ht="15.75" customHeight="1">
      <c r="B49" s="9" t="s">
        <v>129</v>
      </c>
      <c r="C49" s="9" t="s">
        <v>130</v>
      </c>
      <c r="D49" s="10" t="s">
        <v>67</v>
      </c>
      <c r="E49" s="11" t="s">
        <v>34</v>
      </c>
      <c r="F49" s="11">
        <v>1</v>
      </c>
      <c r="G49" s="11">
        <v>1</v>
      </c>
      <c r="H49" s="10">
        <v>0</v>
      </c>
      <c r="I49" s="10">
        <v>0</v>
      </c>
      <c r="J49" s="10">
        <v>0</v>
      </c>
      <c r="K49" s="10">
        <v>0</v>
      </c>
      <c r="L49" s="10">
        <v>387.81</v>
      </c>
      <c r="M49" s="10">
        <v>3.0000000000000001E-3</v>
      </c>
      <c r="N49" s="10">
        <v>0.24</v>
      </c>
      <c r="O49" s="10">
        <v>0</v>
      </c>
    </row>
    <row r="50" spans="2:15" ht="15" customHeight="1">
      <c r="B50" s="9" t="s">
        <v>129</v>
      </c>
      <c r="C50" s="9" t="s">
        <v>130</v>
      </c>
      <c r="D50" s="10" t="s">
        <v>136</v>
      </c>
      <c r="E50" s="11" t="s">
        <v>137</v>
      </c>
      <c r="F50" s="11">
        <v>10</v>
      </c>
      <c r="G50" s="11">
        <v>10</v>
      </c>
      <c r="H50" s="10">
        <v>32.6</v>
      </c>
      <c r="I50" s="10">
        <v>0.09</v>
      </c>
      <c r="J50" s="10">
        <v>3.34</v>
      </c>
      <c r="K50" s="10">
        <v>0.54</v>
      </c>
      <c r="L50" s="10">
        <v>71.099999999999994</v>
      </c>
      <c r="M50" s="10">
        <v>0.02</v>
      </c>
      <c r="N50" s="10">
        <v>1.4</v>
      </c>
      <c r="O50" s="10">
        <v>8.4</v>
      </c>
    </row>
    <row r="51" spans="2:15" ht="15.75" customHeight="1">
      <c r="B51" s="9" t="s">
        <v>28</v>
      </c>
      <c r="C51" s="9" t="s">
        <v>29</v>
      </c>
      <c r="D51" s="10" t="s">
        <v>138</v>
      </c>
      <c r="E51" s="11" t="s">
        <v>30</v>
      </c>
      <c r="F51" s="11">
        <v>45</v>
      </c>
      <c r="G51" s="11">
        <v>45</v>
      </c>
      <c r="H51" s="10">
        <v>158.85</v>
      </c>
      <c r="I51" s="10">
        <v>3.0150000000000001</v>
      </c>
      <c r="J51" s="10">
        <v>0.18</v>
      </c>
      <c r="K51" s="10">
        <v>36.044999999999995</v>
      </c>
      <c r="L51" s="10">
        <v>0.9</v>
      </c>
      <c r="M51" s="10">
        <v>0.36</v>
      </c>
      <c r="N51" s="10">
        <v>4.05</v>
      </c>
      <c r="O51" s="10">
        <v>0</v>
      </c>
    </row>
    <row r="52" spans="2:15" ht="15.75" customHeight="1">
      <c r="B52" s="9" t="s">
        <v>28</v>
      </c>
      <c r="C52" s="9" t="s">
        <v>29</v>
      </c>
      <c r="D52" s="10" t="s">
        <v>95</v>
      </c>
      <c r="E52" s="11" t="s">
        <v>31</v>
      </c>
      <c r="F52" s="11">
        <v>6.25</v>
      </c>
      <c r="G52" s="11">
        <v>2.5</v>
      </c>
      <c r="H52" s="10">
        <v>0.92500000000000004</v>
      </c>
      <c r="I52" s="10">
        <v>0.03</v>
      </c>
      <c r="J52" s="10">
        <v>2.5000000000000001E-3</v>
      </c>
      <c r="K52" s="10">
        <v>0.17</v>
      </c>
      <c r="L52" s="10">
        <v>0.375</v>
      </c>
      <c r="M52" s="10">
        <v>1.2500000000000001E-2</v>
      </c>
      <c r="N52" s="10">
        <v>1.425</v>
      </c>
      <c r="O52" s="10">
        <v>5</v>
      </c>
    </row>
    <row r="53" spans="2:15" ht="15.75" customHeight="1">
      <c r="B53" s="9" t="s">
        <v>28</v>
      </c>
      <c r="C53" s="9" t="s">
        <v>29</v>
      </c>
      <c r="D53" s="10" t="s">
        <v>65</v>
      </c>
      <c r="E53" s="11" t="s">
        <v>32</v>
      </c>
      <c r="F53" s="11">
        <v>2.9</v>
      </c>
      <c r="G53" s="11">
        <v>2.9</v>
      </c>
      <c r="H53" s="10">
        <v>26.1</v>
      </c>
      <c r="I53" s="10">
        <v>0</v>
      </c>
      <c r="J53" s="10">
        <v>2.9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</row>
    <row r="54" spans="2:15" ht="15.75" customHeight="1">
      <c r="B54" s="9" t="s">
        <v>28</v>
      </c>
      <c r="C54" s="9" t="s">
        <v>29</v>
      </c>
      <c r="D54" s="10" t="s">
        <v>98</v>
      </c>
      <c r="E54" s="11" t="s">
        <v>33</v>
      </c>
      <c r="F54" s="11">
        <v>0.63157894736842102</v>
      </c>
      <c r="G54" s="11">
        <v>0.6</v>
      </c>
      <c r="H54" s="10">
        <v>0.86399999999999988</v>
      </c>
      <c r="I54" s="10">
        <v>2.8199999999999999E-2</v>
      </c>
      <c r="J54" s="10">
        <v>1.8E-3</v>
      </c>
      <c r="K54" s="10">
        <v>0.17579999999999998</v>
      </c>
      <c r="L54" s="10">
        <v>0.114</v>
      </c>
      <c r="M54" s="10">
        <v>7.8000000000000005E-3</v>
      </c>
      <c r="N54" s="10">
        <v>0.24</v>
      </c>
      <c r="O54" s="10">
        <v>0</v>
      </c>
    </row>
    <row r="55" spans="2:15" ht="15.75" customHeight="1">
      <c r="B55" s="9" t="s">
        <v>28</v>
      </c>
      <c r="C55" s="9" t="s">
        <v>29</v>
      </c>
      <c r="D55" s="10" t="s">
        <v>67</v>
      </c>
      <c r="E55" s="11" t="s">
        <v>34</v>
      </c>
      <c r="F55" s="11">
        <v>1</v>
      </c>
      <c r="G55" s="11">
        <v>1</v>
      </c>
      <c r="H55" s="10">
        <v>0</v>
      </c>
      <c r="I55" s="10">
        <v>0</v>
      </c>
      <c r="J55" s="10">
        <v>0</v>
      </c>
      <c r="K55" s="10">
        <v>0</v>
      </c>
      <c r="L55" s="10">
        <v>387.81</v>
      </c>
      <c r="M55" s="10">
        <v>3.0000000000000001E-3</v>
      </c>
      <c r="N55" s="10">
        <v>0.24</v>
      </c>
      <c r="O55" s="10">
        <v>0</v>
      </c>
    </row>
    <row r="56" spans="2:15" ht="15.75" customHeight="1">
      <c r="B56" s="9" t="s">
        <v>139</v>
      </c>
      <c r="C56" s="9" t="s">
        <v>140</v>
      </c>
      <c r="D56" s="10" t="s">
        <v>79</v>
      </c>
      <c r="E56" s="11" t="s">
        <v>80</v>
      </c>
      <c r="F56" s="11">
        <v>75</v>
      </c>
      <c r="G56" s="11">
        <v>75</v>
      </c>
      <c r="H56" s="10">
        <v>66.75</v>
      </c>
      <c r="I56" s="10">
        <v>1.575</v>
      </c>
      <c r="J56" s="10">
        <v>7.4999999999999997E-2</v>
      </c>
      <c r="K56" s="10">
        <v>14.175000000000001</v>
      </c>
      <c r="L56" s="10">
        <v>4.5</v>
      </c>
      <c r="M56" s="10">
        <v>0.6</v>
      </c>
      <c r="N56" s="10">
        <v>9</v>
      </c>
      <c r="O56" s="10">
        <v>0</v>
      </c>
    </row>
    <row r="57" spans="2:15" ht="15.75" customHeight="1">
      <c r="B57" s="9" t="s">
        <v>139</v>
      </c>
      <c r="C57" s="9" t="s">
        <v>140</v>
      </c>
      <c r="D57" s="10" t="s">
        <v>141</v>
      </c>
      <c r="E57" s="11" t="s">
        <v>142</v>
      </c>
      <c r="F57" s="11">
        <v>1.1111111111111112</v>
      </c>
      <c r="G57" s="11">
        <v>1</v>
      </c>
      <c r="H57" s="10">
        <v>0.55000000000000004</v>
      </c>
      <c r="I57" s="10">
        <v>2.8999999999999998E-2</v>
      </c>
      <c r="J57" s="10">
        <v>0.01</v>
      </c>
      <c r="K57" s="10">
        <v>6.9000000000000006E-2</v>
      </c>
      <c r="L57" s="10">
        <v>0.56000000000000005</v>
      </c>
      <c r="M57" s="10">
        <v>6.6000000000000003E-2</v>
      </c>
      <c r="N57" s="10">
        <v>1.38</v>
      </c>
      <c r="O57" s="10">
        <v>4.21</v>
      </c>
    </row>
    <row r="58" spans="2:15" ht="15.75" customHeight="1">
      <c r="B58" s="9" t="s">
        <v>139</v>
      </c>
      <c r="C58" s="9" t="s">
        <v>140</v>
      </c>
      <c r="D58" s="10" t="s">
        <v>98</v>
      </c>
      <c r="E58" s="11" t="s">
        <v>33</v>
      </c>
      <c r="F58" s="11">
        <v>0.63157894736842102</v>
      </c>
      <c r="G58" s="11">
        <v>0.6</v>
      </c>
      <c r="H58" s="10">
        <v>0.86399999999999988</v>
      </c>
      <c r="I58" s="10">
        <v>2.8199999999999999E-2</v>
      </c>
      <c r="J58" s="10">
        <v>1.8E-3</v>
      </c>
      <c r="K58" s="10">
        <v>0.17579999999999998</v>
      </c>
      <c r="L58" s="10">
        <v>0.114</v>
      </c>
      <c r="M58" s="10">
        <v>7.8000000000000005E-3</v>
      </c>
      <c r="N58" s="10">
        <v>0.24</v>
      </c>
      <c r="O58" s="10">
        <v>0</v>
      </c>
    </row>
    <row r="59" spans="2:15" ht="15.75" customHeight="1">
      <c r="B59" s="9" t="s">
        <v>139</v>
      </c>
      <c r="C59" s="9" t="s">
        <v>140</v>
      </c>
      <c r="D59" s="10" t="s">
        <v>67</v>
      </c>
      <c r="E59" s="11" t="s">
        <v>34</v>
      </c>
      <c r="F59" s="11">
        <v>1</v>
      </c>
      <c r="G59" s="11">
        <v>1</v>
      </c>
      <c r="H59" s="10">
        <v>0</v>
      </c>
      <c r="I59" s="10">
        <v>0</v>
      </c>
      <c r="J59" s="10">
        <v>0</v>
      </c>
      <c r="K59" s="10">
        <v>0</v>
      </c>
      <c r="L59" s="10">
        <v>387.81</v>
      </c>
      <c r="M59" s="10">
        <v>3.0000000000000001E-3</v>
      </c>
      <c r="N59" s="10">
        <v>0.24</v>
      </c>
      <c r="O59" s="10">
        <v>0</v>
      </c>
    </row>
    <row r="60" spans="2:15" ht="15.75" customHeight="1">
      <c r="B60" s="9" t="s">
        <v>143</v>
      </c>
      <c r="C60" s="9" t="s">
        <v>144</v>
      </c>
      <c r="D60" s="10" t="s">
        <v>145</v>
      </c>
      <c r="E60" s="11" t="s">
        <v>146</v>
      </c>
      <c r="F60" s="11">
        <v>88.333333333333329</v>
      </c>
      <c r="G60" s="11">
        <v>53</v>
      </c>
      <c r="H60" s="10">
        <v>25.44</v>
      </c>
      <c r="I60" s="10">
        <v>0.47700000000000004</v>
      </c>
      <c r="J60" s="10">
        <v>5.3000000000000005E-2</v>
      </c>
      <c r="K60" s="10">
        <v>4.7170000000000005</v>
      </c>
      <c r="L60" s="10">
        <v>0</v>
      </c>
      <c r="M60" s="10">
        <v>0.31799999999999995</v>
      </c>
      <c r="N60" s="10">
        <v>5.3</v>
      </c>
      <c r="O60" s="10">
        <v>19.61</v>
      </c>
    </row>
    <row r="61" spans="2:15" ht="15.75" customHeight="1">
      <c r="B61" s="9" t="s">
        <v>143</v>
      </c>
      <c r="C61" s="9" t="s">
        <v>144</v>
      </c>
      <c r="D61" s="10" t="s">
        <v>66</v>
      </c>
      <c r="E61" s="11" t="s">
        <v>22</v>
      </c>
      <c r="F61" s="11">
        <v>8</v>
      </c>
      <c r="G61" s="11">
        <v>8</v>
      </c>
      <c r="H61" s="10">
        <v>31.2</v>
      </c>
      <c r="I61" s="10">
        <v>0</v>
      </c>
      <c r="J61" s="10">
        <v>0</v>
      </c>
      <c r="K61" s="10">
        <v>7.8</v>
      </c>
      <c r="L61" s="10">
        <v>3.12</v>
      </c>
      <c r="M61" s="10">
        <v>0.152</v>
      </c>
      <c r="N61" s="10">
        <v>6.8</v>
      </c>
      <c r="O61" s="10">
        <v>0</v>
      </c>
    </row>
    <row r="62" spans="2:15" ht="15.75" customHeight="1">
      <c r="B62" s="9" t="s">
        <v>147</v>
      </c>
      <c r="C62" s="9" t="s">
        <v>148</v>
      </c>
      <c r="D62" s="10" t="s">
        <v>70</v>
      </c>
      <c r="E62" s="11" t="s">
        <v>59</v>
      </c>
      <c r="F62" s="11">
        <v>20</v>
      </c>
      <c r="G62" s="11">
        <v>20</v>
      </c>
      <c r="H62" s="10">
        <v>57.2</v>
      </c>
      <c r="I62" s="10">
        <v>4.68</v>
      </c>
      <c r="J62" s="10">
        <v>3.74</v>
      </c>
      <c r="K62" s="10">
        <v>1.18</v>
      </c>
      <c r="L62" s="10">
        <v>95</v>
      </c>
      <c r="M62" s="10">
        <v>0.1</v>
      </c>
      <c r="N62" s="10">
        <v>81</v>
      </c>
      <c r="O62" s="10">
        <v>19.2</v>
      </c>
    </row>
    <row r="63" spans="2:15" ht="15.75" customHeight="1">
      <c r="B63" s="9" t="s">
        <v>147</v>
      </c>
      <c r="C63" s="9" t="s">
        <v>148</v>
      </c>
      <c r="D63" s="10" t="s">
        <v>149</v>
      </c>
      <c r="E63" s="11" t="s">
        <v>150</v>
      </c>
      <c r="F63" s="11">
        <v>20</v>
      </c>
      <c r="G63" s="11">
        <v>20</v>
      </c>
      <c r="H63" s="10">
        <v>66.400000000000006</v>
      </c>
      <c r="I63" s="10">
        <v>0.08</v>
      </c>
      <c r="J63" s="10">
        <v>0.1</v>
      </c>
      <c r="K63" s="10">
        <v>15.92</v>
      </c>
      <c r="L63" s="10">
        <v>0</v>
      </c>
      <c r="M63" s="10">
        <v>0.24</v>
      </c>
      <c r="N63" s="10">
        <v>5</v>
      </c>
      <c r="O63" s="10">
        <v>0</v>
      </c>
    </row>
    <row r="64" spans="2:15" ht="15.75" customHeight="1">
      <c r="B64" s="46" t="s">
        <v>151</v>
      </c>
      <c r="C64" s="47"/>
      <c r="D64" s="47"/>
      <c r="E64" s="47"/>
      <c r="F64" s="47"/>
      <c r="G64" s="48"/>
      <c r="H64" s="13">
        <f t="shared" ref="H64:O64" si="6">SUM(H43:H63)</f>
        <v>496.62299999999993</v>
      </c>
      <c r="I64" s="13">
        <f t="shared" si="6"/>
        <v>10.7774</v>
      </c>
      <c r="J64" s="13">
        <f t="shared" si="6"/>
        <v>10.4831</v>
      </c>
      <c r="K64" s="13">
        <f t="shared" si="6"/>
        <v>86.554600000000022</v>
      </c>
      <c r="L64" s="13">
        <f t="shared" si="6"/>
        <v>1362.5729999999999</v>
      </c>
      <c r="M64" s="13">
        <f t="shared" si="6"/>
        <v>2.2700999999999993</v>
      </c>
      <c r="N64" s="13">
        <f t="shared" si="6"/>
        <v>130.94499999999999</v>
      </c>
      <c r="O64" s="13">
        <f t="shared" si="6"/>
        <v>335.78999999999996</v>
      </c>
    </row>
    <row r="65" spans="2:15" ht="15.75" customHeight="1">
      <c r="B65" s="46" t="s">
        <v>45</v>
      </c>
      <c r="C65" s="47"/>
      <c r="D65" s="47"/>
      <c r="E65" s="47"/>
      <c r="F65" s="47"/>
      <c r="G65" s="48"/>
      <c r="H65" s="17">
        <f t="shared" ref="H65:O65" si="7">+H30+H42+H64</f>
        <v>868.66699999999992</v>
      </c>
      <c r="I65" s="17">
        <f t="shared" si="7"/>
        <v>54.948100000000004</v>
      </c>
      <c r="J65" s="17">
        <f t="shared" si="7"/>
        <v>26.2699</v>
      </c>
      <c r="K65" s="17">
        <f t="shared" si="7"/>
        <v>107.70490000000002</v>
      </c>
      <c r="L65" s="17">
        <f t="shared" si="7"/>
        <v>2210.1</v>
      </c>
      <c r="M65" s="17">
        <f t="shared" si="7"/>
        <v>14.685299999999998</v>
      </c>
      <c r="N65" s="17">
        <f t="shared" si="7"/>
        <v>169.797</v>
      </c>
      <c r="O65" s="17">
        <f t="shared" si="7"/>
        <v>13554.990000000002</v>
      </c>
    </row>
    <row r="66" spans="2:15" ht="15.75" customHeight="1">
      <c r="B66" s="55" t="s">
        <v>46</v>
      </c>
      <c r="C66" s="47"/>
      <c r="D66" s="47"/>
      <c r="E66" s="47"/>
      <c r="F66" s="47"/>
      <c r="G66" s="48"/>
      <c r="H66" s="19">
        <v>2499</v>
      </c>
      <c r="I66" s="20" t="s">
        <v>47</v>
      </c>
      <c r="J66" s="20" t="s">
        <v>48</v>
      </c>
      <c r="K66" s="20" t="s">
        <v>49</v>
      </c>
      <c r="L66" s="20" t="s">
        <v>50</v>
      </c>
      <c r="M66" s="20" t="s">
        <v>51</v>
      </c>
      <c r="N66" s="20" t="s">
        <v>52</v>
      </c>
      <c r="O66" s="21"/>
    </row>
    <row r="67" spans="2:15" ht="15.75" customHeight="1">
      <c r="B67" s="56" t="s">
        <v>53</v>
      </c>
      <c r="C67" s="47"/>
      <c r="D67" s="47"/>
      <c r="E67" s="47"/>
      <c r="F67" s="47"/>
      <c r="G67" s="48"/>
      <c r="H67" s="22">
        <f>+H65/H66</f>
        <v>0.34760584233693476</v>
      </c>
      <c r="I67" s="23"/>
      <c r="J67" s="23"/>
      <c r="K67" s="23"/>
      <c r="L67" s="23"/>
      <c r="M67" s="23"/>
      <c r="N67" s="23"/>
      <c r="O67" s="23"/>
    </row>
    <row r="68" spans="2:15" ht="15.75" customHeight="1">
      <c r="B68" s="57" t="s">
        <v>54</v>
      </c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8"/>
    </row>
    <row r="69" spans="2:15" ht="15.75" customHeight="1"/>
    <row r="70" spans="2:15" ht="15.75" customHeight="1"/>
    <row r="71" spans="2:15" ht="15.75" customHeight="1"/>
    <row r="72" spans="2:15" ht="15.75" customHeight="1"/>
    <row r="73" spans="2:15" ht="15.75" customHeight="1"/>
    <row r="74" spans="2:15" ht="15.75" customHeight="1"/>
    <row r="75" spans="2:15" ht="15.75" customHeight="1"/>
    <row r="76" spans="2:15" ht="15.75" customHeight="1"/>
    <row r="77" spans="2:15" ht="15.75" customHeight="1"/>
    <row r="78" spans="2:15" ht="15.75" customHeight="1"/>
    <row r="79" spans="2:15" ht="15.75" customHeight="1"/>
    <row r="80" spans="2:1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1">
    <mergeCell ref="B66:G66"/>
    <mergeCell ref="B67:G67"/>
    <mergeCell ref="B68:O68"/>
    <mergeCell ref="B17:C17"/>
    <mergeCell ref="B29:C30"/>
    <mergeCell ref="D29:G29"/>
    <mergeCell ref="D30:G30"/>
    <mergeCell ref="B37:C37"/>
    <mergeCell ref="D37:G37"/>
    <mergeCell ref="B41:C42"/>
    <mergeCell ref="D17:G17"/>
    <mergeCell ref="D41:G41"/>
    <mergeCell ref="D42:G42"/>
    <mergeCell ref="B64:G64"/>
    <mergeCell ref="B65:G65"/>
    <mergeCell ref="B2:O2"/>
    <mergeCell ref="B3:B4"/>
    <mergeCell ref="C3:C4"/>
    <mergeCell ref="D3:D4"/>
    <mergeCell ref="E3:E4"/>
    <mergeCell ref="H3:H4"/>
  </mergeCells>
  <pageMargins left="0.70866141732283472" right="0.70866141732283472" top="0.74803149606299213" bottom="0.74803149606299213" header="0" footer="0"/>
  <pageSetup scale="36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N1000"/>
  <sheetViews>
    <sheetView topLeftCell="A44" zoomScale="60" zoomScaleNormal="60" workbookViewId="0">
      <selection activeCell="C32" sqref="C32:N32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7.28515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315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153</v>
      </c>
      <c r="C5" s="10" t="s">
        <v>154</v>
      </c>
      <c r="D5" s="11" t="s">
        <v>155</v>
      </c>
      <c r="E5" s="11">
        <v>50</v>
      </c>
      <c r="F5" s="11">
        <v>40</v>
      </c>
      <c r="G5" s="10">
        <v>44.4</v>
      </c>
      <c r="H5" s="10">
        <v>0.4</v>
      </c>
      <c r="I5" s="10">
        <v>0.04</v>
      </c>
      <c r="J5" s="10">
        <v>10.52</v>
      </c>
      <c r="K5" s="10">
        <v>0.4</v>
      </c>
      <c r="L5" s="10">
        <v>0.36</v>
      </c>
      <c r="M5" s="10">
        <v>8.4</v>
      </c>
      <c r="N5" s="10">
        <v>22.8</v>
      </c>
    </row>
    <row r="6" spans="1:14">
      <c r="A6" s="9" t="s">
        <v>77</v>
      </c>
      <c r="B6" s="9" t="s">
        <v>153</v>
      </c>
      <c r="C6" s="10" t="s">
        <v>65</v>
      </c>
      <c r="D6" s="11" t="s">
        <v>32</v>
      </c>
      <c r="E6" s="11">
        <v>1</v>
      </c>
      <c r="F6" s="11">
        <v>1</v>
      </c>
      <c r="G6" s="10">
        <v>9</v>
      </c>
      <c r="H6" s="10">
        <v>0</v>
      </c>
      <c r="I6" s="10">
        <v>1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>
      <c r="A7" s="9" t="s">
        <v>77</v>
      </c>
      <c r="B7" s="9" t="s">
        <v>153</v>
      </c>
      <c r="C7" s="10" t="s">
        <v>83</v>
      </c>
      <c r="D7" s="11" t="s">
        <v>84</v>
      </c>
      <c r="E7" s="11">
        <v>15</v>
      </c>
      <c r="F7" s="11">
        <v>15</v>
      </c>
      <c r="G7" s="10">
        <v>56.1</v>
      </c>
      <c r="H7" s="10">
        <v>3.7</v>
      </c>
      <c r="I7" s="10">
        <v>0.16500000000000001</v>
      </c>
      <c r="J7" s="10">
        <v>9.0299999999999994</v>
      </c>
      <c r="K7" s="10">
        <v>2.25</v>
      </c>
      <c r="L7" s="10">
        <v>0.69</v>
      </c>
      <c r="M7" s="10">
        <v>9</v>
      </c>
      <c r="N7" s="10">
        <v>3.3</v>
      </c>
    </row>
    <row r="8" spans="1:14">
      <c r="A8" s="9" t="s">
        <v>77</v>
      </c>
      <c r="B8" s="9" t="s">
        <v>153</v>
      </c>
      <c r="C8" s="10" t="s">
        <v>85</v>
      </c>
      <c r="D8" s="11" t="s">
        <v>86</v>
      </c>
      <c r="E8" s="11">
        <v>11.111111111111111</v>
      </c>
      <c r="F8" s="11">
        <v>10</v>
      </c>
      <c r="G8" s="10">
        <v>4.3</v>
      </c>
      <c r="H8" s="10">
        <v>0.3</v>
      </c>
      <c r="I8" s="10">
        <v>0</v>
      </c>
      <c r="J8" s="10">
        <v>0.72</v>
      </c>
      <c r="K8" s="10">
        <v>0.6</v>
      </c>
      <c r="L8" s="10">
        <v>0.1</v>
      </c>
      <c r="M8" s="10">
        <v>4</v>
      </c>
      <c r="N8" s="10">
        <v>3.3</v>
      </c>
    </row>
    <row r="9" spans="1:14">
      <c r="A9" s="9" t="s">
        <v>77</v>
      </c>
      <c r="B9" s="9" t="s">
        <v>153</v>
      </c>
      <c r="C9" s="10" t="s">
        <v>81</v>
      </c>
      <c r="D9" s="11" t="s">
        <v>82</v>
      </c>
      <c r="E9" s="11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153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1.4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153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153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153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153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156</v>
      </c>
      <c r="D15" s="47"/>
      <c r="E15" s="47"/>
      <c r="F15" s="48"/>
      <c r="G15" s="13">
        <f>SUM(G5:G14)</f>
        <v>139.34400000000002</v>
      </c>
      <c r="H15" s="13">
        <f t="shared" ref="H15:N15" si="0">SUM(H5:H14)</f>
        <v>5.9802000000000008</v>
      </c>
      <c r="I15" s="13">
        <f t="shared" si="0"/>
        <v>2.6528</v>
      </c>
      <c r="J15" s="13">
        <f t="shared" si="0"/>
        <v>21.731799999999993</v>
      </c>
      <c r="K15" s="13">
        <f t="shared" si="0"/>
        <v>400.10399999999998</v>
      </c>
      <c r="L15" s="13">
        <f t="shared" si="0"/>
        <v>1.3567999999999998</v>
      </c>
      <c r="M15" s="13">
        <f t="shared" si="0"/>
        <v>28.489999999999995</v>
      </c>
      <c r="N15" s="13">
        <f t="shared" si="0"/>
        <v>175.00000000000003</v>
      </c>
    </row>
    <row r="16" spans="1:14">
      <c r="A16" s="9" t="s">
        <v>77</v>
      </c>
      <c r="B16" s="9" t="s">
        <v>157</v>
      </c>
      <c r="C16" s="10" t="s">
        <v>79</v>
      </c>
      <c r="D16" s="11" t="s">
        <v>80</v>
      </c>
      <c r="E16" s="11">
        <v>80</v>
      </c>
      <c r="F16" s="11">
        <v>80</v>
      </c>
      <c r="G16" s="10">
        <v>71.2</v>
      </c>
      <c r="H16" s="10">
        <v>1.8</v>
      </c>
      <c r="I16" s="10">
        <v>0.08</v>
      </c>
      <c r="J16" s="10">
        <v>15.12</v>
      </c>
      <c r="K16" s="10">
        <v>4.8</v>
      </c>
      <c r="L16" s="10">
        <v>0.64</v>
      </c>
      <c r="M16" s="10">
        <v>9.6</v>
      </c>
      <c r="N16" s="10">
        <v>0</v>
      </c>
    </row>
    <row r="17" spans="1:14">
      <c r="A17" s="9" t="s">
        <v>77</v>
      </c>
      <c r="B17" s="9" t="s">
        <v>157</v>
      </c>
      <c r="C17" s="10" t="s">
        <v>81</v>
      </c>
      <c r="D17" s="11" t="s">
        <v>82</v>
      </c>
      <c r="E17" s="11">
        <v>17.647058823529413</v>
      </c>
      <c r="F17" s="11">
        <v>15</v>
      </c>
      <c r="G17" s="10">
        <v>7.05</v>
      </c>
      <c r="H17" s="10">
        <v>0.105</v>
      </c>
      <c r="I17" s="10">
        <v>1.4999999999999999E-2</v>
      </c>
      <c r="J17" s="10">
        <v>1.425</v>
      </c>
      <c r="K17" s="10">
        <v>5.25</v>
      </c>
      <c r="L17" s="10">
        <v>0.06</v>
      </c>
      <c r="M17" s="10">
        <v>4.05</v>
      </c>
      <c r="N17" s="10">
        <v>197.7</v>
      </c>
    </row>
    <row r="18" spans="1:14">
      <c r="A18" s="9" t="s">
        <v>77</v>
      </c>
      <c r="B18" s="9" t="s">
        <v>157</v>
      </c>
      <c r="C18" s="10" t="s">
        <v>83</v>
      </c>
      <c r="D18" s="11" t="s">
        <v>84</v>
      </c>
      <c r="E18" s="11">
        <v>15</v>
      </c>
      <c r="F18" s="11">
        <v>15</v>
      </c>
      <c r="G18" s="10">
        <v>56.1</v>
      </c>
      <c r="H18" s="10">
        <v>3.7</v>
      </c>
      <c r="I18" s="10">
        <v>0.16500000000000001</v>
      </c>
      <c r="J18" s="10">
        <v>9.0299999999999994</v>
      </c>
      <c r="K18" s="10">
        <v>2.25</v>
      </c>
      <c r="L18" s="10">
        <v>0.69</v>
      </c>
      <c r="M18" s="10">
        <v>9</v>
      </c>
      <c r="N18" s="10">
        <v>3.3</v>
      </c>
    </row>
    <row r="19" spans="1:14">
      <c r="A19" s="9" t="s">
        <v>77</v>
      </c>
      <c r="B19" s="9" t="s">
        <v>157</v>
      </c>
      <c r="C19" s="10" t="s">
        <v>89</v>
      </c>
      <c r="D19" s="11" t="s">
        <v>90</v>
      </c>
      <c r="E19" s="11">
        <v>6</v>
      </c>
      <c r="F19" s="11">
        <v>3</v>
      </c>
      <c r="G19" s="10">
        <v>0.78</v>
      </c>
      <c r="H19" s="10">
        <v>2.0999999999999998E-2</v>
      </c>
      <c r="I19" s="10">
        <v>6.000000000000001E-3</v>
      </c>
      <c r="J19" s="10">
        <v>0.13799999999999998</v>
      </c>
      <c r="K19" s="10">
        <v>2.4</v>
      </c>
      <c r="L19" s="10">
        <v>1.2000000000000002E-2</v>
      </c>
      <c r="M19" s="10">
        <v>1.26</v>
      </c>
      <c r="N19" s="10">
        <v>0.66</v>
      </c>
    </row>
    <row r="20" spans="1:14">
      <c r="A20" s="9" t="s">
        <v>77</v>
      </c>
      <c r="B20" s="9" t="s">
        <v>157</v>
      </c>
      <c r="C20" s="10" t="s">
        <v>123</v>
      </c>
      <c r="D20" s="11" t="s">
        <v>124</v>
      </c>
      <c r="E20" s="11">
        <v>64.516129032258064</v>
      </c>
      <c r="F20" s="11">
        <v>60</v>
      </c>
      <c r="G20" s="10">
        <v>99.6</v>
      </c>
      <c r="H20" s="10">
        <v>12.5</v>
      </c>
      <c r="I20" s="10">
        <v>5.52</v>
      </c>
      <c r="J20" s="10">
        <v>0.06</v>
      </c>
      <c r="K20" s="10">
        <v>37.799999999999997</v>
      </c>
      <c r="L20" s="10">
        <v>0.42</v>
      </c>
      <c r="M20" s="10">
        <v>6.6</v>
      </c>
      <c r="N20" s="10">
        <v>14.4</v>
      </c>
    </row>
    <row r="21" spans="1:14" ht="15.75" customHeight="1">
      <c r="A21" s="9" t="s">
        <v>77</v>
      </c>
      <c r="B21" s="9" t="s">
        <v>157</v>
      </c>
      <c r="C21" s="10" t="s">
        <v>95</v>
      </c>
      <c r="D21" s="11" t="s">
        <v>31</v>
      </c>
      <c r="E21" s="11">
        <v>5</v>
      </c>
      <c r="F21" s="11">
        <v>2</v>
      </c>
      <c r="G21" s="10">
        <v>0.74</v>
      </c>
      <c r="H21" s="10">
        <v>4.4999999999999998E-2</v>
      </c>
      <c r="I21" s="10">
        <v>2E-3</v>
      </c>
      <c r="J21" s="10">
        <v>0.13600000000000001</v>
      </c>
      <c r="K21" s="10">
        <v>0.3</v>
      </c>
      <c r="L21" s="10">
        <v>0.01</v>
      </c>
      <c r="M21" s="10">
        <v>1.1399999999999999</v>
      </c>
      <c r="N21" s="10">
        <v>4</v>
      </c>
    </row>
    <row r="22" spans="1:14" ht="15.75" customHeight="1">
      <c r="A22" s="9" t="s">
        <v>77</v>
      </c>
      <c r="B22" s="9" t="s">
        <v>157</v>
      </c>
      <c r="C22" s="10" t="s">
        <v>96</v>
      </c>
      <c r="D22" s="11" t="s">
        <v>97</v>
      </c>
      <c r="E22" s="11">
        <v>1.6666666666666667</v>
      </c>
      <c r="F22" s="11">
        <v>1.5</v>
      </c>
      <c r="G22" s="10">
        <v>0.66</v>
      </c>
      <c r="H22" s="10">
        <v>4.4999999999999998E-2</v>
      </c>
      <c r="I22" s="10">
        <v>8.9999999999999993E-3</v>
      </c>
      <c r="J22" s="10">
        <v>8.8500000000000009E-2</v>
      </c>
      <c r="K22" s="10">
        <v>0.69</v>
      </c>
      <c r="L22" s="10">
        <v>2.7000000000000003E-2</v>
      </c>
      <c r="M22" s="10">
        <v>1.23</v>
      </c>
      <c r="N22" s="10">
        <v>5.85</v>
      </c>
    </row>
    <row r="23" spans="1:14" ht="15.75" customHeight="1">
      <c r="A23" s="9" t="s">
        <v>77</v>
      </c>
      <c r="B23" s="9" t="s">
        <v>157</v>
      </c>
      <c r="C23" s="10" t="s">
        <v>67</v>
      </c>
      <c r="D23" s="11" t="s">
        <v>34</v>
      </c>
      <c r="E23" s="11">
        <v>1</v>
      </c>
      <c r="F23" s="11">
        <v>1</v>
      </c>
      <c r="G23" s="10">
        <v>0</v>
      </c>
      <c r="H23" s="10">
        <v>4.4999999999999998E-2</v>
      </c>
      <c r="I23" s="10">
        <v>0</v>
      </c>
      <c r="J23" s="10">
        <v>0</v>
      </c>
      <c r="K23" s="10">
        <v>387.81</v>
      </c>
      <c r="L23" s="10">
        <v>3.0000000000000001E-3</v>
      </c>
      <c r="M23" s="10">
        <v>0.24</v>
      </c>
      <c r="N23" s="10">
        <v>0</v>
      </c>
    </row>
    <row r="24" spans="1:14" ht="15.75" customHeight="1">
      <c r="A24" s="9" t="s">
        <v>77</v>
      </c>
      <c r="B24" s="9" t="s">
        <v>157</v>
      </c>
      <c r="C24" s="10" t="s">
        <v>98</v>
      </c>
      <c r="D24" s="11" t="s">
        <v>33</v>
      </c>
      <c r="E24" s="11">
        <v>0.63157894736842102</v>
      </c>
      <c r="F24" s="11">
        <v>0.6</v>
      </c>
      <c r="G24" s="10">
        <v>0.86399999999999988</v>
      </c>
      <c r="H24" s="10">
        <v>4.4999999999999998E-2</v>
      </c>
      <c r="I24" s="10">
        <v>1.8E-3</v>
      </c>
      <c r="J24" s="10">
        <v>0.17579999999999998</v>
      </c>
      <c r="K24" s="10">
        <v>0.114</v>
      </c>
      <c r="L24" s="10">
        <v>7.8000000000000005E-3</v>
      </c>
      <c r="M24" s="10">
        <v>0.24</v>
      </c>
      <c r="N24" s="10">
        <v>0</v>
      </c>
    </row>
    <row r="25" spans="1:14" ht="15.75" customHeight="1">
      <c r="A25" s="62"/>
      <c r="B25" s="63"/>
      <c r="C25" s="46" t="s">
        <v>158</v>
      </c>
      <c r="D25" s="47"/>
      <c r="E25" s="47"/>
      <c r="F25" s="48"/>
      <c r="G25" s="13">
        <f>SUM(G16:G24)</f>
        <v>236.994</v>
      </c>
      <c r="H25" s="13">
        <f t="shared" ref="H25:N25" si="1">SUM(H16:H24)</f>
        <v>18.306000000000008</v>
      </c>
      <c r="I25" s="13">
        <f t="shared" si="1"/>
        <v>5.7988</v>
      </c>
      <c r="J25" s="13">
        <f t="shared" si="1"/>
        <v>26.173299999999994</v>
      </c>
      <c r="K25" s="13">
        <f t="shared" si="1"/>
        <v>441.41399999999999</v>
      </c>
      <c r="L25" s="13">
        <f t="shared" si="1"/>
        <v>1.8697999999999997</v>
      </c>
      <c r="M25" s="13">
        <f t="shared" si="1"/>
        <v>33.36</v>
      </c>
      <c r="N25" s="13">
        <f t="shared" si="1"/>
        <v>225.91</v>
      </c>
    </row>
    <row r="26" spans="1:14" ht="15.75" customHeight="1">
      <c r="A26" s="64"/>
      <c r="B26" s="65"/>
      <c r="C26" s="46" t="s">
        <v>104</v>
      </c>
      <c r="D26" s="47"/>
      <c r="E26" s="47"/>
      <c r="F26" s="48"/>
      <c r="G26" s="13">
        <f t="shared" ref="G26:N26" si="2">+AVERAGE(G15,G25)</f>
        <v>188.16900000000001</v>
      </c>
      <c r="H26" s="13">
        <f t="shared" si="2"/>
        <v>12.143100000000004</v>
      </c>
      <c r="I26" s="13">
        <f t="shared" si="2"/>
        <v>4.2257999999999996</v>
      </c>
      <c r="J26" s="13">
        <f t="shared" si="2"/>
        <v>23.952549999999995</v>
      </c>
      <c r="K26" s="13">
        <f t="shared" si="2"/>
        <v>420.75900000000001</v>
      </c>
      <c r="L26" s="13">
        <f t="shared" si="2"/>
        <v>1.6132999999999997</v>
      </c>
      <c r="M26" s="13">
        <f t="shared" si="2"/>
        <v>30.924999999999997</v>
      </c>
      <c r="N26" s="13">
        <f t="shared" si="2"/>
        <v>200.45500000000001</v>
      </c>
    </row>
    <row r="27" spans="1:14" ht="15.75" customHeight="1">
      <c r="A27" s="9" t="s">
        <v>35</v>
      </c>
      <c r="B27" s="9" t="s">
        <v>316</v>
      </c>
      <c r="C27" s="35" t="s">
        <v>317</v>
      </c>
      <c r="D27" s="36" t="s">
        <v>318</v>
      </c>
      <c r="E27" s="36">
        <v>150</v>
      </c>
      <c r="F27" s="36">
        <v>150</v>
      </c>
      <c r="G27" s="37">
        <v>165</v>
      </c>
      <c r="H27" s="37">
        <v>34.4</v>
      </c>
      <c r="I27" s="37">
        <v>3.75</v>
      </c>
      <c r="J27" s="37">
        <v>0.45</v>
      </c>
      <c r="K27" s="37">
        <v>79.5</v>
      </c>
      <c r="L27" s="37">
        <v>1.35</v>
      </c>
      <c r="M27" s="37">
        <v>15</v>
      </c>
      <c r="N27" s="37">
        <v>0</v>
      </c>
    </row>
    <row r="28" spans="1:14" ht="15.75" customHeight="1">
      <c r="A28" s="9" t="s">
        <v>35</v>
      </c>
      <c r="B28" s="9" t="s">
        <v>316</v>
      </c>
      <c r="C28" s="35" t="s">
        <v>319</v>
      </c>
      <c r="D28" s="36" t="s">
        <v>320</v>
      </c>
      <c r="E28" s="36">
        <v>13</v>
      </c>
      <c r="F28" s="36">
        <v>13</v>
      </c>
      <c r="G28" s="37">
        <v>14.17</v>
      </c>
      <c r="H28" s="37">
        <v>0.16900000000000001</v>
      </c>
      <c r="I28" s="37">
        <v>3.9E-2</v>
      </c>
      <c r="J28" s="37">
        <v>3.25</v>
      </c>
      <c r="K28" s="37">
        <v>111.8</v>
      </c>
      <c r="L28" s="37">
        <v>6.5000000000000002E-2</v>
      </c>
      <c r="M28" s="37">
        <v>2.21</v>
      </c>
      <c r="N28" s="37">
        <v>9.1</v>
      </c>
    </row>
    <row r="29" spans="1:14" ht="15.75" customHeight="1">
      <c r="A29" s="9" t="s">
        <v>35</v>
      </c>
      <c r="B29" s="9" t="s">
        <v>316</v>
      </c>
      <c r="C29" s="35" t="s">
        <v>65</v>
      </c>
      <c r="D29" s="36" t="s">
        <v>32</v>
      </c>
      <c r="E29" s="36">
        <v>4</v>
      </c>
      <c r="F29" s="36">
        <v>4</v>
      </c>
      <c r="G29" s="37">
        <v>36</v>
      </c>
      <c r="H29" s="37">
        <v>4.4999999999999998E-2</v>
      </c>
      <c r="I29" s="37">
        <v>4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</row>
    <row r="30" spans="1:14" ht="15.75" customHeight="1">
      <c r="A30" s="9" t="s">
        <v>35</v>
      </c>
      <c r="B30" s="9" t="s">
        <v>316</v>
      </c>
      <c r="C30" s="35" t="s">
        <v>67</v>
      </c>
      <c r="D30" s="36" t="s">
        <v>34</v>
      </c>
      <c r="E30" s="36">
        <v>1</v>
      </c>
      <c r="F30" s="36">
        <v>1</v>
      </c>
      <c r="G30" s="37">
        <v>0</v>
      </c>
      <c r="H30" s="37">
        <v>4.4999999999999998E-2</v>
      </c>
      <c r="I30" s="37">
        <v>0</v>
      </c>
      <c r="J30" s="37">
        <v>0</v>
      </c>
      <c r="K30" s="37">
        <v>387.81</v>
      </c>
      <c r="L30" s="37">
        <v>3.0000000000000001E-3</v>
      </c>
      <c r="M30" s="37">
        <v>0.24</v>
      </c>
      <c r="N30" s="37">
        <v>0</v>
      </c>
    </row>
    <row r="31" spans="1:14" ht="15.75" customHeight="1">
      <c r="A31" s="9"/>
      <c r="B31" s="9"/>
      <c r="C31" s="46" t="s">
        <v>321</v>
      </c>
      <c r="D31" s="47"/>
      <c r="E31" s="47"/>
      <c r="F31" s="48"/>
      <c r="G31" s="13">
        <f>SUM(G27:G30)</f>
        <v>215.17</v>
      </c>
      <c r="H31" s="13">
        <f t="shared" ref="H31:N31" si="3">SUM(H27:H30)</f>
        <v>34.658999999999999</v>
      </c>
      <c r="I31" s="13">
        <f t="shared" si="3"/>
        <v>7.7889999999999997</v>
      </c>
      <c r="J31" s="13">
        <f t="shared" si="3"/>
        <v>3.7</v>
      </c>
      <c r="K31" s="13">
        <f t="shared" si="3"/>
        <v>579.11</v>
      </c>
      <c r="L31" s="13">
        <f t="shared" si="3"/>
        <v>1.4179999999999999</v>
      </c>
      <c r="M31" s="13">
        <f t="shared" si="3"/>
        <v>17.45</v>
      </c>
      <c r="N31" s="13">
        <f t="shared" si="3"/>
        <v>9.1</v>
      </c>
    </row>
    <row r="32" spans="1:14" ht="15.75" customHeight="1">
      <c r="A32" s="9" t="s">
        <v>35</v>
      </c>
      <c r="B32" s="9" t="s">
        <v>322</v>
      </c>
      <c r="C32" s="10" t="s">
        <v>323</v>
      </c>
      <c r="D32" s="11" t="s">
        <v>324</v>
      </c>
      <c r="E32" s="11">
        <v>184.78260869565219</v>
      </c>
      <c r="F32" s="11">
        <v>170</v>
      </c>
      <c r="G32" s="10">
        <v>200.6</v>
      </c>
      <c r="H32" s="10">
        <v>26.35</v>
      </c>
      <c r="I32" s="10">
        <v>10.030000000000001</v>
      </c>
      <c r="J32" s="10">
        <v>1.19</v>
      </c>
      <c r="K32" s="10">
        <v>166.6</v>
      </c>
      <c r="L32" s="10">
        <v>0.34</v>
      </c>
      <c r="M32" s="10">
        <v>13.6</v>
      </c>
      <c r="N32" s="10">
        <v>0</v>
      </c>
    </row>
    <row r="33" spans="1:14" ht="15.75" customHeight="1">
      <c r="A33" s="9" t="s">
        <v>35</v>
      </c>
      <c r="B33" s="9" t="s">
        <v>322</v>
      </c>
      <c r="C33" s="10" t="s">
        <v>120</v>
      </c>
      <c r="D33" s="11" t="s">
        <v>40</v>
      </c>
      <c r="E33" s="11">
        <v>12.5</v>
      </c>
      <c r="F33" s="11">
        <v>10</v>
      </c>
      <c r="G33" s="10">
        <v>2.2999999999999998</v>
      </c>
      <c r="H33" s="10">
        <v>0.09</v>
      </c>
      <c r="I33" s="10">
        <v>0.01</v>
      </c>
      <c r="J33" s="10">
        <v>0.41</v>
      </c>
      <c r="K33" s="10">
        <v>0.6</v>
      </c>
      <c r="L33" s="10">
        <v>0.05</v>
      </c>
      <c r="M33" s="10">
        <v>0.9</v>
      </c>
      <c r="N33" s="10">
        <v>6.2</v>
      </c>
    </row>
    <row r="34" spans="1:14" ht="15.75" customHeight="1">
      <c r="A34" s="9" t="s">
        <v>35</v>
      </c>
      <c r="B34" s="9" t="s">
        <v>322</v>
      </c>
      <c r="C34" s="10" t="s">
        <v>107</v>
      </c>
      <c r="D34" s="11" t="s">
        <v>108</v>
      </c>
      <c r="E34" s="11">
        <v>7.0588235294117645</v>
      </c>
      <c r="F34" s="11">
        <v>6</v>
      </c>
      <c r="G34" s="10">
        <v>2.1</v>
      </c>
      <c r="H34" s="10">
        <v>0.06</v>
      </c>
      <c r="I34" s="10">
        <v>1.7999999999999999E-2</v>
      </c>
      <c r="J34" s="10">
        <v>0.37799999999999995</v>
      </c>
      <c r="K34" s="10">
        <v>0.12</v>
      </c>
      <c r="L34" s="10">
        <v>2.4000000000000004E-2</v>
      </c>
      <c r="M34" s="10">
        <v>0.42</v>
      </c>
      <c r="N34" s="10">
        <v>11.04</v>
      </c>
    </row>
    <row r="35" spans="1:14" ht="15.75" customHeight="1">
      <c r="A35" s="9" t="s">
        <v>35</v>
      </c>
      <c r="B35" s="9" t="s">
        <v>322</v>
      </c>
      <c r="C35" s="10" t="s">
        <v>63</v>
      </c>
      <c r="D35" s="11" t="s">
        <v>64</v>
      </c>
      <c r="E35" s="11">
        <v>2.1</v>
      </c>
      <c r="F35" s="11">
        <v>2.1</v>
      </c>
      <c r="G35" s="10">
        <v>15.372</v>
      </c>
      <c r="H35" s="10">
        <v>4.4999999999999998E-2</v>
      </c>
      <c r="I35" s="10">
        <v>1.7031000000000001</v>
      </c>
      <c r="J35" s="10">
        <v>0</v>
      </c>
      <c r="K35" s="10">
        <v>18.417000000000002</v>
      </c>
      <c r="L35" s="10">
        <v>0</v>
      </c>
      <c r="M35" s="10">
        <v>0.29400000000000004</v>
      </c>
      <c r="N35" s="10">
        <v>17.199000000000002</v>
      </c>
    </row>
    <row r="36" spans="1:14" ht="15.75" customHeight="1">
      <c r="A36" s="9" t="s">
        <v>35</v>
      </c>
      <c r="B36" s="9" t="s">
        <v>322</v>
      </c>
      <c r="C36" s="10" t="s">
        <v>95</v>
      </c>
      <c r="D36" s="11" t="s">
        <v>31</v>
      </c>
      <c r="E36" s="11">
        <v>12.5</v>
      </c>
      <c r="F36" s="11">
        <v>5</v>
      </c>
      <c r="G36" s="10">
        <v>1.85</v>
      </c>
      <c r="H36" s="10">
        <v>0.06</v>
      </c>
      <c r="I36" s="10">
        <v>5.0000000000000001E-3</v>
      </c>
      <c r="J36" s="10">
        <v>0.34</v>
      </c>
      <c r="K36" s="10">
        <v>0.75</v>
      </c>
      <c r="L36" s="10">
        <v>2.5000000000000001E-2</v>
      </c>
      <c r="M36" s="10">
        <v>2.85</v>
      </c>
      <c r="N36" s="10">
        <v>10</v>
      </c>
    </row>
    <row r="37" spans="1:14" ht="15.75" customHeight="1">
      <c r="A37" s="9" t="s">
        <v>35</v>
      </c>
      <c r="B37" s="9" t="s">
        <v>322</v>
      </c>
      <c r="C37" s="10" t="s">
        <v>65</v>
      </c>
      <c r="D37" s="11" t="s">
        <v>32</v>
      </c>
      <c r="E37" s="11">
        <v>4</v>
      </c>
      <c r="F37" s="11">
        <v>4</v>
      </c>
      <c r="G37" s="10">
        <v>36</v>
      </c>
      <c r="H37" s="10">
        <v>4.4999999999999998E-2</v>
      </c>
      <c r="I37" s="10">
        <v>4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1:14" ht="15.75" customHeight="1">
      <c r="A38" s="9" t="s">
        <v>35</v>
      </c>
      <c r="B38" s="9" t="s">
        <v>322</v>
      </c>
      <c r="C38" s="10" t="s">
        <v>126</v>
      </c>
      <c r="D38" s="11">
        <v>0</v>
      </c>
      <c r="E38" s="11">
        <v>1</v>
      </c>
      <c r="F38" s="11">
        <v>1</v>
      </c>
      <c r="G38" s="10">
        <v>0</v>
      </c>
      <c r="H38" s="10">
        <v>4.4999999999999998E-2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1:14" ht="15.75" customHeight="1">
      <c r="A39" s="9" t="s">
        <v>35</v>
      </c>
      <c r="B39" s="9" t="s">
        <v>322</v>
      </c>
      <c r="C39" s="10" t="s">
        <v>216</v>
      </c>
      <c r="D39" s="11">
        <v>0</v>
      </c>
      <c r="E39" s="11">
        <v>1</v>
      </c>
      <c r="F39" s="11">
        <v>1</v>
      </c>
      <c r="G39" s="10">
        <v>0</v>
      </c>
      <c r="H39" s="10">
        <v>4.4999999999999998E-2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ht="15.75" customHeight="1">
      <c r="A40" s="9" t="s">
        <v>35</v>
      </c>
      <c r="B40" s="9" t="s">
        <v>322</v>
      </c>
      <c r="C40" s="10" t="s">
        <v>115</v>
      </c>
      <c r="D40" s="11">
        <v>0</v>
      </c>
      <c r="E40" s="11">
        <v>1</v>
      </c>
      <c r="F40" s="11">
        <v>1</v>
      </c>
      <c r="G40" s="10">
        <v>0</v>
      </c>
      <c r="H40" s="10">
        <v>4.4999999999999998E-2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1:14" ht="15.75" customHeight="1">
      <c r="A41" s="9" t="s">
        <v>35</v>
      </c>
      <c r="B41" s="9" t="s">
        <v>322</v>
      </c>
      <c r="C41" s="10" t="s">
        <v>98</v>
      </c>
      <c r="D41" s="11" t="s">
        <v>33</v>
      </c>
      <c r="E41" s="11">
        <v>0.63157894736842102</v>
      </c>
      <c r="F41" s="11">
        <v>0.6</v>
      </c>
      <c r="G41" s="10">
        <v>0.86399999999999988</v>
      </c>
      <c r="H41" s="10">
        <v>4.4999999999999998E-2</v>
      </c>
      <c r="I41" s="10">
        <v>1.8E-3</v>
      </c>
      <c r="J41" s="10">
        <v>0.17579999999999998</v>
      </c>
      <c r="K41" s="10">
        <v>0.114</v>
      </c>
      <c r="L41" s="10">
        <v>7.8000000000000005E-3</v>
      </c>
      <c r="M41" s="10">
        <v>0.24</v>
      </c>
      <c r="N41" s="10">
        <v>0</v>
      </c>
    </row>
    <row r="42" spans="1:14" ht="15.75" customHeight="1">
      <c r="A42" s="9" t="s">
        <v>35</v>
      </c>
      <c r="B42" s="9" t="s">
        <v>322</v>
      </c>
      <c r="C42" s="10" t="s">
        <v>67</v>
      </c>
      <c r="D42" s="11" t="s">
        <v>34</v>
      </c>
      <c r="E42" s="11">
        <v>1</v>
      </c>
      <c r="F42" s="11">
        <v>1</v>
      </c>
      <c r="G42" s="10">
        <v>0</v>
      </c>
      <c r="H42" s="10">
        <v>4.4999999999999998E-2</v>
      </c>
      <c r="I42" s="10">
        <v>0</v>
      </c>
      <c r="J42" s="10">
        <v>0</v>
      </c>
      <c r="K42" s="10">
        <v>387.81</v>
      </c>
      <c r="L42" s="10">
        <v>3.0000000000000001E-3</v>
      </c>
      <c r="M42" s="10">
        <v>0.24</v>
      </c>
      <c r="N42" s="10">
        <v>0</v>
      </c>
    </row>
    <row r="43" spans="1:14" ht="15.75" customHeight="1">
      <c r="A43" s="62"/>
      <c r="B43" s="63"/>
      <c r="C43" s="46" t="s">
        <v>127</v>
      </c>
      <c r="D43" s="47"/>
      <c r="E43" s="47"/>
      <c r="F43" s="48"/>
      <c r="G43" s="13">
        <f>SUM(G32:G42)</f>
        <v>259.08599999999996</v>
      </c>
      <c r="H43" s="13">
        <f t="shared" ref="H43:N43" si="4">SUM(H32:H42)</f>
        <v>26.875000000000011</v>
      </c>
      <c r="I43" s="13">
        <f t="shared" si="4"/>
        <v>15.767900000000003</v>
      </c>
      <c r="J43" s="13">
        <f t="shared" si="4"/>
        <v>2.4937999999999998</v>
      </c>
      <c r="K43" s="13">
        <f t="shared" si="4"/>
        <v>574.41100000000006</v>
      </c>
      <c r="L43" s="13">
        <f t="shared" si="4"/>
        <v>0.44980000000000003</v>
      </c>
      <c r="M43" s="13">
        <f t="shared" si="4"/>
        <v>18.543999999999997</v>
      </c>
      <c r="N43" s="13">
        <f t="shared" si="4"/>
        <v>44.439</v>
      </c>
    </row>
    <row r="44" spans="1:14" ht="15.75" customHeight="1">
      <c r="A44" s="64"/>
      <c r="B44" s="65"/>
      <c r="C44" s="46" t="s">
        <v>128</v>
      </c>
      <c r="D44" s="47"/>
      <c r="E44" s="47"/>
      <c r="F44" s="48"/>
      <c r="G44" s="13">
        <f t="shared" ref="G44:N44" si="5">AVERAGE(G31,G43)</f>
        <v>237.12799999999999</v>
      </c>
      <c r="H44" s="13">
        <f t="shared" si="5"/>
        <v>30.767000000000003</v>
      </c>
      <c r="I44" s="13">
        <f t="shared" si="5"/>
        <v>11.778450000000001</v>
      </c>
      <c r="J44" s="13">
        <f t="shared" si="5"/>
        <v>3.0968999999999998</v>
      </c>
      <c r="K44" s="13">
        <f t="shared" si="5"/>
        <v>576.76050000000009</v>
      </c>
      <c r="L44" s="13">
        <f t="shared" si="5"/>
        <v>0.93389999999999995</v>
      </c>
      <c r="M44" s="13">
        <f t="shared" si="5"/>
        <v>17.997</v>
      </c>
      <c r="N44" s="13">
        <f t="shared" si="5"/>
        <v>26.769500000000001</v>
      </c>
    </row>
    <row r="45" spans="1:14" ht="15.75" customHeight="1">
      <c r="A45" s="9" t="s">
        <v>129</v>
      </c>
      <c r="B45" s="9" t="s">
        <v>173</v>
      </c>
      <c r="C45" s="10" t="s">
        <v>91</v>
      </c>
      <c r="D45" s="11" t="s">
        <v>92</v>
      </c>
      <c r="E45" s="11">
        <v>33.333333333333336</v>
      </c>
      <c r="F45" s="11">
        <v>20</v>
      </c>
      <c r="G45" s="10">
        <v>6.8</v>
      </c>
      <c r="H45" s="10">
        <v>1</v>
      </c>
      <c r="I45" s="10">
        <v>0.04</v>
      </c>
      <c r="J45" s="10">
        <v>0.76</v>
      </c>
      <c r="K45" s="10">
        <v>13.2</v>
      </c>
      <c r="L45" s="10">
        <v>0.48</v>
      </c>
      <c r="M45" s="10">
        <v>24.6</v>
      </c>
      <c r="N45" s="10">
        <v>106.6</v>
      </c>
    </row>
    <row r="46" spans="1:14" ht="15.75" customHeight="1">
      <c r="A46" s="9" t="s">
        <v>129</v>
      </c>
      <c r="B46" s="9" t="s">
        <v>173</v>
      </c>
      <c r="C46" s="10" t="s">
        <v>174</v>
      </c>
      <c r="D46" s="11" t="s">
        <v>175</v>
      </c>
      <c r="E46" s="11">
        <v>30</v>
      </c>
      <c r="F46" s="11">
        <v>15</v>
      </c>
      <c r="G46" s="10">
        <v>11.85</v>
      </c>
      <c r="H46" s="10">
        <v>0.09</v>
      </c>
      <c r="I46" s="10">
        <v>0</v>
      </c>
      <c r="J46" s="10">
        <v>2.5649999999999999</v>
      </c>
      <c r="K46" s="10">
        <v>0.6</v>
      </c>
      <c r="L46" s="10">
        <v>7.4999999999999997E-2</v>
      </c>
      <c r="M46" s="10">
        <v>2.25</v>
      </c>
      <c r="N46" s="10">
        <v>21</v>
      </c>
    </row>
    <row r="47" spans="1:14" ht="15.75" customHeight="1">
      <c r="A47" s="9" t="s">
        <v>129</v>
      </c>
      <c r="B47" s="9" t="s">
        <v>173</v>
      </c>
      <c r="C47" s="10" t="s">
        <v>176</v>
      </c>
      <c r="D47" s="11" t="s">
        <v>57</v>
      </c>
      <c r="E47" s="11">
        <v>45.454545454545453</v>
      </c>
      <c r="F47" s="11">
        <v>25</v>
      </c>
      <c r="G47" s="10">
        <v>4.5</v>
      </c>
      <c r="H47" s="10">
        <v>0.2</v>
      </c>
      <c r="I47" s="10">
        <v>2.5000000000000001E-2</v>
      </c>
      <c r="J47" s="10">
        <v>0.65</v>
      </c>
      <c r="K47" s="10">
        <v>1.5</v>
      </c>
      <c r="L47" s="10">
        <v>0.22500000000000001</v>
      </c>
      <c r="M47" s="10">
        <v>5.25</v>
      </c>
      <c r="N47" s="10">
        <v>2.5</v>
      </c>
    </row>
    <row r="48" spans="1:14" ht="15.75" customHeight="1">
      <c r="A48" s="9" t="s">
        <v>129</v>
      </c>
      <c r="B48" s="9" t="s">
        <v>173</v>
      </c>
      <c r="C48" s="10" t="s">
        <v>67</v>
      </c>
      <c r="D48" s="11" t="s">
        <v>34</v>
      </c>
      <c r="E48" s="11">
        <v>1</v>
      </c>
      <c r="F48" s="11">
        <v>1</v>
      </c>
      <c r="G48" s="10">
        <v>0</v>
      </c>
      <c r="H48" s="10">
        <v>4.4999999999999998E-2</v>
      </c>
      <c r="I48" s="10">
        <v>0</v>
      </c>
      <c r="J48" s="10">
        <v>0</v>
      </c>
      <c r="K48" s="10">
        <v>387.81</v>
      </c>
      <c r="L48" s="10">
        <v>3.0000000000000001E-3</v>
      </c>
      <c r="M48" s="10">
        <v>0.24</v>
      </c>
      <c r="N48" s="10">
        <v>0</v>
      </c>
    </row>
    <row r="49" spans="1:14" ht="15.75" customHeight="1">
      <c r="A49" s="9" t="s">
        <v>129</v>
      </c>
      <c r="B49" s="9" t="s">
        <v>173</v>
      </c>
      <c r="C49" s="10" t="s">
        <v>134</v>
      </c>
      <c r="D49" s="11" t="s">
        <v>135</v>
      </c>
      <c r="E49" s="11">
        <v>2</v>
      </c>
      <c r="F49" s="11">
        <v>1</v>
      </c>
      <c r="G49" s="10">
        <v>0.44</v>
      </c>
      <c r="H49" s="10">
        <v>4.4999999999999998E-2</v>
      </c>
      <c r="I49" s="10">
        <v>3.0000000000000001E-3</v>
      </c>
      <c r="J49" s="10">
        <v>9.3000000000000013E-2</v>
      </c>
      <c r="K49" s="10">
        <v>0.04</v>
      </c>
      <c r="L49" s="10">
        <v>5.0000000000000001E-3</v>
      </c>
      <c r="M49" s="10">
        <v>0.19</v>
      </c>
      <c r="N49" s="10">
        <v>0.01</v>
      </c>
    </row>
    <row r="50" spans="1:14" ht="15.75" customHeight="1">
      <c r="A50" s="9" t="s">
        <v>28</v>
      </c>
      <c r="B50" s="9" t="s">
        <v>177</v>
      </c>
      <c r="C50" s="10" t="s">
        <v>138</v>
      </c>
      <c r="D50" s="11" t="s">
        <v>30</v>
      </c>
      <c r="E50" s="11">
        <v>45</v>
      </c>
      <c r="F50" s="11">
        <v>45</v>
      </c>
      <c r="G50" s="10">
        <v>158.85</v>
      </c>
      <c r="H50" s="10">
        <v>3.0150000000000001</v>
      </c>
      <c r="I50" s="10">
        <v>0.18</v>
      </c>
      <c r="J50" s="10">
        <v>36.044999999999995</v>
      </c>
      <c r="K50" s="10">
        <v>0.9</v>
      </c>
      <c r="L50" s="10">
        <v>0.36</v>
      </c>
      <c r="M50" s="10">
        <v>4.05</v>
      </c>
      <c r="N50" s="10">
        <v>0</v>
      </c>
    </row>
    <row r="51" spans="1:14" ht="15.75" customHeight="1">
      <c r="A51" s="9" t="s">
        <v>28</v>
      </c>
      <c r="B51" s="9" t="s">
        <v>177</v>
      </c>
      <c r="C51" s="10" t="s">
        <v>81</v>
      </c>
      <c r="D51" s="11" t="s">
        <v>82</v>
      </c>
      <c r="E51" s="11">
        <v>11.764705882352942</v>
      </c>
      <c r="F51" s="11">
        <v>10</v>
      </c>
      <c r="G51" s="10">
        <v>4.7</v>
      </c>
      <c r="H51" s="10">
        <v>7.0000000000000007E-2</v>
      </c>
      <c r="I51" s="10">
        <v>0.01</v>
      </c>
      <c r="J51" s="10">
        <v>0.95</v>
      </c>
      <c r="K51" s="10">
        <v>3.5</v>
      </c>
      <c r="L51" s="10">
        <v>0.04</v>
      </c>
      <c r="M51" s="10">
        <v>2.7</v>
      </c>
      <c r="N51" s="10">
        <v>131.80000000000001</v>
      </c>
    </row>
    <row r="52" spans="1:14" ht="15.75" customHeight="1">
      <c r="A52" s="9" t="s">
        <v>28</v>
      </c>
      <c r="B52" s="9" t="s">
        <v>177</v>
      </c>
      <c r="C52" s="10" t="s">
        <v>65</v>
      </c>
      <c r="D52" s="11" t="s">
        <v>32</v>
      </c>
      <c r="E52" s="11">
        <v>2.9</v>
      </c>
      <c r="F52" s="11">
        <v>2.9</v>
      </c>
      <c r="G52" s="10">
        <v>26.1</v>
      </c>
      <c r="H52" s="10">
        <v>4.4999999999999998E-2</v>
      </c>
      <c r="I52" s="10">
        <v>2.9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5.75" customHeight="1">
      <c r="A53" s="9" t="s">
        <v>28</v>
      </c>
      <c r="B53" s="9" t="s">
        <v>177</v>
      </c>
      <c r="C53" s="10" t="s">
        <v>95</v>
      </c>
      <c r="D53" s="11" t="s">
        <v>31</v>
      </c>
      <c r="E53" s="11">
        <v>3.75</v>
      </c>
      <c r="F53" s="11">
        <v>1.5</v>
      </c>
      <c r="G53" s="10">
        <v>0.55500000000000005</v>
      </c>
      <c r="H53" s="10">
        <v>4.4999999999999998E-2</v>
      </c>
      <c r="I53" s="10">
        <v>1.5000000000000002E-3</v>
      </c>
      <c r="J53" s="10">
        <v>0.10199999999999999</v>
      </c>
      <c r="K53" s="10">
        <v>0.22500000000000001</v>
      </c>
      <c r="L53" s="10">
        <v>7.4999999999999997E-3</v>
      </c>
      <c r="M53" s="10">
        <v>0.85499999999999998</v>
      </c>
      <c r="N53" s="10">
        <v>3</v>
      </c>
    </row>
    <row r="54" spans="1:14" ht="15.75" customHeight="1">
      <c r="A54" s="9" t="s">
        <v>28</v>
      </c>
      <c r="B54" s="9" t="s">
        <v>177</v>
      </c>
      <c r="C54" s="10" t="s">
        <v>98</v>
      </c>
      <c r="D54" s="11" t="s">
        <v>33</v>
      </c>
      <c r="E54" s="11">
        <v>0.63157894736842102</v>
      </c>
      <c r="F54" s="11">
        <v>0.6</v>
      </c>
      <c r="G54" s="10">
        <v>0.86399999999999988</v>
      </c>
      <c r="H54" s="10">
        <v>4.4999999999999998E-2</v>
      </c>
      <c r="I54" s="10">
        <v>1.8E-3</v>
      </c>
      <c r="J54" s="10">
        <v>0.17579999999999998</v>
      </c>
      <c r="K54" s="10">
        <v>0.114</v>
      </c>
      <c r="L54" s="10">
        <v>7.8000000000000005E-3</v>
      </c>
      <c r="M54" s="10">
        <v>0.24</v>
      </c>
      <c r="N54" s="10">
        <v>0</v>
      </c>
    </row>
    <row r="55" spans="1:14" ht="15.75" customHeight="1">
      <c r="A55" s="9" t="s">
        <v>28</v>
      </c>
      <c r="B55" s="9" t="s">
        <v>177</v>
      </c>
      <c r="C55" s="10" t="s">
        <v>67</v>
      </c>
      <c r="D55" s="11" t="s">
        <v>34</v>
      </c>
      <c r="E55" s="11">
        <v>1</v>
      </c>
      <c r="F55" s="11">
        <v>1</v>
      </c>
      <c r="G55" s="10">
        <v>0</v>
      </c>
      <c r="H55" s="10">
        <v>4.4999999999999998E-2</v>
      </c>
      <c r="I55" s="10">
        <v>0</v>
      </c>
      <c r="J55" s="10">
        <v>0</v>
      </c>
      <c r="K55" s="10">
        <v>387.81</v>
      </c>
      <c r="L55" s="10">
        <v>3.0000000000000001E-3</v>
      </c>
      <c r="M55" s="10">
        <v>0.24</v>
      </c>
      <c r="N55" s="10">
        <v>0</v>
      </c>
    </row>
    <row r="56" spans="1:14" ht="15.75" customHeight="1">
      <c r="A56" s="9" t="s">
        <v>139</v>
      </c>
      <c r="B56" s="9" t="s">
        <v>178</v>
      </c>
      <c r="C56" s="10" t="s">
        <v>179</v>
      </c>
      <c r="D56" s="11" t="s">
        <v>180</v>
      </c>
      <c r="E56" s="11">
        <v>104.16666666666667</v>
      </c>
      <c r="F56" s="11">
        <v>75</v>
      </c>
      <c r="G56" s="10">
        <v>99</v>
      </c>
      <c r="H56" s="10">
        <v>0.82499999999999996</v>
      </c>
      <c r="I56" s="10">
        <v>0.15</v>
      </c>
      <c r="J56" s="10">
        <v>22.725000000000001</v>
      </c>
      <c r="K56" s="10">
        <v>3</v>
      </c>
      <c r="L56" s="10">
        <v>0.375</v>
      </c>
      <c r="M56" s="10">
        <v>2.25</v>
      </c>
      <c r="N56" s="10">
        <v>40.5</v>
      </c>
    </row>
    <row r="57" spans="1:14" ht="15.75" customHeight="1">
      <c r="A57" s="9" t="s">
        <v>139</v>
      </c>
      <c r="B57" s="9" t="s">
        <v>178</v>
      </c>
      <c r="C57" s="10" t="s">
        <v>65</v>
      </c>
      <c r="D57" s="11" t="s">
        <v>32</v>
      </c>
      <c r="E57" s="11">
        <v>3</v>
      </c>
      <c r="F57" s="11">
        <v>3</v>
      </c>
      <c r="G57" s="10">
        <v>27</v>
      </c>
      <c r="H57" s="10">
        <v>4.4999999999999998E-2</v>
      </c>
      <c r="I57" s="10">
        <v>3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5.75" customHeight="1">
      <c r="A58" s="9" t="s">
        <v>143</v>
      </c>
      <c r="B58" s="9" t="s">
        <v>181</v>
      </c>
      <c r="C58" s="10" t="s">
        <v>182</v>
      </c>
      <c r="D58" s="11" t="s">
        <v>183</v>
      </c>
      <c r="E58" s="11">
        <v>165.625</v>
      </c>
      <c r="F58" s="11">
        <v>53</v>
      </c>
      <c r="G58" s="10">
        <v>31.8</v>
      </c>
      <c r="H58" s="10">
        <v>0.79500000000000004</v>
      </c>
      <c r="I58" s="10">
        <v>0.26500000000000001</v>
      </c>
      <c r="J58" s="10">
        <v>6.5720000000000001</v>
      </c>
      <c r="K58" s="10">
        <v>3.18</v>
      </c>
      <c r="L58" s="10">
        <v>0.90099999999999991</v>
      </c>
      <c r="M58" s="10">
        <v>4.7699999999999996</v>
      </c>
      <c r="N58" s="10">
        <v>91.69</v>
      </c>
    </row>
    <row r="59" spans="1:14" ht="15.75" customHeight="1">
      <c r="A59" s="9" t="s">
        <v>143</v>
      </c>
      <c r="B59" s="9" t="s">
        <v>181</v>
      </c>
      <c r="C59" s="10" t="s">
        <v>66</v>
      </c>
      <c r="D59" s="11" t="s">
        <v>22</v>
      </c>
      <c r="E59" s="11">
        <v>8</v>
      </c>
      <c r="F59" s="11">
        <v>8</v>
      </c>
      <c r="G59" s="10">
        <v>31.2</v>
      </c>
      <c r="H59" s="10">
        <v>4.4999999999999998E-2</v>
      </c>
      <c r="I59" s="10">
        <v>0</v>
      </c>
      <c r="J59" s="10">
        <v>7.8</v>
      </c>
      <c r="K59" s="10">
        <v>3.12</v>
      </c>
      <c r="L59" s="10">
        <v>0.152</v>
      </c>
      <c r="M59" s="10">
        <v>6.8</v>
      </c>
      <c r="N59" s="10">
        <v>0</v>
      </c>
    </row>
    <row r="60" spans="1:14" ht="15.75" customHeight="1">
      <c r="A60" s="9" t="s">
        <v>147</v>
      </c>
      <c r="B60" s="9" t="s">
        <v>184</v>
      </c>
      <c r="C60" s="10" t="s">
        <v>185</v>
      </c>
      <c r="D60" s="11" t="s">
        <v>186</v>
      </c>
      <c r="E60" s="11">
        <v>7</v>
      </c>
      <c r="F60" s="11">
        <v>7</v>
      </c>
      <c r="G60" s="10">
        <v>27.44</v>
      </c>
      <c r="H60" s="10">
        <v>0.58100000000000007</v>
      </c>
      <c r="I60" s="10">
        <v>0</v>
      </c>
      <c r="J60" s="10">
        <v>6.2860000000000005</v>
      </c>
      <c r="K60" s="10">
        <v>18.760000000000002</v>
      </c>
      <c r="L60" s="10">
        <v>0</v>
      </c>
      <c r="M60" s="10">
        <v>0</v>
      </c>
      <c r="N60" s="10">
        <v>0</v>
      </c>
    </row>
    <row r="61" spans="1:14" ht="15.75" customHeight="1">
      <c r="A61" s="9" t="s">
        <v>147</v>
      </c>
      <c r="B61" s="9" t="s">
        <v>184</v>
      </c>
      <c r="C61" s="10" t="s">
        <v>187</v>
      </c>
      <c r="D61" s="11" t="s">
        <v>188</v>
      </c>
      <c r="E61" s="11">
        <v>3</v>
      </c>
      <c r="F61" s="11">
        <v>3</v>
      </c>
      <c r="G61" s="10">
        <v>9.81</v>
      </c>
      <c r="H61" s="10">
        <v>0.24900000000000003</v>
      </c>
      <c r="I61" s="10">
        <v>0.252</v>
      </c>
      <c r="J61" s="10">
        <v>1.6380000000000001</v>
      </c>
      <c r="K61" s="10">
        <v>3.69</v>
      </c>
      <c r="L61" s="10">
        <v>6.000000000000001E-3</v>
      </c>
      <c r="M61" s="10">
        <v>8.1</v>
      </c>
      <c r="N61" s="10">
        <v>2.88</v>
      </c>
    </row>
    <row r="62" spans="1:14" ht="15.75" customHeight="1">
      <c r="A62" s="46" t="s">
        <v>151</v>
      </c>
      <c r="B62" s="47"/>
      <c r="C62" s="47"/>
      <c r="D62" s="47"/>
      <c r="E62" s="47"/>
      <c r="F62" s="48"/>
      <c r="G62" s="13">
        <f>SUM(G45:G61)</f>
        <v>440.90899999999999</v>
      </c>
      <c r="H62" s="13">
        <f t="shared" ref="H62:N62" si="6">SUM(H45:H61)</f>
        <v>7.1849999999999996</v>
      </c>
      <c r="I62" s="13">
        <f t="shared" si="6"/>
        <v>6.8282999999999987</v>
      </c>
      <c r="J62" s="13">
        <f t="shared" si="6"/>
        <v>86.361800000000002</v>
      </c>
      <c r="K62" s="13">
        <f t="shared" si="6"/>
        <v>827.44900000000007</v>
      </c>
      <c r="L62" s="13">
        <f t="shared" si="6"/>
        <v>2.6402999999999999</v>
      </c>
      <c r="M62" s="13">
        <f t="shared" si="6"/>
        <v>62.535000000000004</v>
      </c>
      <c r="N62" s="13">
        <f t="shared" si="6"/>
        <v>399.97999999999996</v>
      </c>
    </row>
    <row r="63" spans="1:14" ht="15.75" customHeight="1">
      <c r="A63" s="46" t="s">
        <v>45</v>
      </c>
      <c r="B63" s="47"/>
      <c r="C63" s="47"/>
      <c r="D63" s="47"/>
      <c r="E63" s="47"/>
      <c r="F63" s="48"/>
      <c r="G63" s="17">
        <f t="shared" ref="G63:N63" si="7">+G26+G44+G62</f>
        <v>866.20600000000002</v>
      </c>
      <c r="H63" s="17">
        <f t="shared" si="7"/>
        <v>50.095100000000009</v>
      </c>
      <c r="I63" s="17">
        <f t="shared" si="7"/>
        <v>22.832549999999998</v>
      </c>
      <c r="J63" s="17">
        <f t="shared" si="7"/>
        <v>113.41125</v>
      </c>
      <c r="K63" s="17">
        <f t="shared" si="7"/>
        <v>1824.9685000000002</v>
      </c>
      <c r="L63" s="17">
        <f t="shared" si="7"/>
        <v>5.1875</v>
      </c>
      <c r="M63" s="17">
        <f t="shared" si="7"/>
        <v>111.45699999999999</v>
      </c>
      <c r="N63" s="17">
        <f t="shared" si="7"/>
        <v>627.20449999999994</v>
      </c>
    </row>
    <row r="64" spans="1:14" ht="15.75" customHeight="1">
      <c r="A64" s="55" t="s">
        <v>46</v>
      </c>
      <c r="B64" s="47"/>
      <c r="C64" s="47"/>
      <c r="D64" s="47"/>
      <c r="E64" s="47"/>
      <c r="F64" s="48"/>
      <c r="G64" s="19">
        <v>2499</v>
      </c>
      <c r="H64" s="20" t="s">
        <v>47</v>
      </c>
      <c r="I64" s="20" t="s">
        <v>48</v>
      </c>
      <c r="J64" s="20" t="s">
        <v>49</v>
      </c>
      <c r="K64" s="20" t="s">
        <v>50</v>
      </c>
      <c r="L64" s="20" t="s">
        <v>51</v>
      </c>
      <c r="M64" s="20" t="s">
        <v>52</v>
      </c>
      <c r="N64" s="21"/>
    </row>
    <row r="65" spans="1:14" ht="15.75" customHeight="1">
      <c r="A65" s="56" t="s">
        <v>53</v>
      </c>
      <c r="B65" s="47"/>
      <c r="C65" s="47"/>
      <c r="D65" s="47"/>
      <c r="E65" s="47"/>
      <c r="F65" s="48"/>
      <c r="G65" s="22">
        <f>+G63/G64</f>
        <v>0.34662104841936775</v>
      </c>
      <c r="H65" s="23"/>
      <c r="I65" s="23"/>
      <c r="J65" s="23"/>
      <c r="K65" s="23"/>
      <c r="L65" s="23"/>
      <c r="M65" s="23"/>
      <c r="N65" s="23"/>
    </row>
    <row r="66" spans="1:14" ht="15.75" customHeight="1">
      <c r="A66" s="57" t="s">
        <v>54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8"/>
    </row>
    <row r="67" spans="1:14" ht="15.75" customHeight="1"/>
    <row r="68" spans="1:14" ht="15.75" customHeight="1"/>
    <row r="69" spans="1:14" ht="15.75" customHeight="1"/>
    <row r="70" spans="1:14" ht="15.75" customHeight="1"/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65:F65"/>
    <mergeCell ref="A66:N66"/>
    <mergeCell ref="A15:B15"/>
    <mergeCell ref="A25:B26"/>
    <mergeCell ref="C25:F25"/>
    <mergeCell ref="C26:F26"/>
    <mergeCell ref="C31:F31"/>
    <mergeCell ref="A43:B44"/>
    <mergeCell ref="C43:F43"/>
    <mergeCell ref="C15:F15"/>
    <mergeCell ref="C44:F44"/>
    <mergeCell ref="A62:F62"/>
    <mergeCell ref="A63:F63"/>
    <mergeCell ref="A64:F64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N1001"/>
  <sheetViews>
    <sheetView topLeftCell="A53" zoomScale="70" zoomScaleNormal="70" workbookViewId="0">
      <selection activeCell="C33" sqref="C33:N39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8554687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325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190</v>
      </c>
      <c r="C5" s="10" t="s">
        <v>191</v>
      </c>
      <c r="D5" s="11" t="s">
        <v>192</v>
      </c>
      <c r="E5" s="11">
        <v>58.823529411764703</v>
      </c>
      <c r="F5" s="11">
        <v>40</v>
      </c>
      <c r="G5" s="10">
        <v>66.400000000000006</v>
      </c>
      <c r="H5" s="10">
        <v>0.48</v>
      </c>
      <c r="I5" s="10">
        <v>0.08</v>
      </c>
      <c r="J5" s="10">
        <v>15.72</v>
      </c>
      <c r="K5" s="10">
        <v>10.4</v>
      </c>
      <c r="L5" s="10">
        <v>0.16</v>
      </c>
      <c r="M5" s="10">
        <v>3.2</v>
      </c>
      <c r="N5" s="10">
        <v>42</v>
      </c>
    </row>
    <row r="6" spans="1:14">
      <c r="A6" s="9" t="s">
        <v>77</v>
      </c>
      <c r="B6" s="9" t="s">
        <v>190</v>
      </c>
      <c r="C6" s="10" t="s">
        <v>65</v>
      </c>
      <c r="D6" s="11" t="s">
        <v>32</v>
      </c>
      <c r="E6" s="11">
        <v>1</v>
      </c>
      <c r="F6" s="11">
        <v>1</v>
      </c>
      <c r="G6" s="10">
        <v>9</v>
      </c>
      <c r="H6" s="10">
        <v>0</v>
      </c>
      <c r="I6" s="10">
        <v>1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>
      <c r="A7" s="9" t="s">
        <v>77</v>
      </c>
      <c r="B7" s="9" t="s">
        <v>190</v>
      </c>
      <c r="C7" s="10" t="s">
        <v>83</v>
      </c>
      <c r="D7" s="11" t="s">
        <v>84</v>
      </c>
      <c r="E7" s="11">
        <v>15</v>
      </c>
      <c r="F7" s="11">
        <v>15</v>
      </c>
      <c r="G7" s="10">
        <v>56.1</v>
      </c>
      <c r="H7" s="10">
        <v>3.585</v>
      </c>
      <c r="I7" s="10">
        <v>0.16500000000000001</v>
      </c>
      <c r="J7" s="10">
        <v>9.0299999999999994</v>
      </c>
      <c r="K7" s="10">
        <v>2.25</v>
      </c>
      <c r="L7" s="10">
        <v>0.69</v>
      </c>
      <c r="M7" s="10">
        <v>9</v>
      </c>
      <c r="N7" s="10">
        <v>3.3</v>
      </c>
    </row>
    <row r="8" spans="1:14">
      <c r="A8" s="9" t="s">
        <v>77</v>
      </c>
      <c r="B8" s="9" t="s">
        <v>190</v>
      </c>
      <c r="C8" s="10" t="s">
        <v>85</v>
      </c>
      <c r="D8" s="11" t="s">
        <v>86</v>
      </c>
      <c r="E8" s="11">
        <v>11.111111111111111</v>
      </c>
      <c r="F8" s="11">
        <v>10</v>
      </c>
      <c r="G8" s="10">
        <v>4.3</v>
      </c>
      <c r="H8" s="10">
        <v>0.21</v>
      </c>
      <c r="I8" s="10">
        <v>0</v>
      </c>
      <c r="J8" s="10">
        <v>0.72</v>
      </c>
      <c r="K8" s="10">
        <v>0.6</v>
      </c>
      <c r="L8" s="10">
        <v>0.1</v>
      </c>
      <c r="M8" s="10">
        <v>4</v>
      </c>
      <c r="N8" s="10">
        <v>3.3</v>
      </c>
    </row>
    <row r="9" spans="1:14">
      <c r="A9" s="9" t="s">
        <v>77</v>
      </c>
      <c r="B9" s="9" t="s">
        <v>190</v>
      </c>
      <c r="C9" s="10" t="s">
        <v>81</v>
      </c>
      <c r="D9" s="11" t="s">
        <v>82</v>
      </c>
      <c r="E9" s="11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190</v>
      </c>
      <c r="C10" s="10" t="s">
        <v>93</v>
      </c>
      <c r="D10" s="11" t="s">
        <v>94</v>
      </c>
      <c r="E10" s="11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190</v>
      </c>
      <c r="C11" s="10" t="s">
        <v>95</v>
      </c>
      <c r="D11" s="11" t="s">
        <v>31</v>
      </c>
      <c r="E11" s="11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190</v>
      </c>
      <c r="C12" s="10" t="s">
        <v>96</v>
      </c>
      <c r="D12" s="11" t="s">
        <v>97</v>
      </c>
      <c r="E12" s="11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190</v>
      </c>
      <c r="C13" s="10" t="s">
        <v>98</v>
      </c>
      <c r="D13" s="11" t="s">
        <v>33</v>
      </c>
      <c r="E13" s="11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190</v>
      </c>
      <c r="C14" s="10" t="s">
        <v>67</v>
      </c>
      <c r="D14" s="11" t="s">
        <v>34</v>
      </c>
      <c r="E14" s="11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193</v>
      </c>
      <c r="D15" s="47"/>
      <c r="E15" s="47"/>
      <c r="F15" s="48"/>
      <c r="G15" s="13">
        <f>SUM(G5:G14)</f>
        <v>161.34400000000002</v>
      </c>
      <c r="H15" s="13">
        <f t="shared" ref="H15:N15" si="0">SUM(H5:H14)</f>
        <v>5.743199999999999</v>
      </c>
      <c r="I15" s="13">
        <f t="shared" si="0"/>
        <v>2.6928000000000001</v>
      </c>
      <c r="J15" s="13">
        <f t="shared" si="0"/>
        <v>26.931799999999996</v>
      </c>
      <c r="K15" s="13">
        <f t="shared" si="0"/>
        <v>410.10399999999998</v>
      </c>
      <c r="L15" s="13">
        <f t="shared" si="0"/>
        <v>1.1567999999999998</v>
      </c>
      <c r="M15" s="13">
        <f t="shared" si="0"/>
        <v>23.289999999999996</v>
      </c>
      <c r="N15" s="13">
        <f t="shared" si="0"/>
        <v>194.20000000000002</v>
      </c>
    </row>
    <row r="16" spans="1:14">
      <c r="A16" s="9" t="s">
        <v>77</v>
      </c>
      <c r="B16" s="9" t="s">
        <v>194</v>
      </c>
      <c r="C16" s="10" t="s">
        <v>79</v>
      </c>
      <c r="D16" s="11" t="s">
        <v>80</v>
      </c>
      <c r="E16" s="11">
        <v>80</v>
      </c>
      <c r="F16" s="11">
        <v>80</v>
      </c>
      <c r="G16" s="10">
        <v>71.2</v>
      </c>
      <c r="H16" s="10">
        <v>1.68</v>
      </c>
      <c r="I16" s="10">
        <v>0.08</v>
      </c>
      <c r="J16" s="10">
        <v>15.12</v>
      </c>
      <c r="K16" s="10">
        <v>4.8</v>
      </c>
      <c r="L16" s="10">
        <v>0.64</v>
      </c>
      <c r="M16" s="10">
        <v>9.6</v>
      </c>
      <c r="N16" s="10">
        <v>0</v>
      </c>
    </row>
    <row r="17" spans="1:14">
      <c r="A17" s="9" t="s">
        <v>77</v>
      </c>
      <c r="B17" s="9" t="s">
        <v>194</v>
      </c>
      <c r="C17" s="10" t="s">
        <v>195</v>
      </c>
      <c r="D17" s="11" t="s">
        <v>196</v>
      </c>
      <c r="E17" s="11">
        <v>20</v>
      </c>
      <c r="F17" s="11">
        <v>20</v>
      </c>
      <c r="G17" s="10">
        <v>30.4</v>
      </c>
      <c r="H17" s="10">
        <v>0.68</v>
      </c>
      <c r="I17" s="10">
        <v>0.24</v>
      </c>
      <c r="J17" s="10">
        <v>6.1</v>
      </c>
      <c r="K17" s="10">
        <v>0.6</v>
      </c>
      <c r="L17" s="10">
        <v>0.16</v>
      </c>
      <c r="M17" s="10">
        <v>1</v>
      </c>
      <c r="N17" s="10">
        <v>5.6</v>
      </c>
    </row>
    <row r="18" spans="1:14">
      <c r="A18" s="9" t="s">
        <v>77</v>
      </c>
      <c r="B18" s="9" t="s">
        <v>194</v>
      </c>
      <c r="C18" s="10" t="s">
        <v>81</v>
      </c>
      <c r="D18" s="11" t="s">
        <v>82</v>
      </c>
      <c r="E18" s="11">
        <v>17.647058823529413</v>
      </c>
      <c r="F18" s="11">
        <v>15</v>
      </c>
      <c r="G18" s="10">
        <v>7.05</v>
      </c>
      <c r="H18" s="10">
        <v>0.105</v>
      </c>
      <c r="I18" s="10">
        <v>1.4999999999999999E-2</v>
      </c>
      <c r="J18" s="10">
        <v>1.425</v>
      </c>
      <c r="K18" s="10">
        <v>5.25</v>
      </c>
      <c r="L18" s="10">
        <v>0.06</v>
      </c>
      <c r="M18" s="10">
        <v>4.05</v>
      </c>
      <c r="N18" s="10">
        <v>197.7</v>
      </c>
    </row>
    <row r="19" spans="1:14">
      <c r="A19" s="9" t="s">
        <v>77</v>
      </c>
      <c r="B19" s="9" t="s">
        <v>194</v>
      </c>
      <c r="C19" s="10" t="s">
        <v>83</v>
      </c>
      <c r="D19" s="11" t="s">
        <v>84</v>
      </c>
      <c r="E19" s="11">
        <v>15</v>
      </c>
      <c r="F19" s="11">
        <v>15</v>
      </c>
      <c r="G19" s="10">
        <v>56.1</v>
      </c>
      <c r="H19" s="10">
        <v>3.585</v>
      </c>
      <c r="I19" s="10">
        <v>0.16500000000000001</v>
      </c>
      <c r="J19" s="10">
        <v>9.0299999999999994</v>
      </c>
      <c r="K19" s="10">
        <v>2.25</v>
      </c>
      <c r="L19" s="10">
        <v>0.69</v>
      </c>
      <c r="M19" s="10">
        <v>9</v>
      </c>
      <c r="N19" s="10">
        <v>3.3</v>
      </c>
    </row>
    <row r="20" spans="1:14">
      <c r="A20" s="9" t="s">
        <v>77</v>
      </c>
      <c r="B20" s="9" t="s">
        <v>194</v>
      </c>
      <c r="C20" s="10" t="s">
        <v>89</v>
      </c>
      <c r="D20" s="11" t="s">
        <v>90</v>
      </c>
      <c r="E20" s="11">
        <v>6</v>
      </c>
      <c r="F20" s="11">
        <v>3</v>
      </c>
      <c r="G20" s="10">
        <v>0.78</v>
      </c>
      <c r="H20" s="10">
        <v>2.0999999999999998E-2</v>
      </c>
      <c r="I20" s="10">
        <v>6.000000000000001E-3</v>
      </c>
      <c r="J20" s="10">
        <v>0.13799999999999998</v>
      </c>
      <c r="K20" s="10">
        <v>2.4</v>
      </c>
      <c r="L20" s="10">
        <v>1.2000000000000002E-2</v>
      </c>
      <c r="M20" s="10">
        <v>1.26</v>
      </c>
      <c r="N20" s="10">
        <v>0.66</v>
      </c>
    </row>
    <row r="21" spans="1:14">
      <c r="A21" s="9" t="s">
        <v>77</v>
      </c>
      <c r="B21" s="9" t="s">
        <v>194</v>
      </c>
      <c r="C21" s="10" t="s">
        <v>123</v>
      </c>
      <c r="D21" s="11" t="s">
        <v>124</v>
      </c>
      <c r="E21" s="11">
        <v>5.376344086021505</v>
      </c>
      <c r="F21" s="11">
        <v>5</v>
      </c>
      <c r="G21" s="10">
        <v>8.3000000000000007</v>
      </c>
      <c r="H21" s="10">
        <v>1.0349999999999999</v>
      </c>
      <c r="I21" s="10">
        <v>0.46</v>
      </c>
      <c r="J21" s="10">
        <v>5.0000000000000001E-3</v>
      </c>
      <c r="K21" s="10">
        <v>3.15</v>
      </c>
      <c r="L21" s="10">
        <v>3.5000000000000003E-2</v>
      </c>
      <c r="M21" s="10">
        <v>0.55000000000000004</v>
      </c>
      <c r="N21" s="10">
        <v>1.2</v>
      </c>
    </row>
    <row r="22" spans="1:14" ht="15.75" customHeight="1">
      <c r="A22" s="9" t="s">
        <v>77</v>
      </c>
      <c r="B22" s="9" t="s">
        <v>194</v>
      </c>
      <c r="C22" s="10" t="s">
        <v>95</v>
      </c>
      <c r="D22" s="11" t="s">
        <v>31</v>
      </c>
      <c r="E22" s="11">
        <v>5</v>
      </c>
      <c r="F22" s="11">
        <v>2</v>
      </c>
      <c r="G22" s="10">
        <v>0.74</v>
      </c>
      <c r="H22" s="10">
        <v>2.4E-2</v>
      </c>
      <c r="I22" s="10">
        <v>2E-3</v>
      </c>
      <c r="J22" s="10">
        <v>0.13600000000000001</v>
      </c>
      <c r="K22" s="10">
        <v>0.3</v>
      </c>
      <c r="L22" s="10">
        <v>0.01</v>
      </c>
      <c r="M22" s="10">
        <v>1.1399999999999999</v>
      </c>
      <c r="N22" s="10">
        <v>4</v>
      </c>
    </row>
    <row r="23" spans="1:14" ht="15.75" customHeight="1">
      <c r="A23" s="9" t="s">
        <v>77</v>
      </c>
      <c r="B23" s="9" t="s">
        <v>194</v>
      </c>
      <c r="C23" s="10" t="s">
        <v>96</v>
      </c>
      <c r="D23" s="11" t="s">
        <v>97</v>
      </c>
      <c r="E23" s="11">
        <v>1.6666666666666667</v>
      </c>
      <c r="F23" s="11">
        <v>1.5</v>
      </c>
      <c r="G23" s="10">
        <v>0.66</v>
      </c>
      <c r="H23" s="10">
        <v>3.4499999999999996E-2</v>
      </c>
      <c r="I23" s="10">
        <v>8.9999999999999993E-3</v>
      </c>
      <c r="J23" s="10">
        <v>8.8500000000000009E-2</v>
      </c>
      <c r="K23" s="10">
        <v>0.69</v>
      </c>
      <c r="L23" s="10">
        <v>2.7000000000000003E-2</v>
      </c>
      <c r="M23" s="10">
        <v>1.23</v>
      </c>
      <c r="N23" s="10">
        <v>5.85</v>
      </c>
    </row>
    <row r="24" spans="1:14" ht="15.75" customHeight="1">
      <c r="A24" s="9" t="s">
        <v>77</v>
      </c>
      <c r="B24" s="9" t="s">
        <v>194</v>
      </c>
      <c r="C24" s="10" t="s">
        <v>67</v>
      </c>
      <c r="D24" s="11" t="s">
        <v>34</v>
      </c>
      <c r="E24" s="11">
        <v>1</v>
      </c>
      <c r="F24" s="11">
        <v>1</v>
      </c>
      <c r="G24" s="10">
        <v>0</v>
      </c>
      <c r="H24" s="10">
        <v>0</v>
      </c>
      <c r="I24" s="10">
        <v>0</v>
      </c>
      <c r="J24" s="10">
        <v>0</v>
      </c>
      <c r="K24" s="10">
        <v>387.81</v>
      </c>
      <c r="L24" s="10">
        <v>3.0000000000000001E-3</v>
      </c>
      <c r="M24" s="10">
        <v>0.24</v>
      </c>
      <c r="N24" s="10">
        <v>0</v>
      </c>
    </row>
    <row r="25" spans="1:14" ht="15.75" customHeight="1">
      <c r="A25" s="9" t="s">
        <v>77</v>
      </c>
      <c r="B25" s="9" t="s">
        <v>194</v>
      </c>
      <c r="C25" s="10" t="s">
        <v>98</v>
      </c>
      <c r="D25" s="11" t="s">
        <v>33</v>
      </c>
      <c r="E25" s="11">
        <v>0.63157894736842102</v>
      </c>
      <c r="F25" s="11">
        <v>0.6</v>
      </c>
      <c r="G25" s="10">
        <v>0.86399999999999988</v>
      </c>
      <c r="H25" s="10">
        <v>2.8199999999999999E-2</v>
      </c>
      <c r="I25" s="10">
        <v>1.8E-3</v>
      </c>
      <c r="J25" s="10">
        <v>0.17579999999999998</v>
      </c>
      <c r="K25" s="10">
        <v>0.114</v>
      </c>
      <c r="L25" s="10">
        <v>7.8000000000000005E-3</v>
      </c>
      <c r="M25" s="10">
        <v>0.24</v>
      </c>
      <c r="N25" s="10">
        <v>0</v>
      </c>
    </row>
    <row r="26" spans="1:14" ht="15.75" customHeight="1">
      <c r="A26" s="62"/>
      <c r="B26" s="63"/>
      <c r="C26" s="46" t="s">
        <v>197</v>
      </c>
      <c r="D26" s="47"/>
      <c r="E26" s="47"/>
      <c r="F26" s="48"/>
      <c r="G26" s="13">
        <f>SUM(G16:G25)</f>
        <v>176.09400000000002</v>
      </c>
      <c r="H26" s="13">
        <f t="shared" ref="H26:N26" si="1">SUM(H16:H25)</f>
        <v>7.1927000000000003</v>
      </c>
      <c r="I26" s="13">
        <f t="shared" si="1"/>
        <v>0.9788</v>
      </c>
      <c r="J26" s="13">
        <f t="shared" si="1"/>
        <v>32.218299999999999</v>
      </c>
      <c r="K26" s="13">
        <f t="shared" si="1"/>
        <v>407.36399999999998</v>
      </c>
      <c r="L26" s="13">
        <f t="shared" si="1"/>
        <v>1.6447999999999998</v>
      </c>
      <c r="M26" s="13">
        <f t="shared" si="1"/>
        <v>28.31</v>
      </c>
      <c r="N26" s="13">
        <f t="shared" si="1"/>
        <v>218.30999999999997</v>
      </c>
    </row>
    <row r="27" spans="1:14" ht="15.75" customHeight="1">
      <c r="A27" s="64"/>
      <c r="B27" s="65"/>
      <c r="C27" s="46" t="s">
        <v>104</v>
      </c>
      <c r="D27" s="47"/>
      <c r="E27" s="47"/>
      <c r="F27" s="48"/>
      <c r="G27" s="13">
        <f t="shared" ref="G27:N27" si="2">+AVERAGE(G15,G26)</f>
        <v>168.71900000000002</v>
      </c>
      <c r="H27" s="13">
        <f t="shared" si="2"/>
        <v>6.4679500000000001</v>
      </c>
      <c r="I27" s="13">
        <f t="shared" si="2"/>
        <v>1.8358000000000001</v>
      </c>
      <c r="J27" s="13">
        <f t="shared" si="2"/>
        <v>29.575049999999997</v>
      </c>
      <c r="K27" s="13">
        <f t="shared" si="2"/>
        <v>408.73399999999998</v>
      </c>
      <c r="L27" s="13">
        <f t="shared" si="2"/>
        <v>1.4007999999999998</v>
      </c>
      <c r="M27" s="13">
        <f t="shared" si="2"/>
        <v>25.799999999999997</v>
      </c>
      <c r="N27" s="13">
        <f t="shared" si="2"/>
        <v>206.255</v>
      </c>
    </row>
    <row r="28" spans="1:14" ht="15.75" customHeight="1">
      <c r="A28" s="9" t="s">
        <v>35</v>
      </c>
      <c r="B28" s="9" t="s">
        <v>326</v>
      </c>
      <c r="C28" s="10" t="s">
        <v>123</v>
      </c>
      <c r="D28" s="11" t="s">
        <v>124</v>
      </c>
      <c r="E28" s="11">
        <v>161.29032258064515</v>
      </c>
      <c r="F28" s="11">
        <v>150</v>
      </c>
      <c r="G28" s="10">
        <v>249</v>
      </c>
      <c r="H28" s="10">
        <v>31.05</v>
      </c>
      <c r="I28" s="10">
        <v>13.8</v>
      </c>
      <c r="J28" s="10">
        <v>0.15</v>
      </c>
      <c r="K28" s="10">
        <v>94.5</v>
      </c>
      <c r="L28" s="10">
        <v>1.05</v>
      </c>
      <c r="M28" s="10">
        <v>16.5</v>
      </c>
      <c r="N28" s="10">
        <v>36</v>
      </c>
    </row>
    <row r="29" spans="1:14" ht="15.75" customHeight="1">
      <c r="A29" s="9" t="s">
        <v>35</v>
      </c>
      <c r="B29" s="9" t="s">
        <v>326</v>
      </c>
      <c r="C29" s="10" t="s">
        <v>327</v>
      </c>
      <c r="D29" s="11" t="s">
        <v>328</v>
      </c>
      <c r="E29" s="11">
        <v>7</v>
      </c>
      <c r="F29" s="11">
        <v>7</v>
      </c>
      <c r="G29" s="10">
        <v>7.49</v>
      </c>
      <c r="H29" s="10">
        <v>0.252</v>
      </c>
      <c r="I29" s="10">
        <v>0.23099999999999998</v>
      </c>
      <c r="J29" s="10">
        <v>0.98699999999999999</v>
      </c>
      <c r="K29" s="10">
        <v>84.42</v>
      </c>
      <c r="L29" s="10">
        <v>0.126</v>
      </c>
      <c r="M29" s="10">
        <v>5.32</v>
      </c>
      <c r="N29" s="10">
        <v>0.28000000000000003</v>
      </c>
    </row>
    <row r="30" spans="1:14" ht="15.75" customHeight="1">
      <c r="A30" s="9" t="s">
        <v>35</v>
      </c>
      <c r="B30" s="9" t="s">
        <v>326</v>
      </c>
      <c r="C30" s="10" t="s">
        <v>65</v>
      </c>
      <c r="D30" s="11" t="s">
        <v>32</v>
      </c>
      <c r="E30" s="11">
        <v>3</v>
      </c>
      <c r="F30" s="11">
        <v>3</v>
      </c>
      <c r="G30" s="10">
        <v>27</v>
      </c>
      <c r="H30" s="10">
        <v>0</v>
      </c>
      <c r="I30" s="10">
        <v>3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1:14" ht="15.75" customHeight="1">
      <c r="A31" s="9" t="s">
        <v>35</v>
      </c>
      <c r="B31" s="9" t="s">
        <v>326</v>
      </c>
      <c r="C31" s="10" t="s">
        <v>98</v>
      </c>
      <c r="D31" s="11" t="s">
        <v>33</v>
      </c>
      <c r="E31" s="11">
        <v>0.63157894736842102</v>
      </c>
      <c r="F31" s="11">
        <v>0.6</v>
      </c>
      <c r="G31" s="10">
        <v>0.86399999999999988</v>
      </c>
      <c r="H31" s="10">
        <v>2.8199999999999999E-2</v>
      </c>
      <c r="I31" s="10">
        <v>1.8E-3</v>
      </c>
      <c r="J31" s="10">
        <v>0.17579999999999998</v>
      </c>
      <c r="K31" s="10">
        <v>0.114</v>
      </c>
      <c r="L31" s="10">
        <v>7.8000000000000005E-3</v>
      </c>
      <c r="M31" s="10">
        <v>0.24</v>
      </c>
      <c r="N31" s="10">
        <v>0</v>
      </c>
    </row>
    <row r="32" spans="1:14" ht="15.75" customHeight="1">
      <c r="A32" s="9"/>
      <c r="B32" s="9"/>
      <c r="C32" s="46" t="s">
        <v>329</v>
      </c>
      <c r="D32" s="47"/>
      <c r="E32" s="47"/>
      <c r="F32" s="48"/>
      <c r="G32" s="13">
        <f t="shared" ref="G32:N32" si="3">SUM(G28:G31)</f>
        <v>284.35399999999998</v>
      </c>
      <c r="H32" s="13">
        <f t="shared" si="3"/>
        <v>31.330199999999998</v>
      </c>
      <c r="I32" s="13">
        <f t="shared" si="3"/>
        <v>17.032799999999998</v>
      </c>
      <c r="J32" s="13">
        <f t="shared" si="3"/>
        <v>1.3128</v>
      </c>
      <c r="K32" s="13">
        <f t="shared" si="3"/>
        <v>179.03400000000002</v>
      </c>
      <c r="L32" s="13">
        <f t="shared" si="3"/>
        <v>1.1838000000000002</v>
      </c>
      <c r="M32" s="13">
        <f t="shared" si="3"/>
        <v>22.06</v>
      </c>
      <c r="N32" s="13">
        <f t="shared" si="3"/>
        <v>36.28</v>
      </c>
    </row>
    <row r="33" spans="1:14" ht="15.75" customHeight="1">
      <c r="A33" s="9" t="s">
        <v>35</v>
      </c>
      <c r="B33" s="9" t="s">
        <v>330</v>
      </c>
      <c r="C33" s="10" t="s">
        <v>317</v>
      </c>
      <c r="D33" s="11" t="s">
        <v>318</v>
      </c>
      <c r="E33" s="11">
        <v>150</v>
      </c>
      <c r="F33" s="11">
        <v>150</v>
      </c>
      <c r="G33" s="10">
        <v>165</v>
      </c>
      <c r="H33" s="10">
        <v>32.4</v>
      </c>
      <c r="I33" s="10">
        <v>3.75</v>
      </c>
      <c r="J33" s="10">
        <v>0.45</v>
      </c>
      <c r="K33" s="10">
        <v>79.5</v>
      </c>
      <c r="L33" s="10">
        <v>1.35</v>
      </c>
      <c r="M33" s="10">
        <v>15</v>
      </c>
      <c r="N33" s="10">
        <v>0</v>
      </c>
    </row>
    <row r="34" spans="1:14" ht="15.75" customHeight="1">
      <c r="A34" s="9" t="s">
        <v>35</v>
      </c>
      <c r="B34" s="9" t="s">
        <v>330</v>
      </c>
      <c r="C34" s="10" t="s">
        <v>65</v>
      </c>
      <c r="D34" s="11" t="s">
        <v>32</v>
      </c>
      <c r="E34" s="11">
        <v>3</v>
      </c>
      <c r="F34" s="11">
        <v>3</v>
      </c>
      <c r="G34" s="10">
        <v>27</v>
      </c>
      <c r="H34" s="10">
        <v>0</v>
      </c>
      <c r="I34" s="10">
        <v>3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1:14" ht="15.75" customHeight="1">
      <c r="A35" s="9" t="s">
        <v>35</v>
      </c>
      <c r="B35" s="9" t="s">
        <v>330</v>
      </c>
      <c r="C35" s="10" t="s">
        <v>67</v>
      </c>
      <c r="D35" s="11" t="s">
        <v>34</v>
      </c>
      <c r="E35" s="11">
        <v>1</v>
      </c>
      <c r="F35" s="11">
        <v>1</v>
      </c>
      <c r="G35" s="10">
        <v>0</v>
      </c>
      <c r="H35" s="10">
        <v>0</v>
      </c>
      <c r="I35" s="10">
        <v>0</v>
      </c>
      <c r="J35" s="10">
        <v>0</v>
      </c>
      <c r="K35" s="10">
        <v>387.81</v>
      </c>
      <c r="L35" s="10">
        <v>3.0000000000000001E-3</v>
      </c>
      <c r="M35" s="10">
        <v>0.24</v>
      </c>
      <c r="N35" s="10">
        <v>0</v>
      </c>
    </row>
    <row r="36" spans="1:14" ht="15.75" customHeight="1">
      <c r="A36" s="9" t="s">
        <v>35</v>
      </c>
      <c r="B36" s="9" t="s">
        <v>330</v>
      </c>
      <c r="C36" s="10" t="s">
        <v>331</v>
      </c>
      <c r="D36" s="11" t="s">
        <v>332</v>
      </c>
      <c r="E36" s="11">
        <v>20</v>
      </c>
      <c r="F36" s="11">
        <v>20</v>
      </c>
      <c r="G36" s="10">
        <v>72</v>
      </c>
      <c r="H36" s="10">
        <v>2.5</v>
      </c>
      <c r="I36" s="10">
        <v>0.34</v>
      </c>
      <c r="J36" s="10">
        <v>14.46</v>
      </c>
      <c r="K36" s="10">
        <v>0.4</v>
      </c>
      <c r="L36" s="10">
        <v>0.86</v>
      </c>
      <c r="M36" s="10">
        <v>3</v>
      </c>
      <c r="N36" s="10">
        <v>0</v>
      </c>
    </row>
    <row r="37" spans="1:14" ht="15.75" customHeight="1">
      <c r="A37" s="9" t="s">
        <v>35</v>
      </c>
      <c r="B37" s="9" t="s">
        <v>330</v>
      </c>
      <c r="C37" s="10" t="s">
        <v>214</v>
      </c>
      <c r="D37" s="11" t="s">
        <v>215</v>
      </c>
      <c r="E37" s="11">
        <v>11.111111111111111</v>
      </c>
      <c r="F37" s="11">
        <v>10</v>
      </c>
      <c r="G37" s="10">
        <v>14.9</v>
      </c>
      <c r="H37" s="10">
        <v>1.26</v>
      </c>
      <c r="I37" s="10">
        <v>1.08</v>
      </c>
      <c r="J37" s="10">
        <v>0.03</v>
      </c>
      <c r="K37" s="10">
        <v>13.9</v>
      </c>
      <c r="L37" s="10">
        <v>0.17</v>
      </c>
      <c r="M37" s="10">
        <v>5.3</v>
      </c>
      <c r="N37" s="10">
        <v>17.7</v>
      </c>
    </row>
    <row r="38" spans="1:14" ht="15.75" customHeight="1">
      <c r="A38" s="9" t="s">
        <v>35</v>
      </c>
      <c r="B38" s="9" t="s">
        <v>330</v>
      </c>
      <c r="C38" s="10" t="s">
        <v>333</v>
      </c>
      <c r="D38" s="11" t="s">
        <v>334</v>
      </c>
      <c r="E38" s="11">
        <v>10</v>
      </c>
      <c r="F38" s="11">
        <v>10</v>
      </c>
      <c r="G38" s="10">
        <v>39.799999999999997</v>
      </c>
      <c r="H38" s="10">
        <v>1</v>
      </c>
      <c r="I38" s="10">
        <v>0.68</v>
      </c>
      <c r="J38" s="10">
        <v>7.23</v>
      </c>
      <c r="K38" s="10">
        <v>57</v>
      </c>
      <c r="L38" s="10">
        <v>0.36</v>
      </c>
      <c r="M38" s="10">
        <v>4</v>
      </c>
      <c r="N38" s="10">
        <v>0</v>
      </c>
    </row>
    <row r="39" spans="1:14" ht="15.75" customHeight="1">
      <c r="A39" s="9" t="s">
        <v>35</v>
      </c>
      <c r="B39" s="9" t="s">
        <v>330</v>
      </c>
      <c r="C39" s="10" t="s">
        <v>201</v>
      </c>
      <c r="D39" s="11">
        <v>0</v>
      </c>
      <c r="E39" s="11">
        <v>7</v>
      </c>
      <c r="F39" s="11">
        <v>7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ht="15.75" customHeight="1">
      <c r="A40" s="62"/>
      <c r="B40" s="63"/>
      <c r="C40" s="46" t="s">
        <v>335</v>
      </c>
      <c r="D40" s="47"/>
      <c r="E40" s="47"/>
      <c r="F40" s="48"/>
      <c r="G40" s="13">
        <f t="shared" ref="G40:N40" si="4">SUM(G33:G39)</f>
        <v>318.7</v>
      </c>
      <c r="H40" s="13">
        <f t="shared" si="4"/>
        <v>37.159999999999997</v>
      </c>
      <c r="I40" s="13">
        <f t="shared" si="4"/>
        <v>8.85</v>
      </c>
      <c r="J40" s="13">
        <f t="shared" si="4"/>
        <v>22.17</v>
      </c>
      <c r="K40" s="13">
        <f t="shared" si="4"/>
        <v>538.6099999999999</v>
      </c>
      <c r="L40" s="13">
        <f t="shared" si="4"/>
        <v>2.7429999999999999</v>
      </c>
      <c r="M40" s="13">
        <f t="shared" si="4"/>
        <v>27.540000000000003</v>
      </c>
      <c r="N40" s="13">
        <f t="shared" si="4"/>
        <v>17.7</v>
      </c>
    </row>
    <row r="41" spans="1:14" ht="15.75" customHeight="1">
      <c r="A41" s="64"/>
      <c r="B41" s="65"/>
      <c r="C41" s="46" t="s">
        <v>128</v>
      </c>
      <c r="D41" s="47"/>
      <c r="E41" s="47"/>
      <c r="F41" s="48"/>
      <c r="G41" s="13">
        <f t="shared" ref="G41:N41" si="5">AVERAGE(G32,G40)</f>
        <v>301.52699999999999</v>
      </c>
      <c r="H41" s="13">
        <f t="shared" si="5"/>
        <v>34.245099999999994</v>
      </c>
      <c r="I41" s="13">
        <f t="shared" si="5"/>
        <v>12.941399999999998</v>
      </c>
      <c r="J41" s="13">
        <f t="shared" si="5"/>
        <v>11.741400000000001</v>
      </c>
      <c r="K41" s="13">
        <f t="shared" si="5"/>
        <v>358.82199999999995</v>
      </c>
      <c r="L41" s="13">
        <f t="shared" si="5"/>
        <v>1.9634</v>
      </c>
      <c r="M41" s="13">
        <f t="shared" si="5"/>
        <v>24.8</v>
      </c>
      <c r="N41" s="13">
        <f t="shared" si="5"/>
        <v>26.990000000000002</v>
      </c>
    </row>
    <row r="42" spans="1:14" ht="15.75" customHeight="1">
      <c r="A42" s="9" t="s">
        <v>129</v>
      </c>
      <c r="B42" s="9" t="s">
        <v>206</v>
      </c>
      <c r="C42" s="10" t="s">
        <v>120</v>
      </c>
      <c r="D42" s="11" t="s">
        <v>40</v>
      </c>
      <c r="E42" s="11">
        <v>31.25</v>
      </c>
      <c r="F42" s="11">
        <v>25</v>
      </c>
      <c r="G42" s="10">
        <v>5.75</v>
      </c>
      <c r="H42" s="10">
        <v>0.22500000000000001</v>
      </c>
      <c r="I42" s="10">
        <v>2.5000000000000001E-2</v>
      </c>
      <c r="J42" s="10">
        <v>1.0249999999999999</v>
      </c>
      <c r="K42" s="10">
        <v>1.5</v>
      </c>
      <c r="L42" s="10">
        <v>0.125</v>
      </c>
      <c r="M42" s="10">
        <v>2.25</v>
      </c>
      <c r="N42" s="10">
        <v>15.5</v>
      </c>
    </row>
    <row r="43" spans="1:14" ht="15.75" customHeight="1">
      <c r="A43" s="9" t="s">
        <v>129</v>
      </c>
      <c r="B43" s="9" t="s">
        <v>206</v>
      </c>
      <c r="C43" s="10" t="s">
        <v>176</v>
      </c>
      <c r="D43" s="11" t="s">
        <v>57</v>
      </c>
      <c r="E43" s="11">
        <v>45.454545454545453</v>
      </c>
      <c r="F43" s="11">
        <v>25</v>
      </c>
      <c r="G43" s="10">
        <v>4.5</v>
      </c>
      <c r="H43" s="10">
        <v>0.2</v>
      </c>
      <c r="I43" s="10">
        <v>2.5000000000000001E-2</v>
      </c>
      <c r="J43" s="10">
        <v>0.65</v>
      </c>
      <c r="K43" s="10">
        <v>1.5</v>
      </c>
      <c r="L43" s="10">
        <v>0.22500000000000001</v>
      </c>
      <c r="M43" s="10">
        <v>5.25</v>
      </c>
      <c r="N43" s="10">
        <v>2.5</v>
      </c>
    </row>
    <row r="44" spans="1:14" ht="15.75" customHeight="1">
      <c r="A44" s="9" t="s">
        <v>129</v>
      </c>
      <c r="B44" s="9" t="s">
        <v>206</v>
      </c>
      <c r="C44" s="10" t="s">
        <v>133</v>
      </c>
      <c r="D44" s="11" t="s">
        <v>41</v>
      </c>
      <c r="E44" s="11">
        <v>10.526315789473685</v>
      </c>
      <c r="F44" s="11">
        <v>10</v>
      </c>
      <c r="G44" s="10">
        <v>4</v>
      </c>
      <c r="H44" s="10">
        <v>0.14000000000000001</v>
      </c>
      <c r="I44" s="10">
        <v>0.01</v>
      </c>
      <c r="J44" s="10">
        <v>0.77</v>
      </c>
      <c r="K44" s="10">
        <v>0.4</v>
      </c>
      <c r="L44" s="10">
        <v>0.03</v>
      </c>
      <c r="M44" s="10">
        <v>2.4</v>
      </c>
      <c r="N44" s="10">
        <v>0.1</v>
      </c>
    </row>
    <row r="45" spans="1:14" ht="15.75" customHeight="1">
      <c r="A45" s="9" t="s">
        <v>129</v>
      </c>
      <c r="B45" s="9" t="s">
        <v>206</v>
      </c>
      <c r="C45" s="10" t="s">
        <v>134</v>
      </c>
      <c r="D45" s="11" t="s">
        <v>135</v>
      </c>
      <c r="E45" s="11">
        <v>2</v>
      </c>
      <c r="F45" s="11">
        <v>1</v>
      </c>
      <c r="G45" s="10">
        <v>0.44</v>
      </c>
      <c r="H45" s="10">
        <v>3.0000000000000001E-3</v>
      </c>
      <c r="I45" s="10">
        <v>3.0000000000000001E-3</v>
      </c>
      <c r="J45" s="10">
        <v>9.3000000000000013E-2</v>
      </c>
      <c r="K45" s="10">
        <v>0.04</v>
      </c>
      <c r="L45" s="10">
        <v>5.0000000000000001E-3</v>
      </c>
      <c r="M45" s="10">
        <v>0.19</v>
      </c>
      <c r="N45" s="10">
        <v>0.01</v>
      </c>
    </row>
    <row r="46" spans="1:14" ht="15.75" customHeight="1">
      <c r="A46" s="9" t="s">
        <v>129</v>
      </c>
      <c r="B46" s="9" t="s">
        <v>206</v>
      </c>
      <c r="C46" s="10" t="s">
        <v>67</v>
      </c>
      <c r="D46" s="11" t="s">
        <v>34</v>
      </c>
      <c r="E46" s="11">
        <v>1</v>
      </c>
      <c r="F46" s="11">
        <v>1</v>
      </c>
      <c r="G46" s="10">
        <v>0</v>
      </c>
      <c r="H46" s="10">
        <v>0</v>
      </c>
      <c r="I46" s="10">
        <v>0</v>
      </c>
      <c r="J46" s="10">
        <v>0</v>
      </c>
      <c r="K46" s="10">
        <v>387.81</v>
      </c>
      <c r="L46" s="10">
        <v>3.0000000000000001E-3</v>
      </c>
      <c r="M46" s="10">
        <v>0.24</v>
      </c>
      <c r="N46" s="10">
        <v>0</v>
      </c>
    </row>
    <row r="47" spans="1:14" ht="15.75" customHeight="1">
      <c r="A47" s="9" t="s">
        <v>28</v>
      </c>
      <c r="B47" s="9" t="s">
        <v>29</v>
      </c>
      <c r="C47" s="10" t="s">
        <v>138</v>
      </c>
      <c r="D47" s="11" t="s">
        <v>30</v>
      </c>
      <c r="E47" s="11">
        <v>45</v>
      </c>
      <c r="F47" s="11">
        <v>45</v>
      </c>
      <c r="G47" s="10">
        <v>158.85</v>
      </c>
      <c r="H47" s="10">
        <v>3.0150000000000001</v>
      </c>
      <c r="I47" s="10">
        <v>0.18</v>
      </c>
      <c r="J47" s="10">
        <v>36.044999999999995</v>
      </c>
      <c r="K47" s="10">
        <v>0.9</v>
      </c>
      <c r="L47" s="10">
        <v>0.36</v>
      </c>
      <c r="M47" s="10">
        <v>4.05</v>
      </c>
      <c r="N47" s="10">
        <v>0</v>
      </c>
    </row>
    <row r="48" spans="1:14" ht="15.75" customHeight="1">
      <c r="A48" s="9" t="s">
        <v>28</v>
      </c>
      <c r="B48" s="9" t="s">
        <v>29</v>
      </c>
      <c r="C48" s="10" t="s">
        <v>95</v>
      </c>
      <c r="D48" s="11" t="s">
        <v>31</v>
      </c>
      <c r="E48" s="11">
        <v>6.25</v>
      </c>
      <c r="F48" s="11">
        <v>2.5</v>
      </c>
      <c r="G48" s="10">
        <v>0.92500000000000004</v>
      </c>
      <c r="H48" s="10">
        <v>0.03</v>
      </c>
      <c r="I48" s="10">
        <v>2.5000000000000001E-3</v>
      </c>
      <c r="J48" s="10">
        <v>0.17</v>
      </c>
      <c r="K48" s="10">
        <v>0.375</v>
      </c>
      <c r="L48" s="10">
        <v>1.2500000000000001E-2</v>
      </c>
      <c r="M48" s="10">
        <v>1.425</v>
      </c>
      <c r="N48" s="10">
        <v>5</v>
      </c>
    </row>
    <row r="49" spans="1:14" ht="15.75" customHeight="1">
      <c r="A49" s="9" t="s">
        <v>28</v>
      </c>
      <c r="B49" s="9" t="s">
        <v>29</v>
      </c>
      <c r="C49" s="10" t="s">
        <v>65</v>
      </c>
      <c r="D49" s="11" t="s">
        <v>32</v>
      </c>
      <c r="E49" s="11">
        <v>2.9</v>
      </c>
      <c r="F49" s="11">
        <v>2.9</v>
      </c>
      <c r="G49" s="10">
        <v>26.1</v>
      </c>
      <c r="H49" s="10">
        <v>0</v>
      </c>
      <c r="I49" s="10">
        <v>2.9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5.75" customHeight="1">
      <c r="A50" s="9" t="s">
        <v>28</v>
      </c>
      <c r="B50" s="9" t="s">
        <v>29</v>
      </c>
      <c r="C50" s="10" t="s">
        <v>98</v>
      </c>
      <c r="D50" s="11" t="s">
        <v>33</v>
      </c>
      <c r="E50" s="11">
        <v>0.63157894736842102</v>
      </c>
      <c r="F50" s="11">
        <v>0.6</v>
      </c>
      <c r="G50" s="10">
        <v>0.86399999999999988</v>
      </c>
      <c r="H50" s="10">
        <v>2.8199999999999999E-2</v>
      </c>
      <c r="I50" s="10">
        <v>1.8E-3</v>
      </c>
      <c r="J50" s="10">
        <v>0.17579999999999998</v>
      </c>
      <c r="K50" s="10">
        <v>0.114</v>
      </c>
      <c r="L50" s="10">
        <v>7.8000000000000005E-3</v>
      </c>
      <c r="M50" s="10">
        <v>0.24</v>
      </c>
      <c r="N50" s="10">
        <v>0</v>
      </c>
    </row>
    <row r="51" spans="1:14" ht="15.75" customHeight="1">
      <c r="A51" s="9" t="s">
        <v>28</v>
      </c>
      <c r="B51" s="9" t="s">
        <v>29</v>
      </c>
      <c r="C51" s="10" t="s">
        <v>67</v>
      </c>
      <c r="D51" s="11" t="s">
        <v>34</v>
      </c>
      <c r="E51" s="11">
        <v>1</v>
      </c>
      <c r="F51" s="11">
        <v>1</v>
      </c>
      <c r="G51" s="10">
        <v>0</v>
      </c>
      <c r="H51" s="10">
        <v>0</v>
      </c>
      <c r="I51" s="10">
        <v>0</v>
      </c>
      <c r="J51" s="10">
        <v>0</v>
      </c>
      <c r="K51" s="10">
        <v>387.81</v>
      </c>
      <c r="L51" s="10">
        <v>3.0000000000000001E-3</v>
      </c>
      <c r="M51" s="10">
        <v>0.24</v>
      </c>
      <c r="N51" s="10">
        <v>0</v>
      </c>
    </row>
    <row r="52" spans="1:14" ht="15.75" customHeight="1">
      <c r="A52" s="9" t="s">
        <v>139</v>
      </c>
      <c r="B52" s="9" t="s">
        <v>207</v>
      </c>
      <c r="C52" s="10" t="s">
        <v>79</v>
      </c>
      <c r="D52" s="11" t="s">
        <v>80</v>
      </c>
      <c r="E52" s="11">
        <v>75</v>
      </c>
      <c r="F52" s="11">
        <v>75</v>
      </c>
      <c r="G52" s="10">
        <v>66.75</v>
      </c>
      <c r="H52" s="10">
        <v>1.575</v>
      </c>
      <c r="I52" s="10">
        <v>7.4999999999999997E-2</v>
      </c>
      <c r="J52" s="10">
        <v>14.175000000000001</v>
      </c>
      <c r="K52" s="10">
        <v>4.5</v>
      </c>
      <c r="L52" s="10">
        <v>0.6</v>
      </c>
      <c r="M52" s="10">
        <v>9</v>
      </c>
      <c r="N52" s="10">
        <v>0</v>
      </c>
    </row>
    <row r="53" spans="1:14" ht="15.75" customHeight="1">
      <c r="A53" s="9" t="s">
        <v>139</v>
      </c>
      <c r="B53" s="9" t="s">
        <v>207</v>
      </c>
      <c r="C53" s="10" t="s">
        <v>65</v>
      </c>
      <c r="D53" s="11" t="s">
        <v>32</v>
      </c>
      <c r="E53" s="11">
        <v>2.9</v>
      </c>
      <c r="F53" s="11">
        <v>2.9</v>
      </c>
      <c r="G53" s="10">
        <v>26.1</v>
      </c>
      <c r="H53" s="10">
        <v>0</v>
      </c>
      <c r="I53" s="10">
        <v>2.9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5.75" customHeight="1">
      <c r="A54" s="9" t="s">
        <v>139</v>
      </c>
      <c r="B54" s="9" t="s">
        <v>207</v>
      </c>
      <c r="C54" s="10" t="s">
        <v>107</v>
      </c>
      <c r="D54" s="11" t="s">
        <v>108</v>
      </c>
      <c r="E54" s="11">
        <v>5.882352941176471</v>
      </c>
      <c r="F54" s="11">
        <v>5</v>
      </c>
      <c r="G54" s="10">
        <v>1.75</v>
      </c>
      <c r="H54" s="10">
        <v>0.05</v>
      </c>
      <c r="I54" s="10">
        <v>1.4999999999999999E-2</v>
      </c>
      <c r="J54" s="10">
        <v>0.315</v>
      </c>
      <c r="K54" s="10">
        <v>0.1</v>
      </c>
      <c r="L54" s="10">
        <v>0.02</v>
      </c>
      <c r="M54" s="10">
        <v>0.35</v>
      </c>
      <c r="N54" s="10">
        <v>9.1999999999999993</v>
      </c>
    </row>
    <row r="55" spans="1:14" ht="15.75" customHeight="1">
      <c r="A55" s="9" t="s">
        <v>139</v>
      </c>
      <c r="B55" s="9" t="s">
        <v>207</v>
      </c>
      <c r="C55" s="10" t="s">
        <v>120</v>
      </c>
      <c r="D55" s="11" t="s">
        <v>40</v>
      </c>
      <c r="E55" s="11">
        <v>6.25</v>
      </c>
      <c r="F55" s="11">
        <v>5</v>
      </c>
      <c r="G55" s="10">
        <v>1.1499999999999999</v>
      </c>
      <c r="H55" s="10">
        <v>4.4999999999999998E-2</v>
      </c>
      <c r="I55" s="10">
        <v>5.0000000000000001E-3</v>
      </c>
      <c r="J55" s="10">
        <v>0.20499999999999999</v>
      </c>
      <c r="K55" s="10">
        <v>0.3</v>
      </c>
      <c r="L55" s="10">
        <v>2.5000000000000001E-2</v>
      </c>
      <c r="M55" s="10">
        <v>0.45</v>
      </c>
      <c r="N55" s="10">
        <v>3.1</v>
      </c>
    </row>
    <row r="56" spans="1:14" ht="15.75" customHeight="1">
      <c r="A56" s="9" t="s">
        <v>139</v>
      </c>
      <c r="B56" s="9" t="s">
        <v>207</v>
      </c>
      <c r="C56" s="10" t="s">
        <v>208</v>
      </c>
      <c r="D56" s="11" t="s">
        <v>209</v>
      </c>
      <c r="E56" s="11">
        <v>5</v>
      </c>
      <c r="F56" s="11">
        <v>5</v>
      </c>
      <c r="G56" s="10">
        <v>16.5</v>
      </c>
      <c r="H56" s="10">
        <v>0.105</v>
      </c>
      <c r="I56" s="10">
        <v>1.75</v>
      </c>
      <c r="J56" s="10">
        <v>8.5000000000000006E-2</v>
      </c>
      <c r="K56" s="10">
        <v>2.2999999999999998</v>
      </c>
      <c r="L56" s="10">
        <v>0</v>
      </c>
      <c r="M56" s="10">
        <v>3.4</v>
      </c>
      <c r="N56" s="10">
        <v>17.649999999999999</v>
      </c>
    </row>
    <row r="57" spans="1:14" ht="15.75" customHeight="1">
      <c r="A57" s="9" t="s">
        <v>139</v>
      </c>
      <c r="B57" s="9" t="s">
        <v>207</v>
      </c>
      <c r="C57" s="10" t="s">
        <v>98</v>
      </c>
      <c r="D57" s="11" t="s">
        <v>33</v>
      </c>
      <c r="E57" s="11">
        <v>0.63157894736842102</v>
      </c>
      <c r="F57" s="11">
        <v>0.6</v>
      </c>
      <c r="G57" s="10">
        <v>0.86399999999999988</v>
      </c>
      <c r="H57" s="10">
        <v>2.8199999999999999E-2</v>
      </c>
      <c r="I57" s="10">
        <v>1.8E-3</v>
      </c>
      <c r="J57" s="10">
        <v>0.17579999999999998</v>
      </c>
      <c r="K57" s="10">
        <v>0.114</v>
      </c>
      <c r="L57" s="10">
        <v>7.8000000000000005E-3</v>
      </c>
      <c r="M57" s="10">
        <v>0.24</v>
      </c>
      <c r="N57" s="10">
        <v>0</v>
      </c>
    </row>
    <row r="58" spans="1:14" ht="15.75" customHeight="1">
      <c r="A58" s="9" t="s">
        <v>139</v>
      </c>
      <c r="B58" s="9" t="s">
        <v>207</v>
      </c>
      <c r="C58" s="10" t="s">
        <v>67</v>
      </c>
      <c r="D58" s="11" t="s">
        <v>34</v>
      </c>
      <c r="E58" s="11">
        <v>1</v>
      </c>
      <c r="F58" s="11">
        <v>1</v>
      </c>
      <c r="G58" s="10">
        <v>0</v>
      </c>
      <c r="H58" s="10">
        <v>0</v>
      </c>
      <c r="I58" s="10">
        <v>0</v>
      </c>
      <c r="J58" s="10">
        <v>0</v>
      </c>
      <c r="K58" s="10">
        <v>387.81</v>
      </c>
      <c r="L58" s="10">
        <v>3.0000000000000001E-3</v>
      </c>
      <c r="M58" s="10">
        <v>0.24</v>
      </c>
      <c r="N58" s="10">
        <v>0</v>
      </c>
    </row>
    <row r="59" spans="1:14" ht="15.75" customHeight="1">
      <c r="A59" s="9" t="s">
        <v>143</v>
      </c>
      <c r="B59" s="9" t="s">
        <v>210</v>
      </c>
      <c r="C59" s="10" t="s">
        <v>211</v>
      </c>
      <c r="D59" s="11" t="s">
        <v>212</v>
      </c>
      <c r="E59" s="11">
        <v>59.777777777777779</v>
      </c>
      <c r="F59" s="11">
        <v>53.8</v>
      </c>
      <c r="G59" s="10">
        <v>39.811999999999998</v>
      </c>
      <c r="H59" s="10">
        <v>0.53799999999999992</v>
      </c>
      <c r="I59" s="10">
        <v>5.3800000000000001E-2</v>
      </c>
      <c r="J59" s="10">
        <v>7.8547999999999991</v>
      </c>
      <c r="K59" s="10">
        <v>0.53799999999999992</v>
      </c>
      <c r="L59" s="10">
        <v>0.91459999999999997</v>
      </c>
      <c r="M59" s="10">
        <v>22.596</v>
      </c>
      <c r="N59" s="10">
        <v>0</v>
      </c>
    </row>
    <row r="60" spans="1:14" ht="15.75" customHeight="1">
      <c r="A60" s="9" t="s">
        <v>143</v>
      </c>
      <c r="B60" s="9" t="s">
        <v>210</v>
      </c>
      <c r="C60" s="10" t="s">
        <v>66</v>
      </c>
      <c r="D60" s="11" t="s">
        <v>22</v>
      </c>
      <c r="E60" s="11">
        <v>8</v>
      </c>
      <c r="F60" s="11">
        <v>8</v>
      </c>
      <c r="G60" s="10">
        <v>31.2</v>
      </c>
      <c r="H60" s="10">
        <v>0</v>
      </c>
      <c r="I60" s="10">
        <v>0</v>
      </c>
      <c r="J60" s="10">
        <v>7.8</v>
      </c>
      <c r="K60" s="10">
        <v>3.12</v>
      </c>
      <c r="L60" s="10">
        <v>0.152</v>
      </c>
      <c r="M60" s="10">
        <v>6.8</v>
      </c>
      <c r="N60" s="10">
        <v>0</v>
      </c>
    </row>
    <row r="61" spans="1:14" ht="15.75" customHeight="1">
      <c r="A61" s="9" t="s">
        <v>147</v>
      </c>
      <c r="B61" s="9" t="s">
        <v>213</v>
      </c>
      <c r="C61" s="10" t="s">
        <v>166</v>
      </c>
      <c r="D61" s="11" t="s">
        <v>21</v>
      </c>
      <c r="E61" s="11">
        <v>18</v>
      </c>
      <c r="F61" s="11">
        <v>18</v>
      </c>
      <c r="G61" s="10">
        <v>9.9</v>
      </c>
      <c r="H61" s="10">
        <v>0.57600000000000007</v>
      </c>
      <c r="I61" s="10">
        <v>0.57600000000000007</v>
      </c>
      <c r="J61" s="10">
        <v>0.61199999999999999</v>
      </c>
      <c r="K61" s="10">
        <v>7.56</v>
      </c>
      <c r="L61" s="10">
        <v>0</v>
      </c>
      <c r="M61" s="10">
        <v>21.6</v>
      </c>
      <c r="N61" s="10">
        <v>7.02</v>
      </c>
    </row>
    <row r="62" spans="1:14" ht="15.75" customHeight="1">
      <c r="A62" s="9" t="s">
        <v>147</v>
      </c>
      <c r="B62" s="9" t="s">
        <v>213</v>
      </c>
      <c r="C62" s="10" t="s">
        <v>187</v>
      </c>
      <c r="D62" s="11" t="s">
        <v>188</v>
      </c>
      <c r="E62" s="11">
        <v>20</v>
      </c>
      <c r="F62" s="11">
        <v>20</v>
      </c>
      <c r="G62" s="10">
        <v>65.400000000000006</v>
      </c>
      <c r="H62" s="10">
        <v>1.66</v>
      </c>
      <c r="I62" s="10">
        <v>1.68</v>
      </c>
      <c r="J62" s="10">
        <v>10.92</v>
      </c>
      <c r="K62" s="10">
        <v>24.6</v>
      </c>
      <c r="L62" s="10">
        <v>0.04</v>
      </c>
      <c r="M62" s="10">
        <v>54</v>
      </c>
      <c r="N62" s="10">
        <v>19.2</v>
      </c>
    </row>
    <row r="63" spans="1:14" ht="15.75" customHeight="1">
      <c r="A63" s="9" t="s">
        <v>147</v>
      </c>
      <c r="B63" s="9" t="s">
        <v>213</v>
      </c>
      <c r="C63" s="10" t="s">
        <v>214</v>
      </c>
      <c r="D63" s="11" t="s">
        <v>215</v>
      </c>
      <c r="E63" s="11">
        <v>11.111111111111111</v>
      </c>
      <c r="F63" s="11">
        <v>10</v>
      </c>
      <c r="G63" s="10">
        <v>14.9</v>
      </c>
      <c r="H63" s="10">
        <v>1.26</v>
      </c>
      <c r="I63" s="10">
        <v>1.08</v>
      </c>
      <c r="J63" s="10">
        <v>0.03</v>
      </c>
      <c r="K63" s="10">
        <v>13.9</v>
      </c>
      <c r="L63" s="10">
        <v>0.17</v>
      </c>
      <c r="M63" s="10">
        <v>5.3</v>
      </c>
      <c r="N63" s="10">
        <v>17.7</v>
      </c>
    </row>
    <row r="64" spans="1:14" ht="15.75" customHeight="1">
      <c r="A64" s="9" t="s">
        <v>147</v>
      </c>
      <c r="B64" s="9" t="s">
        <v>213</v>
      </c>
      <c r="C64" s="10" t="s">
        <v>66</v>
      </c>
      <c r="D64" s="11" t="s">
        <v>22</v>
      </c>
      <c r="E64" s="11">
        <v>20</v>
      </c>
      <c r="F64" s="11">
        <v>20</v>
      </c>
      <c r="G64" s="10">
        <v>78</v>
      </c>
      <c r="H64" s="10">
        <v>0</v>
      </c>
      <c r="I64" s="10">
        <v>0</v>
      </c>
      <c r="J64" s="10">
        <v>19.5</v>
      </c>
      <c r="K64" s="10">
        <v>7.8</v>
      </c>
      <c r="L64" s="10">
        <v>0.38</v>
      </c>
      <c r="M64" s="10">
        <v>17</v>
      </c>
      <c r="N64" s="10">
        <v>0</v>
      </c>
    </row>
    <row r="65" spans="1:14" ht="15.75" customHeight="1">
      <c r="A65" s="9" t="s">
        <v>147</v>
      </c>
      <c r="B65" s="9" t="s">
        <v>213</v>
      </c>
      <c r="C65" s="10" t="s">
        <v>216</v>
      </c>
      <c r="D65" s="11">
        <v>0</v>
      </c>
      <c r="E65" s="11">
        <v>1</v>
      </c>
      <c r="F65" s="11">
        <v>1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</row>
    <row r="66" spans="1:14" ht="15.75" customHeight="1">
      <c r="A66" s="46" t="s">
        <v>151</v>
      </c>
      <c r="B66" s="47"/>
      <c r="C66" s="47"/>
      <c r="D66" s="47"/>
      <c r="E66" s="47"/>
      <c r="F66" s="48"/>
      <c r="G66" s="13">
        <f t="shared" ref="G66:N66" si="6">SUM(G42:G65)</f>
        <v>553.75499999999988</v>
      </c>
      <c r="H66" s="13">
        <f t="shared" si="6"/>
        <v>9.4784000000000006</v>
      </c>
      <c r="I66" s="13">
        <f t="shared" si="6"/>
        <v>11.283899999999999</v>
      </c>
      <c r="J66" s="13">
        <f t="shared" si="6"/>
        <v>100.60139999999998</v>
      </c>
      <c r="K66" s="13">
        <f t="shared" si="6"/>
        <v>1233.0909999999997</v>
      </c>
      <c r="L66" s="13">
        <f t="shared" si="6"/>
        <v>3.0836999999999999</v>
      </c>
      <c r="M66" s="13">
        <f t="shared" si="6"/>
        <v>157.261</v>
      </c>
      <c r="N66" s="13">
        <f t="shared" si="6"/>
        <v>96.98</v>
      </c>
    </row>
    <row r="67" spans="1:14" ht="15.75" customHeight="1">
      <c r="A67" s="46" t="s">
        <v>45</v>
      </c>
      <c r="B67" s="47"/>
      <c r="C67" s="47"/>
      <c r="D67" s="47"/>
      <c r="E67" s="47"/>
      <c r="F67" s="48"/>
      <c r="G67" s="17">
        <f t="shared" ref="G67:N67" si="7">+G27+G41+G66</f>
        <v>1024.0009999999997</v>
      </c>
      <c r="H67" s="17">
        <f t="shared" si="7"/>
        <v>50.191449999999996</v>
      </c>
      <c r="I67" s="17">
        <f t="shared" si="7"/>
        <v>26.061099999999996</v>
      </c>
      <c r="J67" s="17">
        <f t="shared" si="7"/>
        <v>141.91784999999999</v>
      </c>
      <c r="K67" s="17">
        <f t="shared" si="7"/>
        <v>2000.6469999999995</v>
      </c>
      <c r="L67" s="17">
        <f t="shared" si="7"/>
        <v>6.4478999999999997</v>
      </c>
      <c r="M67" s="17">
        <f t="shared" si="7"/>
        <v>207.86099999999999</v>
      </c>
      <c r="N67" s="17">
        <f t="shared" si="7"/>
        <v>330.22500000000002</v>
      </c>
    </row>
    <row r="68" spans="1:14" ht="15.75" customHeight="1">
      <c r="A68" s="55" t="s">
        <v>46</v>
      </c>
      <c r="B68" s="47"/>
      <c r="C68" s="47"/>
      <c r="D68" s="47"/>
      <c r="E68" s="47"/>
      <c r="F68" s="48"/>
      <c r="G68" s="19">
        <v>2499</v>
      </c>
      <c r="H68" s="20" t="s">
        <v>47</v>
      </c>
      <c r="I68" s="20" t="s">
        <v>48</v>
      </c>
      <c r="J68" s="20" t="s">
        <v>49</v>
      </c>
      <c r="K68" s="20" t="s">
        <v>50</v>
      </c>
      <c r="L68" s="20" t="s">
        <v>51</v>
      </c>
      <c r="M68" s="20" t="s">
        <v>52</v>
      </c>
      <c r="N68" s="21"/>
    </row>
    <row r="69" spans="1:14" ht="15.75" customHeight="1">
      <c r="A69" s="56" t="s">
        <v>53</v>
      </c>
      <c r="B69" s="47"/>
      <c r="C69" s="47"/>
      <c r="D69" s="47"/>
      <c r="E69" s="47"/>
      <c r="F69" s="48"/>
      <c r="G69" s="22">
        <f>+G67/G68</f>
        <v>0.40976430572228884</v>
      </c>
      <c r="H69" s="23"/>
      <c r="I69" s="23"/>
      <c r="J69" s="23"/>
      <c r="K69" s="23"/>
      <c r="L69" s="23"/>
      <c r="M69" s="23"/>
      <c r="N69" s="23"/>
    </row>
    <row r="70" spans="1:14" ht="15.75" customHeight="1">
      <c r="A70" s="57" t="s">
        <v>54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8"/>
    </row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0">
    <mergeCell ref="A69:F69"/>
    <mergeCell ref="A70:N70"/>
    <mergeCell ref="A15:B15"/>
    <mergeCell ref="A26:B27"/>
    <mergeCell ref="C26:F26"/>
    <mergeCell ref="C27:F27"/>
    <mergeCell ref="C32:F32"/>
    <mergeCell ref="A40:B41"/>
    <mergeCell ref="C40:F40"/>
    <mergeCell ref="C15:F15"/>
    <mergeCell ref="C41:F41"/>
    <mergeCell ref="A66:F66"/>
    <mergeCell ref="A67:F67"/>
    <mergeCell ref="A68:F68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N1002"/>
  <sheetViews>
    <sheetView topLeftCell="A26" zoomScale="70" zoomScaleNormal="70" workbookViewId="0">
      <selection activeCell="H33" sqref="H33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336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218</v>
      </c>
      <c r="C5" s="10" t="s">
        <v>219</v>
      </c>
      <c r="D5" s="11" t="s">
        <v>220</v>
      </c>
      <c r="E5" s="11">
        <v>25</v>
      </c>
      <c r="F5" s="11">
        <v>25</v>
      </c>
      <c r="G5" s="10">
        <v>24</v>
      </c>
      <c r="H5" s="10">
        <v>0.6</v>
      </c>
      <c r="I5" s="10">
        <v>2.5000000000000001E-2</v>
      </c>
      <c r="J5" s="10">
        <v>5.2750000000000004</v>
      </c>
      <c r="K5" s="10">
        <v>4.5</v>
      </c>
      <c r="L5" s="10">
        <v>0.25</v>
      </c>
      <c r="M5" s="10">
        <v>2.75</v>
      </c>
      <c r="N5" s="10">
        <v>0.5</v>
      </c>
    </row>
    <row r="6" spans="1:14">
      <c r="A6" s="9" t="s">
        <v>77</v>
      </c>
      <c r="B6" s="9" t="s">
        <v>218</v>
      </c>
      <c r="C6" s="10" t="s">
        <v>154</v>
      </c>
      <c r="D6" s="11" t="s">
        <v>155</v>
      </c>
      <c r="E6" s="11">
        <v>31.25</v>
      </c>
      <c r="F6" s="11">
        <v>25</v>
      </c>
      <c r="G6" s="10">
        <v>27.75</v>
      </c>
      <c r="H6" s="10">
        <v>0.2</v>
      </c>
      <c r="I6" s="10">
        <v>2.5000000000000001E-2</v>
      </c>
      <c r="J6" s="10">
        <v>6.5750000000000002</v>
      </c>
      <c r="K6" s="10">
        <v>0.25</v>
      </c>
      <c r="L6" s="10">
        <v>0.22500000000000001</v>
      </c>
      <c r="M6" s="10">
        <v>5.25</v>
      </c>
      <c r="N6" s="10">
        <v>14.25</v>
      </c>
    </row>
    <row r="7" spans="1:14">
      <c r="A7" s="9" t="s">
        <v>77</v>
      </c>
      <c r="B7" s="9" t="s">
        <v>218</v>
      </c>
      <c r="C7" s="10" t="s">
        <v>79</v>
      </c>
      <c r="D7" s="11" t="s">
        <v>80</v>
      </c>
      <c r="E7" s="11">
        <v>15</v>
      </c>
      <c r="F7" s="11">
        <v>15</v>
      </c>
      <c r="G7" s="10">
        <v>13.35</v>
      </c>
      <c r="H7" s="10">
        <v>0.3</v>
      </c>
      <c r="I7" s="10">
        <v>1.4999999999999999E-2</v>
      </c>
      <c r="J7" s="10">
        <v>2.835</v>
      </c>
      <c r="K7" s="10">
        <v>0.9</v>
      </c>
      <c r="L7" s="10">
        <v>0.12</v>
      </c>
      <c r="M7" s="10">
        <v>1.8</v>
      </c>
      <c r="N7" s="10">
        <v>0</v>
      </c>
    </row>
    <row r="8" spans="1:14">
      <c r="A8" s="9" t="s">
        <v>77</v>
      </c>
      <c r="B8" s="9" t="s">
        <v>218</v>
      </c>
      <c r="C8" s="10" t="s">
        <v>81</v>
      </c>
      <c r="D8" s="11" t="s">
        <v>82</v>
      </c>
      <c r="E8" s="11">
        <v>17.647058823529413</v>
      </c>
      <c r="F8" s="11">
        <v>15</v>
      </c>
      <c r="G8" s="10">
        <v>7.05</v>
      </c>
      <c r="H8" s="10">
        <v>0.1</v>
      </c>
      <c r="I8" s="10">
        <v>1.4999999999999999E-2</v>
      </c>
      <c r="J8" s="10">
        <v>1.425</v>
      </c>
      <c r="K8" s="10">
        <v>5.25</v>
      </c>
      <c r="L8" s="10">
        <v>0.06</v>
      </c>
      <c r="M8" s="10">
        <v>4.05</v>
      </c>
      <c r="N8" s="10">
        <v>197.7</v>
      </c>
    </row>
    <row r="9" spans="1:14">
      <c r="A9" s="9" t="s">
        <v>77</v>
      </c>
      <c r="B9" s="9" t="s">
        <v>218</v>
      </c>
      <c r="C9" s="10" t="s">
        <v>221</v>
      </c>
      <c r="D9" s="11" t="s">
        <v>222</v>
      </c>
      <c r="E9" s="11">
        <v>25</v>
      </c>
      <c r="F9" s="11">
        <v>10</v>
      </c>
      <c r="G9" s="10">
        <v>9.9</v>
      </c>
      <c r="H9" s="10">
        <v>0.6</v>
      </c>
      <c r="I9" s="10">
        <v>0.03</v>
      </c>
      <c r="J9" s="10">
        <v>1.55</v>
      </c>
      <c r="K9" s="10">
        <v>0.5</v>
      </c>
      <c r="L9" s="10">
        <v>0.15</v>
      </c>
      <c r="M9" s="10">
        <v>3.6</v>
      </c>
      <c r="N9" s="10">
        <v>5.0999999999999996</v>
      </c>
    </row>
    <row r="10" spans="1:14">
      <c r="A10" s="9" t="s">
        <v>77</v>
      </c>
      <c r="B10" s="9" t="s">
        <v>218</v>
      </c>
      <c r="C10" s="10" t="s">
        <v>83</v>
      </c>
      <c r="D10" s="11" t="s">
        <v>84</v>
      </c>
      <c r="E10" s="11">
        <v>15</v>
      </c>
      <c r="F10" s="11">
        <v>15</v>
      </c>
      <c r="G10" s="10">
        <v>56.1</v>
      </c>
      <c r="H10" s="10">
        <v>3.6</v>
      </c>
      <c r="I10" s="10">
        <v>0.16500000000000001</v>
      </c>
      <c r="J10" s="10">
        <v>9.0299999999999994</v>
      </c>
      <c r="K10" s="10">
        <v>2.25</v>
      </c>
      <c r="L10" s="10">
        <v>0.69</v>
      </c>
      <c r="M10" s="10">
        <v>9</v>
      </c>
      <c r="N10" s="10">
        <v>3.3</v>
      </c>
    </row>
    <row r="11" spans="1:14">
      <c r="A11" s="9" t="s">
        <v>77</v>
      </c>
      <c r="B11" s="9" t="s">
        <v>218</v>
      </c>
      <c r="C11" s="10" t="s">
        <v>195</v>
      </c>
      <c r="D11" s="11" t="s">
        <v>196</v>
      </c>
      <c r="E11" s="11">
        <v>5</v>
      </c>
      <c r="F11" s="11">
        <v>5</v>
      </c>
      <c r="G11" s="10">
        <v>7.6</v>
      </c>
      <c r="H11" s="10">
        <v>0.2</v>
      </c>
      <c r="I11" s="10">
        <v>0.06</v>
      </c>
      <c r="J11" s="10">
        <v>1.5249999999999999</v>
      </c>
      <c r="K11" s="10">
        <v>0.15</v>
      </c>
      <c r="L11" s="10">
        <v>0.04</v>
      </c>
      <c r="M11" s="10">
        <v>0.25</v>
      </c>
      <c r="N11" s="10">
        <v>1.4</v>
      </c>
    </row>
    <row r="12" spans="1:14">
      <c r="A12" s="9" t="s">
        <v>77</v>
      </c>
      <c r="B12" s="9" t="s">
        <v>218</v>
      </c>
      <c r="C12" s="10" t="s">
        <v>223</v>
      </c>
      <c r="D12" s="11" t="s">
        <v>224</v>
      </c>
      <c r="E12" s="11">
        <v>14.285714285714286</v>
      </c>
      <c r="F12" s="11">
        <v>5</v>
      </c>
      <c r="G12" s="10">
        <v>2.5</v>
      </c>
      <c r="H12" s="10">
        <v>0.2</v>
      </c>
      <c r="I12" s="10">
        <v>2.5000000000000001E-2</v>
      </c>
      <c r="J12" s="10">
        <v>0.41499999999999998</v>
      </c>
      <c r="K12" s="10">
        <v>0</v>
      </c>
      <c r="L12" s="10">
        <v>0.35499999999999998</v>
      </c>
      <c r="M12" s="10">
        <v>12.25</v>
      </c>
      <c r="N12" s="10">
        <v>16</v>
      </c>
    </row>
    <row r="13" spans="1:14">
      <c r="A13" s="9" t="s">
        <v>77</v>
      </c>
      <c r="B13" s="9" t="s">
        <v>218</v>
      </c>
      <c r="C13" s="10" t="s">
        <v>123</v>
      </c>
      <c r="D13" s="11" t="s">
        <v>124</v>
      </c>
      <c r="E13" s="11">
        <v>3.225806451612903</v>
      </c>
      <c r="F13" s="11">
        <v>3</v>
      </c>
      <c r="G13" s="10">
        <v>4.9800000000000004</v>
      </c>
      <c r="H13" s="10">
        <v>0.6</v>
      </c>
      <c r="I13" s="10">
        <v>0.27599999999999997</v>
      </c>
      <c r="J13" s="10">
        <v>3.0000000000000005E-3</v>
      </c>
      <c r="K13" s="10">
        <v>1.89</v>
      </c>
      <c r="L13" s="10">
        <v>2.0999999999999998E-2</v>
      </c>
      <c r="M13" s="10">
        <v>0.33</v>
      </c>
      <c r="N13" s="10">
        <v>0.72</v>
      </c>
    </row>
    <row r="14" spans="1:14">
      <c r="A14" s="9" t="s">
        <v>77</v>
      </c>
      <c r="B14" s="9" t="s">
        <v>218</v>
      </c>
      <c r="C14" s="10" t="s">
        <v>95</v>
      </c>
      <c r="D14" s="11" t="s">
        <v>31</v>
      </c>
      <c r="E14" s="11">
        <v>7.5</v>
      </c>
      <c r="F14" s="11">
        <v>3</v>
      </c>
      <c r="G14" s="10">
        <v>1.1100000000000001</v>
      </c>
      <c r="H14" s="10">
        <v>4.4999999999999998E-2</v>
      </c>
      <c r="I14" s="10">
        <v>3.0000000000000005E-3</v>
      </c>
      <c r="J14" s="10">
        <v>0.20399999999999999</v>
      </c>
      <c r="K14" s="10">
        <v>0.45</v>
      </c>
      <c r="L14" s="10">
        <v>1.4999999999999999E-2</v>
      </c>
      <c r="M14" s="10">
        <v>1.71</v>
      </c>
      <c r="N14" s="10">
        <v>6</v>
      </c>
    </row>
    <row r="15" spans="1:14">
      <c r="A15" s="9" t="s">
        <v>77</v>
      </c>
      <c r="B15" s="9" t="s">
        <v>218</v>
      </c>
      <c r="C15" s="10" t="s">
        <v>208</v>
      </c>
      <c r="D15" s="11" t="s">
        <v>209</v>
      </c>
      <c r="E15" s="11">
        <v>2</v>
      </c>
      <c r="F15" s="11">
        <v>2</v>
      </c>
      <c r="G15" s="10">
        <v>6.6</v>
      </c>
      <c r="H15" s="10">
        <v>4.4999999999999998E-2</v>
      </c>
      <c r="I15" s="10">
        <v>0.7</v>
      </c>
      <c r="J15" s="10">
        <v>3.4000000000000002E-2</v>
      </c>
      <c r="K15" s="10">
        <v>0.92</v>
      </c>
      <c r="L15" s="10">
        <v>0</v>
      </c>
      <c r="M15" s="10">
        <v>1.36</v>
      </c>
      <c r="N15" s="10">
        <v>7.06</v>
      </c>
    </row>
    <row r="16" spans="1:14">
      <c r="A16" s="9" t="s">
        <v>77</v>
      </c>
      <c r="B16" s="9" t="s">
        <v>218</v>
      </c>
      <c r="C16" s="10" t="s">
        <v>98</v>
      </c>
      <c r="D16" s="11" t="s">
        <v>33</v>
      </c>
      <c r="E16" s="11">
        <v>0.63157894736842102</v>
      </c>
      <c r="F16" s="11">
        <v>0.6</v>
      </c>
      <c r="G16" s="10">
        <v>0.86399999999999988</v>
      </c>
      <c r="H16" s="10">
        <v>4.4999999999999998E-2</v>
      </c>
      <c r="I16" s="10">
        <v>1.8E-3</v>
      </c>
      <c r="J16" s="10">
        <v>0.17579999999999998</v>
      </c>
      <c r="K16" s="10">
        <v>0.114</v>
      </c>
      <c r="L16" s="10">
        <v>7.8000000000000005E-3</v>
      </c>
      <c r="M16" s="10">
        <v>0.24</v>
      </c>
      <c r="N16" s="10">
        <v>0</v>
      </c>
    </row>
    <row r="17" spans="1:14">
      <c r="A17" s="9" t="s">
        <v>77</v>
      </c>
      <c r="B17" s="9" t="s">
        <v>218</v>
      </c>
      <c r="C17" s="10" t="s">
        <v>67</v>
      </c>
      <c r="D17" s="11" t="s">
        <v>34</v>
      </c>
      <c r="E17" s="11">
        <v>1</v>
      </c>
      <c r="F17" s="11">
        <v>1</v>
      </c>
      <c r="G17" s="10">
        <v>0</v>
      </c>
      <c r="H17" s="10">
        <v>4.4999999999999998E-2</v>
      </c>
      <c r="I17" s="10">
        <v>0</v>
      </c>
      <c r="J17" s="10">
        <v>0</v>
      </c>
      <c r="K17" s="10">
        <v>387.81</v>
      </c>
      <c r="L17" s="10">
        <v>3.0000000000000001E-3</v>
      </c>
      <c r="M17" s="10">
        <v>0.24</v>
      </c>
      <c r="N17" s="10">
        <v>0</v>
      </c>
    </row>
    <row r="18" spans="1:14">
      <c r="A18" s="57"/>
      <c r="B18" s="48"/>
      <c r="C18" s="46" t="s">
        <v>225</v>
      </c>
      <c r="D18" s="47"/>
      <c r="E18" s="47"/>
      <c r="F18" s="48"/>
      <c r="G18" s="13">
        <f>SUM(G5:G17)</f>
        <v>161.804</v>
      </c>
      <c r="H18" s="13">
        <f t="shared" ref="H18:N18" si="0">SUM(H5:H17)</f>
        <v>6.58</v>
      </c>
      <c r="I18" s="13">
        <f t="shared" si="0"/>
        <v>1.3408</v>
      </c>
      <c r="J18" s="13">
        <f t="shared" si="0"/>
        <v>29.046800000000001</v>
      </c>
      <c r="K18" s="13">
        <f t="shared" si="0"/>
        <v>404.98399999999998</v>
      </c>
      <c r="L18" s="13">
        <f t="shared" si="0"/>
        <v>1.9367999999999999</v>
      </c>
      <c r="M18" s="13">
        <f t="shared" si="0"/>
        <v>42.830000000000005</v>
      </c>
      <c r="N18" s="13">
        <f t="shared" si="0"/>
        <v>252.03</v>
      </c>
    </row>
    <row r="19" spans="1:14">
      <c r="A19" s="9" t="s">
        <v>77</v>
      </c>
      <c r="B19" s="9" t="s">
        <v>226</v>
      </c>
      <c r="C19" s="10" t="s">
        <v>79</v>
      </c>
      <c r="D19" s="11" t="s">
        <v>80</v>
      </c>
      <c r="E19" s="11">
        <v>50</v>
      </c>
      <c r="F19" s="11">
        <v>50</v>
      </c>
      <c r="G19" s="10">
        <v>44.5</v>
      </c>
      <c r="H19" s="10">
        <v>1.05</v>
      </c>
      <c r="I19" s="10">
        <v>0.05</v>
      </c>
      <c r="J19" s="10">
        <v>9.4499999999999993</v>
      </c>
      <c r="K19" s="10">
        <v>3</v>
      </c>
      <c r="L19" s="10">
        <v>0.4</v>
      </c>
      <c r="M19" s="10">
        <v>6</v>
      </c>
      <c r="N19" s="10">
        <v>0</v>
      </c>
    </row>
    <row r="20" spans="1:14">
      <c r="A20" s="9" t="s">
        <v>77</v>
      </c>
      <c r="B20" s="9" t="s">
        <v>226</v>
      </c>
      <c r="C20" s="10" t="s">
        <v>83</v>
      </c>
      <c r="D20" s="11" t="s">
        <v>84</v>
      </c>
      <c r="E20" s="11">
        <v>15</v>
      </c>
      <c r="F20" s="11">
        <v>15</v>
      </c>
      <c r="G20" s="10">
        <v>56.1</v>
      </c>
      <c r="H20" s="10">
        <v>3.585</v>
      </c>
      <c r="I20" s="10">
        <v>0.16500000000000001</v>
      </c>
      <c r="J20" s="10">
        <v>9.0299999999999994</v>
      </c>
      <c r="K20" s="10">
        <v>2.25</v>
      </c>
      <c r="L20" s="10">
        <v>0.69</v>
      </c>
      <c r="M20" s="10">
        <v>9</v>
      </c>
      <c r="N20" s="10">
        <v>3.3</v>
      </c>
    </row>
    <row r="21" spans="1:14">
      <c r="A21" s="9" t="s">
        <v>77</v>
      </c>
      <c r="B21" s="9" t="s">
        <v>226</v>
      </c>
      <c r="C21" s="10" t="s">
        <v>81</v>
      </c>
      <c r="D21" s="11" t="s">
        <v>82</v>
      </c>
      <c r="E21" s="11">
        <v>11.764705882352942</v>
      </c>
      <c r="F21" s="11">
        <v>10</v>
      </c>
      <c r="G21" s="10">
        <v>4.7</v>
      </c>
      <c r="H21" s="10">
        <v>7.0000000000000007E-2</v>
      </c>
      <c r="I21" s="10">
        <v>0.01</v>
      </c>
      <c r="J21" s="10">
        <v>0.95</v>
      </c>
      <c r="K21" s="10">
        <v>3.5</v>
      </c>
      <c r="L21" s="10">
        <v>0.04</v>
      </c>
      <c r="M21" s="10">
        <v>2.7</v>
      </c>
      <c r="N21" s="10">
        <v>131.80000000000001</v>
      </c>
    </row>
    <row r="22" spans="1:14" ht="15.75" customHeight="1">
      <c r="A22" s="9" t="s">
        <v>77</v>
      </c>
      <c r="B22" s="9" t="s">
        <v>226</v>
      </c>
      <c r="C22" s="10" t="s">
        <v>227</v>
      </c>
      <c r="D22" s="11" t="s">
        <v>228</v>
      </c>
      <c r="E22" s="11">
        <v>8.5</v>
      </c>
      <c r="F22" s="11">
        <v>8.5</v>
      </c>
      <c r="G22" s="10">
        <v>9.2650000000000006</v>
      </c>
      <c r="H22" s="10">
        <v>1.462</v>
      </c>
      <c r="I22" s="10">
        <v>0.33149999999999996</v>
      </c>
      <c r="J22" s="10">
        <v>0.10199999999999999</v>
      </c>
      <c r="K22" s="10">
        <v>6.7149999999999999</v>
      </c>
      <c r="L22" s="10">
        <v>0.73099999999999998</v>
      </c>
      <c r="M22" s="10">
        <v>0.93500000000000005</v>
      </c>
      <c r="N22" s="10">
        <v>281.60500000000002</v>
      </c>
    </row>
    <row r="23" spans="1:14" ht="15.75" customHeight="1">
      <c r="A23" s="9" t="s">
        <v>77</v>
      </c>
      <c r="B23" s="9" t="s">
        <v>226</v>
      </c>
      <c r="C23" s="10" t="s">
        <v>229</v>
      </c>
      <c r="D23" s="11" t="s">
        <v>230</v>
      </c>
      <c r="E23" s="11">
        <v>8.5</v>
      </c>
      <c r="F23" s="11">
        <v>8.5</v>
      </c>
      <c r="G23" s="10">
        <v>12.835000000000001</v>
      </c>
      <c r="H23" s="10">
        <v>1.3259999999999998</v>
      </c>
      <c r="I23" s="10">
        <v>0.79050000000000009</v>
      </c>
      <c r="J23" s="10">
        <v>0.1105</v>
      </c>
      <c r="K23" s="10">
        <v>6.29</v>
      </c>
      <c r="L23" s="10">
        <v>0.51</v>
      </c>
      <c r="M23" s="10">
        <v>1.02</v>
      </c>
      <c r="N23" s="10">
        <v>0.76500000000000001</v>
      </c>
    </row>
    <row r="24" spans="1:14" ht="15.75" customHeight="1">
      <c r="A24" s="9" t="s">
        <v>77</v>
      </c>
      <c r="B24" s="9" t="s">
        <v>226</v>
      </c>
      <c r="C24" s="10" t="s">
        <v>95</v>
      </c>
      <c r="D24" s="11" t="s">
        <v>31</v>
      </c>
      <c r="E24" s="11">
        <v>7.5</v>
      </c>
      <c r="F24" s="11">
        <v>3</v>
      </c>
      <c r="G24" s="10">
        <v>1.1100000000000001</v>
      </c>
      <c r="H24" s="10">
        <v>3.5999999999999997E-2</v>
      </c>
      <c r="I24" s="10">
        <v>3.0000000000000005E-3</v>
      </c>
      <c r="J24" s="10">
        <v>0.20399999999999999</v>
      </c>
      <c r="K24" s="10">
        <v>0.45</v>
      </c>
      <c r="L24" s="10">
        <v>1.4999999999999999E-2</v>
      </c>
      <c r="M24" s="10">
        <v>1.71</v>
      </c>
      <c r="N24" s="10">
        <v>6</v>
      </c>
    </row>
    <row r="25" spans="1:14" ht="15.75" customHeight="1">
      <c r="A25" s="9" t="s">
        <v>77</v>
      </c>
      <c r="B25" s="9" t="s">
        <v>226</v>
      </c>
      <c r="C25" s="10" t="s">
        <v>96</v>
      </c>
      <c r="D25" s="11" t="s">
        <v>97</v>
      </c>
      <c r="E25" s="11">
        <v>2.2222222222222223</v>
      </c>
      <c r="F25" s="11">
        <v>2</v>
      </c>
      <c r="G25" s="10">
        <v>0.88</v>
      </c>
      <c r="H25" s="10">
        <v>4.5999999999999999E-2</v>
      </c>
      <c r="I25" s="10">
        <v>1.2E-2</v>
      </c>
      <c r="J25" s="10">
        <v>0.11800000000000001</v>
      </c>
      <c r="K25" s="10">
        <v>0.92</v>
      </c>
      <c r="L25" s="10">
        <v>3.6000000000000004E-2</v>
      </c>
      <c r="M25" s="10">
        <v>1.64</v>
      </c>
      <c r="N25" s="10">
        <v>7.8</v>
      </c>
    </row>
    <row r="26" spans="1:14" ht="15.75" customHeight="1">
      <c r="A26" s="9" t="s">
        <v>77</v>
      </c>
      <c r="B26" s="9" t="s">
        <v>226</v>
      </c>
      <c r="C26" s="10" t="s">
        <v>98</v>
      </c>
      <c r="D26" s="11" t="s">
        <v>33</v>
      </c>
      <c r="E26" s="11">
        <v>0.63157894736842102</v>
      </c>
      <c r="F26" s="11">
        <v>0.6</v>
      </c>
      <c r="G26" s="10">
        <v>0.86399999999999988</v>
      </c>
      <c r="H26" s="10">
        <v>2.8199999999999999E-2</v>
      </c>
      <c r="I26" s="10">
        <v>1.8E-3</v>
      </c>
      <c r="J26" s="10">
        <v>0.17579999999999998</v>
      </c>
      <c r="K26" s="10">
        <v>0.114</v>
      </c>
      <c r="L26" s="10">
        <v>7.8000000000000005E-3</v>
      </c>
      <c r="M26" s="10">
        <v>0.24</v>
      </c>
      <c r="N26" s="10">
        <v>0</v>
      </c>
    </row>
    <row r="27" spans="1:14" ht="15.75" customHeight="1">
      <c r="A27" s="9" t="s">
        <v>77</v>
      </c>
      <c r="B27" s="9" t="s">
        <v>226</v>
      </c>
      <c r="C27" s="10" t="s">
        <v>67</v>
      </c>
      <c r="D27" s="11" t="s">
        <v>34</v>
      </c>
      <c r="E27" s="11">
        <v>1</v>
      </c>
      <c r="F27" s="11">
        <v>1</v>
      </c>
      <c r="G27" s="10">
        <v>0</v>
      </c>
      <c r="H27" s="10">
        <v>0</v>
      </c>
      <c r="I27" s="10">
        <v>0</v>
      </c>
      <c r="J27" s="10">
        <v>0</v>
      </c>
      <c r="K27" s="10">
        <v>387.81</v>
      </c>
      <c r="L27" s="10">
        <v>3.0000000000000001E-3</v>
      </c>
      <c r="M27" s="10">
        <v>0.24</v>
      </c>
      <c r="N27" s="10">
        <v>0</v>
      </c>
    </row>
    <row r="28" spans="1:14" ht="15.75" customHeight="1">
      <c r="A28" s="62"/>
      <c r="B28" s="63"/>
      <c r="C28" s="46" t="s">
        <v>231</v>
      </c>
      <c r="D28" s="47"/>
      <c r="E28" s="47"/>
      <c r="F28" s="48"/>
      <c r="G28" s="13">
        <f>SUM(G19:G27)</f>
        <v>130.25400000000002</v>
      </c>
      <c r="H28" s="13">
        <f t="shared" ref="H28:N28" si="1">SUM(H19:H27)</f>
        <v>7.6031999999999993</v>
      </c>
      <c r="I28" s="13">
        <f t="shared" si="1"/>
        <v>1.3637999999999999</v>
      </c>
      <c r="J28" s="13">
        <f t="shared" si="1"/>
        <v>20.140299999999993</v>
      </c>
      <c r="K28" s="13">
        <f t="shared" si="1"/>
        <v>411.04899999999998</v>
      </c>
      <c r="L28" s="13">
        <f t="shared" si="1"/>
        <v>2.4327999999999999</v>
      </c>
      <c r="M28" s="13">
        <f t="shared" si="1"/>
        <v>23.484999999999996</v>
      </c>
      <c r="N28" s="13">
        <f t="shared" si="1"/>
        <v>431.27000000000004</v>
      </c>
    </row>
    <row r="29" spans="1:14" ht="15.75" customHeight="1">
      <c r="A29" s="64"/>
      <c r="B29" s="65"/>
      <c r="C29" s="46" t="s">
        <v>104</v>
      </c>
      <c r="D29" s="47"/>
      <c r="E29" s="47"/>
      <c r="F29" s="48"/>
      <c r="G29" s="13">
        <f t="shared" ref="G29:N29" si="2">+AVERAGE(G18,G28)</f>
        <v>146.029</v>
      </c>
      <c r="H29" s="13">
        <f t="shared" si="2"/>
        <v>7.0915999999999997</v>
      </c>
      <c r="I29" s="13">
        <f t="shared" si="2"/>
        <v>1.3523000000000001</v>
      </c>
      <c r="J29" s="13">
        <f t="shared" si="2"/>
        <v>24.593549999999997</v>
      </c>
      <c r="K29" s="13">
        <f t="shared" si="2"/>
        <v>408.01649999999995</v>
      </c>
      <c r="L29" s="13">
        <f t="shared" si="2"/>
        <v>2.1848000000000001</v>
      </c>
      <c r="M29" s="13">
        <f t="shared" si="2"/>
        <v>33.157499999999999</v>
      </c>
      <c r="N29" s="13">
        <f t="shared" si="2"/>
        <v>341.65000000000003</v>
      </c>
    </row>
    <row r="30" spans="1:14" ht="15.75" customHeight="1">
      <c r="A30" s="9" t="s">
        <v>35</v>
      </c>
      <c r="B30" s="9" t="s">
        <v>337</v>
      </c>
      <c r="C30" s="10" t="s">
        <v>338</v>
      </c>
      <c r="D30" s="11" t="s">
        <v>339</v>
      </c>
      <c r="E30" s="11">
        <v>246.57534246575344</v>
      </c>
      <c r="F30" s="11">
        <v>180</v>
      </c>
      <c r="G30" s="10">
        <v>327.60000000000002</v>
      </c>
      <c r="H30" s="10">
        <v>32.580000000000005</v>
      </c>
      <c r="I30" s="10">
        <v>21.78</v>
      </c>
      <c r="J30" s="10">
        <v>0.18</v>
      </c>
      <c r="K30" s="10">
        <v>142.19999999999999</v>
      </c>
      <c r="L30" s="10">
        <v>1.8</v>
      </c>
      <c r="M30" s="10">
        <v>18</v>
      </c>
      <c r="N30" s="10">
        <v>54</v>
      </c>
    </row>
    <row r="31" spans="1:14" ht="15.75" customHeight="1">
      <c r="A31" s="9" t="s">
        <v>35</v>
      </c>
      <c r="B31" s="9" t="s">
        <v>337</v>
      </c>
      <c r="C31" s="10" t="s">
        <v>65</v>
      </c>
      <c r="D31" s="11" t="s">
        <v>32</v>
      </c>
      <c r="E31" s="11">
        <v>4</v>
      </c>
      <c r="F31" s="11">
        <v>4</v>
      </c>
      <c r="G31" s="10">
        <v>36</v>
      </c>
      <c r="H31" s="10">
        <v>0</v>
      </c>
      <c r="I31" s="10">
        <v>4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1:14" ht="15.75" customHeight="1">
      <c r="A32" s="9" t="s">
        <v>35</v>
      </c>
      <c r="B32" s="9" t="s">
        <v>337</v>
      </c>
      <c r="C32" s="10" t="s">
        <v>331</v>
      </c>
      <c r="D32" s="11" t="s">
        <v>332</v>
      </c>
      <c r="E32" s="11">
        <v>5</v>
      </c>
      <c r="F32" s="11">
        <v>5</v>
      </c>
      <c r="G32" s="10">
        <v>18</v>
      </c>
      <c r="H32" s="10">
        <v>1</v>
      </c>
      <c r="I32" s="10">
        <v>8.5000000000000006E-2</v>
      </c>
      <c r="J32" s="10">
        <v>3.6150000000000002</v>
      </c>
      <c r="K32" s="10">
        <v>0.1</v>
      </c>
      <c r="L32" s="10">
        <v>0.215</v>
      </c>
      <c r="M32" s="10">
        <v>0.75</v>
      </c>
      <c r="N32" s="10">
        <v>0</v>
      </c>
    </row>
    <row r="33" spans="1:14" ht="15.75" customHeight="1">
      <c r="A33" s="9" t="s">
        <v>35</v>
      </c>
      <c r="B33" s="9" t="s">
        <v>337</v>
      </c>
      <c r="C33" s="10" t="s">
        <v>67</v>
      </c>
      <c r="D33" s="11" t="s">
        <v>34</v>
      </c>
      <c r="E33" s="11">
        <v>1</v>
      </c>
      <c r="F33" s="11">
        <v>1</v>
      </c>
      <c r="G33" s="10">
        <v>0</v>
      </c>
      <c r="H33" s="10">
        <v>0</v>
      </c>
      <c r="I33" s="10">
        <v>0</v>
      </c>
      <c r="J33" s="10">
        <v>0</v>
      </c>
      <c r="K33" s="10">
        <v>387.81</v>
      </c>
      <c r="L33" s="10">
        <v>3.0000000000000001E-3</v>
      </c>
      <c r="M33" s="10">
        <v>0.24</v>
      </c>
      <c r="N33" s="10">
        <v>0</v>
      </c>
    </row>
    <row r="34" spans="1:14" ht="15.75" customHeight="1">
      <c r="A34" s="9"/>
      <c r="B34" s="9"/>
      <c r="C34" s="46" t="s">
        <v>340</v>
      </c>
      <c r="D34" s="47"/>
      <c r="E34" s="47"/>
      <c r="F34" s="48"/>
      <c r="G34" s="13">
        <f>SUM(G30:G33)</f>
        <v>381.6</v>
      </c>
      <c r="H34" s="13">
        <f t="shared" ref="H34:N34" si="3">SUM(H30:H33)</f>
        <v>33.580000000000005</v>
      </c>
      <c r="I34" s="13">
        <f t="shared" si="3"/>
        <v>25.865000000000002</v>
      </c>
      <c r="J34" s="13">
        <f t="shared" si="3"/>
        <v>3.7950000000000004</v>
      </c>
      <c r="K34" s="13">
        <f t="shared" si="3"/>
        <v>530.11</v>
      </c>
      <c r="L34" s="13">
        <f t="shared" si="3"/>
        <v>2.0180000000000002</v>
      </c>
      <c r="M34" s="13">
        <f t="shared" si="3"/>
        <v>18.989999999999998</v>
      </c>
      <c r="N34" s="13">
        <f t="shared" si="3"/>
        <v>54</v>
      </c>
    </row>
    <row r="35" spans="1:14" ht="15.75" customHeight="1">
      <c r="A35" s="9" t="s">
        <v>28</v>
      </c>
      <c r="B35" s="9" t="s">
        <v>341</v>
      </c>
      <c r="C35" s="10" t="s">
        <v>95</v>
      </c>
      <c r="D35" s="11" t="s">
        <v>31</v>
      </c>
      <c r="E35" s="11">
        <v>6.25</v>
      </c>
      <c r="F35" s="11">
        <v>2.5</v>
      </c>
      <c r="G35" s="10">
        <v>0.92500000000000004</v>
      </c>
      <c r="H35" s="10">
        <v>0.03</v>
      </c>
      <c r="I35" s="10">
        <v>2.5000000000000001E-3</v>
      </c>
      <c r="J35" s="10">
        <v>0.17</v>
      </c>
      <c r="K35" s="10">
        <v>0.375</v>
      </c>
      <c r="L35" s="10">
        <v>1.2500000000000001E-2</v>
      </c>
      <c r="M35" s="10">
        <v>1.425</v>
      </c>
      <c r="N35" s="10">
        <v>5</v>
      </c>
    </row>
    <row r="36" spans="1:14" ht="15.75" customHeight="1">
      <c r="A36" s="9" t="s">
        <v>28</v>
      </c>
      <c r="B36" s="9" t="s">
        <v>341</v>
      </c>
      <c r="C36" s="10" t="s">
        <v>65</v>
      </c>
      <c r="D36" s="11" t="s">
        <v>32</v>
      </c>
      <c r="E36" s="11">
        <v>2.9</v>
      </c>
      <c r="F36" s="11">
        <v>2.9</v>
      </c>
      <c r="G36" s="10">
        <v>26.1</v>
      </c>
      <c r="H36" s="10">
        <v>0</v>
      </c>
      <c r="I36" s="10">
        <v>2.9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1:14" ht="15.75" customHeight="1">
      <c r="A37" s="9" t="s">
        <v>28</v>
      </c>
      <c r="B37" s="9" t="s">
        <v>341</v>
      </c>
      <c r="C37" s="10" t="s">
        <v>98</v>
      </c>
      <c r="D37" s="11" t="s">
        <v>33</v>
      </c>
      <c r="E37" s="11">
        <v>0.63157894736842102</v>
      </c>
      <c r="F37" s="11">
        <v>0.6</v>
      </c>
      <c r="G37" s="10">
        <v>0.86399999999999988</v>
      </c>
      <c r="H37" s="10">
        <v>2.8199999999999999E-2</v>
      </c>
      <c r="I37" s="10">
        <v>1.8E-3</v>
      </c>
      <c r="J37" s="10">
        <v>0.17579999999999998</v>
      </c>
      <c r="K37" s="10">
        <v>0.114</v>
      </c>
      <c r="L37" s="10">
        <v>7.8000000000000005E-3</v>
      </c>
      <c r="M37" s="10">
        <v>0.24</v>
      </c>
      <c r="N37" s="10">
        <v>0</v>
      </c>
    </row>
    <row r="38" spans="1:14" ht="15.75" customHeight="1">
      <c r="A38" s="9" t="s">
        <v>28</v>
      </c>
      <c r="B38" s="9" t="s">
        <v>341</v>
      </c>
      <c r="C38" s="10" t="s">
        <v>67</v>
      </c>
      <c r="D38" s="11" t="s">
        <v>34</v>
      </c>
      <c r="E38" s="11">
        <v>1</v>
      </c>
      <c r="F38" s="11">
        <v>1</v>
      </c>
      <c r="G38" s="10">
        <v>0</v>
      </c>
      <c r="H38" s="10">
        <v>0</v>
      </c>
      <c r="I38" s="10">
        <v>0</v>
      </c>
      <c r="J38" s="10">
        <v>0</v>
      </c>
      <c r="K38" s="10">
        <v>387.81</v>
      </c>
      <c r="L38" s="10">
        <v>3.0000000000000001E-3</v>
      </c>
      <c r="M38" s="10">
        <v>0.24</v>
      </c>
      <c r="N38" s="10">
        <v>0</v>
      </c>
    </row>
    <row r="39" spans="1:14" ht="15.75" customHeight="1">
      <c r="A39" s="9" t="s">
        <v>28</v>
      </c>
      <c r="B39" s="9" t="s">
        <v>341</v>
      </c>
      <c r="C39" s="10" t="s">
        <v>123</v>
      </c>
      <c r="D39" s="11" t="s">
        <v>124</v>
      </c>
      <c r="E39" s="11">
        <v>86.021505376344081</v>
      </c>
      <c r="F39" s="11">
        <v>80</v>
      </c>
      <c r="G39" s="10">
        <v>132.80000000000001</v>
      </c>
      <c r="H39" s="10">
        <v>16.559999999999999</v>
      </c>
      <c r="I39" s="10">
        <v>7.36</v>
      </c>
      <c r="J39" s="10">
        <v>0.08</v>
      </c>
      <c r="K39" s="10">
        <v>50.4</v>
      </c>
      <c r="L39" s="10">
        <v>0.56000000000000005</v>
      </c>
      <c r="M39" s="10">
        <v>8.8000000000000007</v>
      </c>
      <c r="N39" s="10">
        <v>19.2</v>
      </c>
    </row>
    <row r="40" spans="1:14" ht="15.75" customHeight="1">
      <c r="A40" s="9" t="s">
        <v>28</v>
      </c>
      <c r="B40" s="9" t="s">
        <v>341</v>
      </c>
      <c r="C40" s="10" t="s">
        <v>317</v>
      </c>
      <c r="D40" s="11" t="s">
        <v>318</v>
      </c>
      <c r="E40" s="11">
        <v>80</v>
      </c>
      <c r="F40" s="11">
        <v>80</v>
      </c>
      <c r="G40" s="10">
        <v>88</v>
      </c>
      <c r="H40" s="10">
        <v>17.28</v>
      </c>
      <c r="I40" s="10">
        <v>2</v>
      </c>
      <c r="J40" s="10">
        <v>0.24</v>
      </c>
      <c r="K40" s="10">
        <v>42.4</v>
      </c>
      <c r="L40" s="10">
        <v>0.72</v>
      </c>
      <c r="M40" s="10">
        <v>8</v>
      </c>
      <c r="N40" s="10">
        <v>0</v>
      </c>
    </row>
    <row r="41" spans="1:14" ht="15.75" customHeight="1">
      <c r="A41" s="9" t="s">
        <v>28</v>
      </c>
      <c r="B41" s="9" t="s">
        <v>341</v>
      </c>
      <c r="C41" s="10" t="s">
        <v>107</v>
      </c>
      <c r="D41" s="11" t="s">
        <v>108</v>
      </c>
      <c r="E41" s="11">
        <v>11.764705882352942</v>
      </c>
      <c r="F41" s="11">
        <v>10</v>
      </c>
      <c r="G41" s="10">
        <v>3.5</v>
      </c>
      <c r="H41" s="10">
        <v>0.1</v>
      </c>
      <c r="I41" s="10">
        <v>0.03</v>
      </c>
      <c r="J41" s="10">
        <v>0.63</v>
      </c>
      <c r="K41" s="10">
        <v>0.2</v>
      </c>
      <c r="L41" s="10">
        <v>0.04</v>
      </c>
      <c r="M41" s="10">
        <v>0.7</v>
      </c>
      <c r="N41" s="10">
        <v>18.399999999999999</v>
      </c>
    </row>
    <row r="42" spans="1:14" ht="15.75" customHeight="1">
      <c r="A42" s="9" t="s">
        <v>28</v>
      </c>
      <c r="B42" s="9" t="s">
        <v>341</v>
      </c>
      <c r="C42" s="10" t="s">
        <v>342</v>
      </c>
      <c r="D42" s="11" t="s">
        <v>74</v>
      </c>
      <c r="E42" s="11">
        <v>25</v>
      </c>
      <c r="F42" s="11">
        <v>25</v>
      </c>
      <c r="G42" s="10">
        <v>66.5</v>
      </c>
      <c r="H42" s="10">
        <v>3.45</v>
      </c>
      <c r="I42" s="10">
        <v>5.1749999999999998</v>
      </c>
      <c r="J42" s="10">
        <v>1.5249999999999999</v>
      </c>
      <c r="K42" s="10">
        <v>284.25</v>
      </c>
      <c r="L42" s="10">
        <v>0.27500000000000002</v>
      </c>
      <c r="M42" s="10">
        <v>5.75</v>
      </c>
      <c r="N42" s="10">
        <v>0</v>
      </c>
    </row>
    <row r="43" spans="1:14" ht="15.75" customHeight="1">
      <c r="A43" s="62"/>
      <c r="B43" s="63"/>
      <c r="C43" s="46" t="s">
        <v>354</v>
      </c>
      <c r="D43" s="47"/>
      <c r="E43" s="47"/>
      <c r="F43" s="48"/>
      <c r="G43" s="13">
        <f>SUM(G35:G42)</f>
        <v>318.68900000000002</v>
      </c>
      <c r="H43" s="13">
        <f t="shared" ref="H43:N43" si="4">SUM(H35:H42)</f>
        <v>37.448200000000007</v>
      </c>
      <c r="I43" s="13">
        <f t="shared" si="4"/>
        <v>17.4693</v>
      </c>
      <c r="J43" s="13">
        <f t="shared" si="4"/>
        <v>2.8207999999999998</v>
      </c>
      <c r="K43" s="13">
        <f t="shared" si="4"/>
        <v>765.54899999999998</v>
      </c>
      <c r="L43" s="13">
        <f t="shared" si="4"/>
        <v>1.6183000000000001</v>
      </c>
      <c r="M43" s="13">
        <f t="shared" si="4"/>
        <v>25.154999999999998</v>
      </c>
      <c r="N43" s="13">
        <f t="shared" si="4"/>
        <v>42.599999999999994</v>
      </c>
    </row>
    <row r="44" spans="1:14" ht="15.75" customHeight="1">
      <c r="A44" s="64"/>
      <c r="B44" s="65"/>
      <c r="C44" s="46" t="s">
        <v>128</v>
      </c>
      <c r="D44" s="47"/>
      <c r="E44" s="47"/>
      <c r="F44" s="48"/>
      <c r="G44" s="13">
        <f>AVERAGE(G34,G43)</f>
        <v>350.14449999999999</v>
      </c>
      <c r="H44" s="13">
        <f t="shared" ref="H44:N44" si="5">AVERAGE(H34,H43)</f>
        <v>35.514100000000006</v>
      </c>
      <c r="I44" s="13">
        <f t="shared" si="5"/>
        <v>21.667149999999999</v>
      </c>
      <c r="J44" s="13">
        <f t="shared" si="5"/>
        <v>3.3079000000000001</v>
      </c>
      <c r="K44" s="13">
        <f t="shared" si="5"/>
        <v>647.82950000000005</v>
      </c>
      <c r="L44" s="13">
        <f t="shared" si="5"/>
        <v>1.8181500000000002</v>
      </c>
      <c r="M44" s="13">
        <f t="shared" si="5"/>
        <v>22.072499999999998</v>
      </c>
      <c r="N44" s="13">
        <f t="shared" si="5"/>
        <v>48.3</v>
      </c>
    </row>
    <row r="45" spans="1:14" ht="15.75" customHeight="1">
      <c r="A45" s="9" t="s">
        <v>129</v>
      </c>
      <c r="B45" s="9" t="s">
        <v>240</v>
      </c>
      <c r="C45" s="10" t="s">
        <v>241</v>
      </c>
      <c r="D45" s="11" t="s">
        <v>242</v>
      </c>
      <c r="E45" s="11">
        <v>58.441558441558442</v>
      </c>
      <c r="F45" s="11">
        <v>45</v>
      </c>
      <c r="G45" s="10">
        <v>80.55</v>
      </c>
      <c r="H45" s="10">
        <v>0.75</v>
      </c>
      <c r="I45" s="10">
        <v>5.9850000000000003</v>
      </c>
      <c r="J45" s="10">
        <v>4.5</v>
      </c>
      <c r="K45" s="10">
        <v>2.7</v>
      </c>
      <c r="L45" s="10">
        <v>0.18</v>
      </c>
      <c r="M45" s="10">
        <v>4.5</v>
      </c>
      <c r="N45" s="10">
        <v>1.35</v>
      </c>
    </row>
    <row r="46" spans="1:14" ht="15.75" customHeight="1">
      <c r="A46" s="9" t="s">
        <v>129</v>
      </c>
      <c r="B46" s="9" t="s">
        <v>240</v>
      </c>
      <c r="C46" s="10" t="s">
        <v>120</v>
      </c>
      <c r="D46" s="11" t="s">
        <v>40</v>
      </c>
      <c r="E46" s="11">
        <v>25</v>
      </c>
      <c r="F46" s="11">
        <v>20</v>
      </c>
      <c r="G46" s="10">
        <v>4.5999999999999996</v>
      </c>
      <c r="H46" s="10">
        <v>0.2</v>
      </c>
      <c r="I46" s="10">
        <v>0.02</v>
      </c>
      <c r="J46" s="10">
        <v>0.82</v>
      </c>
      <c r="K46" s="10">
        <v>1.2</v>
      </c>
      <c r="L46" s="10">
        <v>0.1</v>
      </c>
      <c r="M46" s="10">
        <v>1.8</v>
      </c>
      <c r="N46" s="10">
        <v>12.4</v>
      </c>
    </row>
    <row r="47" spans="1:14" ht="15.75" customHeight="1">
      <c r="A47" s="9" t="s">
        <v>129</v>
      </c>
      <c r="B47" s="9" t="s">
        <v>240</v>
      </c>
      <c r="C47" s="10" t="s">
        <v>133</v>
      </c>
      <c r="D47" s="11" t="s">
        <v>41</v>
      </c>
      <c r="E47" s="11">
        <v>10.526315789473685</v>
      </c>
      <c r="F47" s="11">
        <v>10</v>
      </c>
      <c r="G47" s="10">
        <v>4</v>
      </c>
      <c r="H47" s="10">
        <v>0.14499999999999999</v>
      </c>
      <c r="I47" s="10">
        <v>0.01</v>
      </c>
      <c r="J47" s="10">
        <v>0.77</v>
      </c>
      <c r="K47" s="10">
        <v>0.4</v>
      </c>
      <c r="L47" s="10">
        <v>0.03</v>
      </c>
      <c r="M47" s="10">
        <v>2.4</v>
      </c>
      <c r="N47" s="10">
        <v>0.1</v>
      </c>
    </row>
    <row r="48" spans="1:14" ht="15.75" customHeight="1">
      <c r="A48" s="9" t="s">
        <v>129</v>
      </c>
      <c r="B48" s="9" t="s">
        <v>240</v>
      </c>
      <c r="C48" s="10" t="s">
        <v>134</v>
      </c>
      <c r="D48" s="11" t="s">
        <v>135</v>
      </c>
      <c r="E48" s="11">
        <v>4</v>
      </c>
      <c r="F48" s="11">
        <v>2</v>
      </c>
      <c r="G48" s="10">
        <v>0.88</v>
      </c>
      <c r="H48" s="10">
        <v>4.4999999999999998E-2</v>
      </c>
      <c r="I48" s="10">
        <v>6.0000000000000001E-3</v>
      </c>
      <c r="J48" s="10">
        <v>0.18600000000000003</v>
      </c>
      <c r="K48" s="10">
        <v>0.08</v>
      </c>
      <c r="L48" s="10">
        <v>0.01</v>
      </c>
      <c r="M48" s="10">
        <v>0.38</v>
      </c>
      <c r="N48" s="10">
        <v>0.02</v>
      </c>
    </row>
    <row r="49" spans="1:14" ht="15.75" customHeight="1">
      <c r="A49" s="9" t="s">
        <v>129</v>
      </c>
      <c r="B49" s="9" t="s">
        <v>240</v>
      </c>
      <c r="C49" s="10" t="s">
        <v>96</v>
      </c>
      <c r="D49" s="11" t="s">
        <v>97</v>
      </c>
      <c r="E49" s="11">
        <v>1.6666666666666667</v>
      </c>
      <c r="F49" s="11">
        <v>1.5</v>
      </c>
      <c r="G49" s="10">
        <v>0.66</v>
      </c>
      <c r="H49" s="10">
        <v>4.4999999999999998E-2</v>
      </c>
      <c r="I49" s="10">
        <v>8.9999999999999993E-3</v>
      </c>
      <c r="J49" s="10">
        <v>8.8500000000000009E-2</v>
      </c>
      <c r="K49" s="10">
        <v>0.69</v>
      </c>
      <c r="L49" s="10">
        <v>2.7000000000000003E-2</v>
      </c>
      <c r="M49" s="10">
        <v>1.23</v>
      </c>
      <c r="N49" s="10">
        <v>5.85</v>
      </c>
    </row>
    <row r="50" spans="1:14" ht="15.75" customHeight="1">
      <c r="A50" s="9" t="s">
        <v>129</v>
      </c>
      <c r="B50" s="9" t="s">
        <v>240</v>
      </c>
      <c r="C50" s="10" t="s">
        <v>67</v>
      </c>
      <c r="D50" s="11" t="s">
        <v>34</v>
      </c>
      <c r="E50" s="11">
        <v>1</v>
      </c>
      <c r="F50" s="11">
        <v>1</v>
      </c>
      <c r="G50" s="10">
        <v>0</v>
      </c>
      <c r="H50" s="10">
        <v>0</v>
      </c>
      <c r="I50" s="10">
        <v>0</v>
      </c>
      <c r="J50" s="10">
        <v>0</v>
      </c>
      <c r="K50" s="10">
        <v>387.81</v>
      </c>
      <c r="L50" s="10">
        <v>3.0000000000000001E-3</v>
      </c>
      <c r="M50" s="10">
        <v>0.24</v>
      </c>
      <c r="N50" s="10">
        <v>0</v>
      </c>
    </row>
    <row r="51" spans="1:14" ht="15.75" customHeight="1">
      <c r="A51" s="9" t="s">
        <v>28</v>
      </c>
      <c r="B51" s="9" t="s">
        <v>29</v>
      </c>
      <c r="C51" s="10" t="s">
        <v>138</v>
      </c>
      <c r="D51" s="11" t="s">
        <v>30</v>
      </c>
      <c r="E51" s="11">
        <v>45</v>
      </c>
      <c r="F51" s="11">
        <v>45</v>
      </c>
      <c r="G51" s="10">
        <v>158.85</v>
      </c>
      <c r="H51" s="10">
        <v>3.0449999999999999</v>
      </c>
      <c r="I51" s="10">
        <v>0.18</v>
      </c>
      <c r="J51" s="10">
        <v>36.044999999999995</v>
      </c>
      <c r="K51" s="10">
        <v>0.9</v>
      </c>
      <c r="L51" s="10">
        <v>0.36</v>
      </c>
      <c r="M51" s="10">
        <v>4.05</v>
      </c>
      <c r="N51" s="10">
        <v>0</v>
      </c>
    </row>
    <row r="52" spans="1:14" ht="15.75" customHeight="1">
      <c r="A52" s="9" t="s">
        <v>28</v>
      </c>
      <c r="B52" s="9" t="s">
        <v>29</v>
      </c>
      <c r="C52" s="10" t="s">
        <v>95</v>
      </c>
      <c r="D52" s="11" t="s">
        <v>31</v>
      </c>
      <c r="E52" s="11">
        <v>6.25</v>
      </c>
      <c r="F52" s="11">
        <v>2.5</v>
      </c>
      <c r="G52" s="10">
        <v>0.92500000000000004</v>
      </c>
      <c r="H52" s="10">
        <v>4.4999999999999998E-2</v>
      </c>
      <c r="I52" s="10">
        <v>2.5000000000000001E-3</v>
      </c>
      <c r="J52" s="10">
        <v>0.17</v>
      </c>
      <c r="K52" s="10">
        <v>0.375</v>
      </c>
      <c r="L52" s="10">
        <v>1.2500000000000001E-2</v>
      </c>
      <c r="M52" s="10">
        <v>1.425</v>
      </c>
      <c r="N52" s="10">
        <v>5</v>
      </c>
    </row>
    <row r="53" spans="1:14" ht="15.75" customHeight="1">
      <c r="A53" s="9" t="s">
        <v>28</v>
      </c>
      <c r="B53" s="9" t="s">
        <v>29</v>
      </c>
      <c r="C53" s="10" t="s">
        <v>65</v>
      </c>
      <c r="D53" s="11" t="s">
        <v>32</v>
      </c>
      <c r="E53" s="11">
        <v>2.9</v>
      </c>
      <c r="F53" s="11">
        <v>2.9</v>
      </c>
      <c r="G53" s="10">
        <v>26.1</v>
      </c>
      <c r="H53" s="10">
        <v>0</v>
      </c>
      <c r="I53" s="10">
        <v>2.9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5.75" customHeight="1">
      <c r="A54" s="9" t="s">
        <v>28</v>
      </c>
      <c r="B54" s="9" t="s">
        <v>29</v>
      </c>
      <c r="C54" s="10" t="s">
        <v>98</v>
      </c>
      <c r="D54" s="11" t="s">
        <v>33</v>
      </c>
      <c r="E54" s="11">
        <v>0.63157894736842102</v>
      </c>
      <c r="F54" s="11">
        <v>0.6</v>
      </c>
      <c r="G54" s="10">
        <v>0.86399999999999988</v>
      </c>
      <c r="H54" s="10">
        <v>4.4999999999999998E-2</v>
      </c>
      <c r="I54" s="10">
        <v>1.8E-3</v>
      </c>
      <c r="J54" s="10">
        <v>0.17579999999999998</v>
      </c>
      <c r="K54" s="10">
        <v>0.114</v>
      </c>
      <c r="L54" s="10">
        <v>7.8000000000000005E-3</v>
      </c>
      <c r="M54" s="10">
        <v>0.24</v>
      </c>
      <c r="N54" s="10">
        <v>0</v>
      </c>
    </row>
    <row r="55" spans="1:14" ht="15.75" customHeight="1">
      <c r="A55" s="9" t="s">
        <v>28</v>
      </c>
      <c r="B55" s="9" t="s">
        <v>29</v>
      </c>
      <c r="C55" s="10" t="s">
        <v>67</v>
      </c>
      <c r="D55" s="11" t="s">
        <v>34</v>
      </c>
      <c r="E55" s="11">
        <v>1</v>
      </c>
      <c r="F55" s="11">
        <v>1</v>
      </c>
      <c r="G55" s="10">
        <v>0</v>
      </c>
      <c r="H55" s="10">
        <v>0</v>
      </c>
      <c r="I55" s="10">
        <v>0</v>
      </c>
      <c r="J55" s="10">
        <v>0</v>
      </c>
      <c r="K55" s="10">
        <v>387.81</v>
      </c>
      <c r="L55" s="10">
        <v>3.0000000000000001E-3</v>
      </c>
      <c r="M55" s="10">
        <v>0.24</v>
      </c>
      <c r="N55" s="10">
        <v>0</v>
      </c>
    </row>
    <row r="56" spans="1:14" ht="15.75" customHeight="1">
      <c r="A56" s="9" t="s">
        <v>139</v>
      </c>
      <c r="B56" s="9" t="s">
        <v>243</v>
      </c>
      <c r="C56" s="10" t="s">
        <v>244</v>
      </c>
      <c r="D56" s="11" t="s">
        <v>75</v>
      </c>
      <c r="E56" s="11">
        <v>75</v>
      </c>
      <c r="F56" s="11">
        <v>75</v>
      </c>
      <c r="G56" s="10">
        <v>60</v>
      </c>
      <c r="H56" s="10">
        <v>1.7</v>
      </c>
      <c r="I56" s="10">
        <v>7.4999999999999997E-2</v>
      </c>
      <c r="J56" s="10">
        <v>12.675000000000001</v>
      </c>
      <c r="K56" s="10">
        <v>4.5</v>
      </c>
      <c r="L56" s="10">
        <v>0.6</v>
      </c>
      <c r="M56" s="10">
        <v>9</v>
      </c>
      <c r="N56" s="10">
        <v>0</v>
      </c>
    </row>
    <row r="57" spans="1:14" ht="15.75" customHeight="1">
      <c r="A57" s="9" t="s">
        <v>139</v>
      </c>
      <c r="B57" s="9" t="s">
        <v>243</v>
      </c>
      <c r="C57" s="10" t="s">
        <v>65</v>
      </c>
      <c r="D57" s="11" t="s">
        <v>32</v>
      </c>
      <c r="E57" s="11">
        <v>6</v>
      </c>
      <c r="F57" s="11">
        <v>6</v>
      </c>
      <c r="G57" s="10">
        <v>54</v>
      </c>
      <c r="H57" s="10">
        <v>0</v>
      </c>
      <c r="I57" s="10">
        <v>6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5.75" customHeight="1">
      <c r="A58" s="9" t="s">
        <v>139</v>
      </c>
      <c r="B58" s="9" t="s">
        <v>243</v>
      </c>
      <c r="C58" s="10" t="s">
        <v>67</v>
      </c>
      <c r="D58" s="11" t="s">
        <v>34</v>
      </c>
      <c r="E58" s="11">
        <v>1</v>
      </c>
      <c r="F58" s="11">
        <v>1</v>
      </c>
      <c r="G58" s="10">
        <v>0</v>
      </c>
      <c r="H58" s="10">
        <v>0</v>
      </c>
      <c r="I58" s="10">
        <v>0</v>
      </c>
      <c r="J58" s="10">
        <v>0</v>
      </c>
      <c r="K58" s="10">
        <v>387.81</v>
      </c>
      <c r="L58" s="10">
        <v>3.0000000000000001E-3</v>
      </c>
      <c r="M58" s="10">
        <v>0.24</v>
      </c>
      <c r="N58" s="10">
        <v>0</v>
      </c>
    </row>
    <row r="59" spans="1:14" ht="15.75" customHeight="1">
      <c r="A59" s="9" t="s">
        <v>143</v>
      </c>
      <c r="B59" s="9" t="s">
        <v>245</v>
      </c>
      <c r="C59" s="10" t="s">
        <v>246</v>
      </c>
      <c r="D59" s="11" t="s">
        <v>247</v>
      </c>
      <c r="E59" s="11">
        <v>61.627906976744185</v>
      </c>
      <c r="F59" s="11">
        <v>53</v>
      </c>
      <c r="G59" s="10">
        <v>29.15</v>
      </c>
      <c r="H59" s="10">
        <v>1.06</v>
      </c>
      <c r="I59" s="10">
        <v>0.10600000000000001</v>
      </c>
      <c r="J59" s="10">
        <v>5.4059999999999988</v>
      </c>
      <c r="K59" s="10">
        <v>0</v>
      </c>
      <c r="L59" s="10">
        <v>0.47700000000000004</v>
      </c>
      <c r="M59" s="10">
        <v>5.3</v>
      </c>
      <c r="N59" s="10">
        <v>59.36</v>
      </c>
    </row>
    <row r="60" spans="1:14" ht="15.75" customHeight="1">
      <c r="A60" s="9" t="s">
        <v>143</v>
      </c>
      <c r="B60" s="9" t="s">
        <v>245</v>
      </c>
      <c r="C60" s="10" t="s">
        <v>66</v>
      </c>
      <c r="D60" s="11" t="s">
        <v>22</v>
      </c>
      <c r="E60" s="11">
        <v>6</v>
      </c>
      <c r="F60" s="11">
        <v>6</v>
      </c>
      <c r="G60" s="10">
        <v>23.4</v>
      </c>
      <c r="H60" s="10">
        <v>0</v>
      </c>
      <c r="I60" s="10">
        <v>0</v>
      </c>
      <c r="J60" s="10">
        <v>5.85</v>
      </c>
      <c r="K60" s="10">
        <v>2.34</v>
      </c>
      <c r="L60" s="10">
        <v>0.11399999999999999</v>
      </c>
      <c r="M60" s="10">
        <v>5.0999999999999996</v>
      </c>
      <c r="N60" s="10">
        <v>0</v>
      </c>
    </row>
    <row r="61" spans="1:14" ht="15.75" customHeight="1">
      <c r="A61" s="9" t="s">
        <v>147</v>
      </c>
      <c r="B61" s="9" t="s">
        <v>248</v>
      </c>
      <c r="C61" s="10" t="s">
        <v>249</v>
      </c>
      <c r="D61" s="11" t="s">
        <v>250</v>
      </c>
      <c r="E61" s="11">
        <v>50</v>
      </c>
      <c r="F61" s="11">
        <v>25</v>
      </c>
      <c r="G61" s="10">
        <v>6.25</v>
      </c>
      <c r="H61" s="10">
        <v>0.2</v>
      </c>
      <c r="I61" s="10">
        <v>0</v>
      </c>
      <c r="J61" s="10">
        <v>1.25</v>
      </c>
      <c r="K61" s="10">
        <v>1.75</v>
      </c>
      <c r="L61" s="10">
        <v>0.1</v>
      </c>
      <c r="M61" s="10">
        <v>2.75</v>
      </c>
      <c r="N61" s="10">
        <v>17</v>
      </c>
    </row>
    <row r="62" spans="1:14" ht="15.75" customHeight="1">
      <c r="A62" s="9" t="s">
        <v>147</v>
      </c>
      <c r="B62" s="9" t="s">
        <v>248</v>
      </c>
      <c r="C62" s="10" t="s">
        <v>251</v>
      </c>
      <c r="D62" s="11" t="s">
        <v>252</v>
      </c>
      <c r="E62" s="11">
        <v>35.714285714285715</v>
      </c>
      <c r="F62" s="11">
        <v>25</v>
      </c>
      <c r="G62" s="10">
        <v>10</v>
      </c>
      <c r="H62" s="10">
        <v>0.125</v>
      </c>
      <c r="I62" s="10">
        <v>2.5000000000000001E-2</v>
      </c>
      <c r="J62" s="10">
        <v>2.0499999999999998</v>
      </c>
      <c r="K62" s="10">
        <v>1.25</v>
      </c>
      <c r="L62" s="10">
        <v>7.4999999999999997E-2</v>
      </c>
      <c r="M62" s="10">
        <v>6</v>
      </c>
      <c r="N62" s="10">
        <v>58.75</v>
      </c>
    </row>
    <row r="63" spans="1:14" ht="15.75" customHeight="1">
      <c r="A63" s="46" t="s">
        <v>151</v>
      </c>
      <c r="B63" s="47"/>
      <c r="C63" s="47"/>
      <c r="D63" s="47"/>
      <c r="E63" s="47"/>
      <c r="F63" s="48"/>
      <c r="G63" s="13">
        <f t="shared" ref="G63:N63" si="6">SUM(G45:G62)</f>
        <v>460.22899999999993</v>
      </c>
      <c r="H63" s="13">
        <f t="shared" si="6"/>
        <v>7.4050000000000002</v>
      </c>
      <c r="I63" s="13">
        <f t="shared" si="6"/>
        <v>15.3203</v>
      </c>
      <c r="J63" s="13">
        <f t="shared" si="6"/>
        <v>69.9863</v>
      </c>
      <c r="K63" s="13">
        <f t="shared" si="6"/>
        <v>1179.7289999999998</v>
      </c>
      <c r="L63" s="13">
        <f t="shared" si="6"/>
        <v>2.1023000000000001</v>
      </c>
      <c r="M63" s="13">
        <f t="shared" si="6"/>
        <v>44.894999999999996</v>
      </c>
      <c r="N63" s="13">
        <f t="shared" si="6"/>
        <v>159.82999999999998</v>
      </c>
    </row>
    <row r="64" spans="1:14" ht="15.75" customHeight="1">
      <c r="A64" s="46" t="s">
        <v>45</v>
      </c>
      <c r="B64" s="47"/>
      <c r="C64" s="47"/>
      <c r="D64" s="47"/>
      <c r="E64" s="47"/>
      <c r="F64" s="48"/>
      <c r="G64" s="17">
        <f t="shared" ref="G64:N64" si="7">+G29+G44+G63</f>
        <v>956.40249999999992</v>
      </c>
      <c r="H64" s="17">
        <f t="shared" si="7"/>
        <v>50.010700000000007</v>
      </c>
      <c r="I64" s="17">
        <f t="shared" si="7"/>
        <v>38.339749999999995</v>
      </c>
      <c r="J64" s="17">
        <f t="shared" si="7"/>
        <v>97.887749999999997</v>
      </c>
      <c r="K64" s="17">
        <f t="shared" si="7"/>
        <v>2235.5749999999998</v>
      </c>
      <c r="L64" s="17">
        <f t="shared" si="7"/>
        <v>6.1052499999999998</v>
      </c>
      <c r="M64" s="17">
        <f t="shared" si="7"/>
        <v>100.125</v>
      </c>
      <c r="N64" s="17">
        <f t="shared" si="7"/>
        <v>549.78</v>
      </c>
    </row>
    <row r="65" spans="1:14" ht="15.75" customHeight="1">
      <c r="A65" s="55" t="s">
        <v>46</v>
      </c>
      <c r="B65" s="47"/>
      <c r="C65" s="47"/>
      <c r="D65" s="47"/>
      <c r="E65" s="47"/>
      <c r="F65" s="48"/>
      <c r="G65" s="19">
        <v>2499</v>
      </c>
      <c r="H65" s="20" t="s">
        <v>47</v>
      </c>
      <c r="I65" s="20" t="s">
        <v>48</v>
      </c>
      <c r="J65" s="20" t="s">
        <v>49</v>
      </c>
      <c r="K65" s="20" t="s">
        <v>50</v>
      </c>
      <c r="L65" s="20" t="s">
        <v>51</v>
      </c>
      <c r="M65" s="20" t="s">
        <v>52</v>
      </c>
      <c r="N65" s="21"/>
    </row>
    <row r="66" spans="1:14" ht="15.75" customHeight="1">
      <c r="A66" s="56" t="s">
        <v>53</v>
      </c>
      <c r="B66" s="47"/>
      <c r="C66" s="47"/>
      <c r="D66" s="47"/>
      <c r="E66" s="47"/>
      <c r="F66" s="48"/>
      <c r="G66" s="22">
        <f>+G64/G65</f>
        <v>0.38271408563425369</v>
      </c>
      <c r="H66" s="23"/>
      <c r="I66" s="23"/>
      <c r="J66" s="23"/>
      <c r="K66" s="23"/>
      <c r="L66" s="23"/>
      <c r="M66" s="23"/>
      <c r="N66" s="23"/>
    </row>
    <row r="67" spans="1:14" ht="15.75" customHeight="1">
      <c r="A67" s="57" t="s">
        <v>54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8"/>
    </row>
    <row r="68" spans="1:14" ht="15.75" customHeight="1"/>
    <row r="69" spans="1:14" ht="15.75" customHeight="1"/>
    <row r="70" spans="1:14" ht="15.75" customHeight="1"/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0">
    <mergeCell ref="A66:F66"/>
    <mergeCell ref="A67:N67"/>
    <mergeCell ref="A18:B18"/>
    <mergeCell ref="A28:B29"/>
    <mergeCell ref="C28:F28"/>
    <mergeCell ref="C29:F29"/>
    <mergeCell ref="C34:F34"/>
    <mergeCell ref="A43:B44"/>
    <mergeCell ref="C43:F43"/>
    <mergeCell ref="C18:F18"/>
    <mergeCell ref="C44:F44"/>
    <mergeCell ref="A63:F63"/>
    <mergeCell ref="A64:F64"/>
    <mergeCell ref="A65:F65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N1001"/>
  <sheetViews>
    <sheetView topLeftCell="A44" zoomScale="70" zoomScaleNormal="70" workbookViewId="0">
      <selection activeCell="C59" sqref="C59:N59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9.8554687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5" width="10.7109375" customWidth="1"/>
  </cols>
  <sheetData>
    <row r="2" spans="1:14">
      <c r="A2" s="67" t="s">
        <v>343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344</v>
      </c>
      <c r="C5" s="10" t="s">
        <v>191</v>
      </c>
      <c r="D5" s="11" t="s">
        <v>192</v>
      </c>
      <c r="E5" s="11">
        <v>36.764705882352942</v>
      </c>
      <c r="F5" s="11">
        <v>25</v>
      </c>
      <c r="G5" s="10">
        <v>41.5</v>
      </c>
      <c r="H5" s="10">
        <v>0.3</v>
      </c>
      <c r="I5" s="10">
        <v>0.05</v>
      </c>
      <c r="J5" s="10">
        <v>9.8249999999999993</v>
      </c>
      <c r="K5" s="10">
        <v>6.5</v>
      </c>
      <c r="L5" s="10">
        <v>0.1</v>
      </c>
      <c r="M5" s="10">
        <v>2</v>
      </c>
      <c r="N5" s="10">
        <v>26.25</v>
      </c>
    </row>
    <row r="6" spans="1:14">
      <c r="A6" s="9" t="s">
        <v>77</v>
      </c>
      <c r="B6" s="9" t="s">
        <v>344</v>
      </c>
      <c r="C6" s="10" t="s">
        <v>120</v>
      </c>
      <c r="D6" s="11" t="s">
        <v>40</v>
      </c>
      <c r="E6" s="11">
        <v>30</v>
      </c>
      <c r="F6" s="11">
        <v>24</v>
      </c>
      <c r="G6" s="10">
        <v>5.52</v>
      </c>
      <c r="H6" s="10">
        <v>0.21600000000000003</v>
      </c>
      <c r="I6" s="10">
        <v>2.4000000000000004E-2</v>
      </c>
      <c r="J6" s="10">
        <v>0.98399999999999987</v>
      </c>
      <c r="K6" s="10">
        <v>1.44</v>
      </c>
      <c r="L6" s="10">
        <v>0.12</v>
      </c>
      <c r="M6" s="10">
        <v>2.16</v>
      </c>
      <c r="N6" s="10">
        <v>14.88</v>
      </c>
    </row>
    <row r="7" spans="1:14">
      <c r="A7" s="9" t="s">
        <v>77</v>
      </c>
      <c r="B7" s="9" t="s">
        <v>344</v>
      </c>
      <c r="C7" s="10" t="s">
        <v>263</v>
      </c>
      <c r="D7" s="11" t="s">
        <v>264</v>
      </c>
      <c r="E7" s="11">
        <v>45</v>
      </c>
      <c r="F7" s="11">
        <v>45</v>
      </c>
      <c r="G7" s="10">
        <v>173.7</v>
      </c>
      <c r="H7" s="10">
        <v>10.26</v>
      </c>
      <c r="I7" s="10">
        <v>0.67500000000000004</v>
      </c>
      <c r="J7" s="10">
        <v>27.18</v>
      </c>
      <c r="K7" s="10">
        <v>4.5</v>
      </c>
      <c r="L7" s="10">
        <v>2.3849999999999998</v>
      </c>
      <c r="M7" s="10">
        <v>53.55</v>
      </c>
      <c r="N7" s="10">
        <v>0</v>
      </c>
    </row>
    <row r="8" spans="1:14">
      <c r="A8" s="9" t="s">
        <v>77</v>
      </c>
      <c r="B8" s="9" t="s">
        <v>344</v>
      </c>
      <c r="C8" s="10" t="s">
        <v>81</v>
      </c>
      <c r="D8" s="11" t="s">
        <v>82</v>
      </c>
      <c r="E8" s="11">
        <v>23.529411764705884</v>
      </c>
      <c r="F8" s="11">
        <v>20</v>
      </c>
      <c r="G8" s="10">
        <v>9.4</v>
      </c>
      <c r="H8" s="10">
        <v>0.14000000000000001</v>
      </c>
      <c r="I8" s="10">
        <v>0.02</v>
      </c>
      <c r="J8" s="10">
        <v>1.9</v>
      </c>
      <c r="K8" s="10">
        <v>7</v>
      </c>
      <c r="L8" s="10">
        <v>0.08</v>
      </c>
      <c r="M8" s="10">
        <v>5.4</v>
      </c>
      <c r="N8" s="10">
        <v>263.60000000000002</v>
      </c>
    </row>
    <row r="9" spans="1:14">
      <c r="A9" s="9" t="s">
        <v>77</v>
      </c>
      <c r="B9" s="9" t="s">
        <v>344</v>
      </c>
      <c r="C9" s="10" t="s">
        <v>93</v>
      </c>
      <c r="D9" s="11" t="s">
        <v>94</v>
      </c>
      <c r="E9" s="11">
        <v>3</v>
      </c>
      <c r="F9" s="11">
        <v>3</v>
      </c>
      <c r="G9" s="10">
        <v>7.71</v>
      </c>
      <c r="H9" s="10">
        <v>0.55199999999999994</v>
      </c>
      <c r="I9" s="10">
        <v>0.6090000000000001</v>
      </c>
      <c r="J9" s="10">
        <v>6.000000000000001E-3</v>
      </c>
      <c r="K9" s="10">
        <v>1.74</v>
      </c>
      <c r="L9" s="10">
        <v>4.4999999999999998E-2</v>
      </c>
      <c r="M9" s="10">
        <v>0.24</v>
      </c>
      <c r="N9" s="10">
        <v>0</v>
      </c>
    </row>
    <row r="10" spans="1:14">
      <c r="A10" s="9" t="s">
        <v>77</v>
      </c>
      <c r="B10" s="9" t="s">
        <v>344</v>
      </c>
      <c r="C10" s="10" t="s">
        <v>95</v>
      </c>
      <c r="D10" s="11" t="s">
        <v>31</v>
      </c>
      <c r="E10" s="11">
        <v>5</v>
      </c>
      <c r="F10" s="11">
        <v>2</v>
      </c>
      <c r="G10" s="10">
        <v>0.74</v>
      </c>
      <c r="H10" s="10">
        <v>2.4E-2</v>
      </c>
      <c r="I10" s="10">
        <v>2E-3</v>
      </c>
      <c r="J10" s="10">
        <v>0.13600000000000001</v>
      </c>
      <c r="K10" s="10">
        <v>0.3</v>
      </c>
      <c r="L10" s="10">
        <v>0.01</v>
      </c>
      <c r="M10" s="10">
        <v>1.1399999999999999</v>
      </c>
      <c r="N10" s="10">
        <v>4</v>
      </c>
    </row>
    <row r="11" spans="1:14">
      <c r="A11" s="9" t="s">
        <v>77</v>
      </c>
      <c r="B11" s="9" t="s">
        <v>344</v>
      </c>
      <c r="C11" s="10" t="s">
        <v>65</v>
      </c>
      <c r="D11" s="11" t="s">
        <v>32</v>
      </c>
      <c r="E11" s="11">
        <v>1</v>
      </c>
      <c r="F11" s="11">
        <v>1</v>
      </c>
      <c r="G11" s="10">
        <v>9</v>
      </c>
      <c r="H11" s="10">
        <v>0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1:14">
      <c r="A12" s="9" t="s">
        <v>77</v>
      </c>
      <c r="B12" s="9" t="s">
        <v>344</v>
      </c>
      <c r="C12" s="10" t="s">
        <v>98</v>
      </c>
      <c r="D12" s="11" t="s">
        <v>33</v>
      </c>
      <c r="E12" s="11">
        <v>0.63157894736842102</v>
      </c>
      <c r="F12" s="11">
        <v>0.6</v>
      </c>
      <c r="G12" s="10">
        <v>0.86399999999999988</v>
      </c>
      <c r="H12" s="10">
        <v>2.8199999999999999E-2</v>
      </c>
      <c r="I12" s="10">
        <v>1.8E-3</v>
      </c>
      <c r="J12" s="10">
        <v>0.17579999999999998</v>
      </c>
      <c r="K12" s="10">
        <v>0.114</v>
      </c>
      <c r="L12" s="10">
        <v>7.8000000000000005E-3</v>
      </c>
      <c r="M12" s="10">
        <v>0.24</v>
      </c>
      <c r="N12" s="10">
        <v>0</v>
      </c>
    </row>
    <row r="13" spans="1:14">
      <c r="A13" s="9" t="s">
        <v>77</v>
      </c>
      <c r="B13" s="9" t="s">
        <v>344</v>
      </c>
      <c r="C13" s="10" t="s">
        <v>67</v>
      </c>
      <c r="D13" s="11" t="s">
        <v>34</v>
      </c>
      <c r="E13" s="11">
        <v>1</v>
      </c>
      <c r="F13" s="11">
        <v>1</v>
      </c>
      <c r="G13" s="10">
        <v>0</v>
      </c>
      <c r="H13" s="10">
        <v>0</v>
      </c>
      <c r="I13" s="10">
        <v>0</v>
      </c>
      <c r="J13" s="10">
        <v>0</v>
      </c>
      <c r="K13" s="10">
        <v>387.81</v>
      </c>
      <c r="L13" s="10">
        <v>3.0000000000000001E-3</v>
      </c>
      <c r="M13" s="10">
        <v>0.24</v>
      </c>
      <c r="N13" s="10">
        <v>0</v>
      </c>
    </row>
    <row r="14" spans="1:14">
      <c r="A14" s="57"/>
      <c r="B14" s="48"/>
      <c r="C14" s="46" t="s">
        <v>345</v>
      </c>
      <c r="D14" s="47"/>
      <c r="E14" s="47"/>
      <c r="F14" s="48"/>
      <c r="G14" s="13">
        <f>SUM(G5:G13)</f>
        <v>248.434</v>
      </c>
      <c r="H14" s="13">
        <f t="shared" ref="H14:N14" si="0">SUM(H5:H13)</f>
        <v>11.520199999999999</v>
      </c>
      <c r="I14" s="13">
        <f t="shared" si="0"/>
        <v>2.3817999999999997</v>
      </c>
      <c r="J14" s="13">
        <f t="shared" si="0"/>
        <v>40.206800000000001</v>
      </c>
      <c r="K14" s="13">
        <f t="shared" si="0"/>
        <v>409.404</v>
      </c>
      <c r="L14" s="13">
        <f t="shared" si="0"/>
        <v>2.7507999999999999</v>
      </c>
      <c r="M14" s="13">
        <f t="shared" si="0"/>
        <v>64.969999999999985</v>
      </c>
      <c r="N14" s="13">
        <f t="shared" si="0"/>
        <v>308.73</v>
      </c>
    </row>
    <row r="15" spans="1:14">
      <c r="A15" s="9" t="s">
        <v>77</v>
      </c>
      <c r="B15" s="9" t="s">
        <v>258</v>
      </c>
      <c r="C15" s="10" t="s">
        <v>79</v>
      </c>
      <c r="D15" s="11" t="s">
        <v>80</v>
      </c>
      <c r="E15" s="11">
        <v>80</v>
      </c>
      <c r="F15" s="11">
        <v>80</v>
      </c>
      <c r="G15" s="10">
        <v>71.2</v>
      </c>
      <c r="H15" s="10">
        <v>1.68</v>
      </c>
      <c r="I15" s="10">
        <v>0.08</v>
      </c>
      <c r="J15" s="10">
        <v>15.12</v>
      </c>
      <c r="K15" s="10">
        <v>4.8</v>
      </c>
      <c r="L15" s="10">
        <v>0.64</v>
      </c>
      <c r="M15" s="10">
        <v>9.6</v>
      </c>
      <c r="N15" s="10">
        <v>0</v>
      </c>
    </row>
    <row r="16" spans="1:14">
      <c r="A16" s="9" t="s">
        <v>77</v>
      </c>
      <c r="B16" s="9" t="s">
        <v>258</v>
      </c>
      <c r="C16" s="10" t="s">
        <v>259</v>
      </c>
      <c r="D16" s="11" t="s">
        <v>260</v>
      </c>
      <c r="E16" s="11">
        <v>20</v>
      </c>
      <c r="F16" s="11">
        <v>20</v>
      </c>
      <c r="G16" s="10">
        <v>6.4</v>
      </c>
      <c r="H16" s="10">
        <v>0.62</v>
      </c>
      <c r="I16" s="10">
        <v>0.12</v>
      </c>
      <c r="J16" s="10">
        <v>0.6</v>
      </c>
      <c r="K16" s="10">
        <v>1</v>
      </c>
      <c r="L16" s="10">
        <v>0.12</v>
      </c>
      <c r="M16" s="10">
        <v>1.2</v>
      </c>
      <c r="N16" s="10">
        <v>0</v>
      </c>
    </row>
    <row r="17" spans="1:14">
      <c r="A17" s="9" t="s">
        <v>77</v>
      </c>
      <c r="B17" s="9" t="s">
        <v>258</v>
      </c>
      <c r="C17" s="10" t="s">
        <v>81</v>
      </c>
      <c r="D17" s="11" t="s">
        <v>82</v>
      </c>
      <c r="E17" s="11">
        <v>17.647058823529413</v>
      </c>
      <c r="F17" s="11">
        <v>15</v>
      </c>
      <c r="G17" s="10">
        <v>7.05</v>
      </c>
      <c r="H17" s="10">
        <v>0.105</v>
      </c>
      <c r="I17" s="10">
        <v>1.4999999999999999E-2</v>
      </c>
      <c r="J17" s="10">
        <v>1.425</v>
      </c>
      <c r="K17" s="10">
        <v>5.25</v>
      </c>
      <c r="L17" s="10">
        <v>0.06</v>
      </c>
      <c r="M17" s="10">
        <v>4.05</v>
      </c>
      <c r="N17" s="10">
        <v>197.7</v>
      </c>
    </row>
    <row r="18" spans="1:14">
      <c r="A18" s="9" t="s">
        <v>77</v>
      </c>
      <c r="B18" s="9" t="s">
        <v>258</v>
      </c>
      <c r="C18" s="10" t="s">
        <v>83</v>
      </c>
      <c r="D18" s="11" t="s">
        <v>84</v>
      </c>
      <c r="E18" s="11">
        <v>15</v>
      </c>
      <c r="F18" s="11">
        <v>15</v>
      </c>
      <c r="G18" s="10">
        <v>56.1</v>
      </c>
      <c r="H18" s="10">
        <v>3.585</v>
      </c>
      <c r="I18" s="10">
        <v>0.16500000000000001</v>
      </c>
      <c r="J18" s="10">
        <v>9.0299999999999994</v>
      </c>
      <c r="K18" s="10">
        <v>2.25</v>
      </c>
      <c r="L18" s="10">
        <v>0.69</v>
      </c>
      <c r="M18" s="10">
        <v>9</v>
      </c>
      <c r="N18" s="10">
        <v>3.3</v>
      </c>
    </row>
    <row r="19" spans="1:14">
      <c r="A19" s="9" t="s">
        <v>77</v>
      </c>
      <c r="B19" s="9" t="s">
        <v>258</v>
      </c>
      <c r="C19" s="10" t="s">
        <v>89</v>
      </c>
      <c r="D19" s="11" t="s">
        <v>90</v>
      </c>
      <c r="E19" s="11">
        <v>6</v>
      </c>
      <c r="F19" s="11">
        <v>3</v>
      </c>
      <c r="G19" s="10">
        <v>0.78</v>
      </c>
      <c r="H19" s="10">
        <v>2.0999999999999998E-2</v>
      </c>
      <c r="I19" s="10">
        <v>6.000000000000001E-3</v>
      </c>
      <c r="J19" s="10">
        <v>0.13799999999999998</v>
      </c>
      <c r="K19" s="10">
        <v>2.4</v>
      </c>
      <c r="L19" s="10">
        <v>1.2000000000000002E-2</v>
      </c>
      <c r="M19" s="10">
        <v>1.26</v>
      </c>
      <c r="N19" s="10">
        <v>0.66</v>
      </c>
    </row>
    <row r="20" spans="1:14">
      <c r="A20" s="9" t="s">
        <v>77</v>
      </c>
      <c r="B20" s="9" t="s">
        <v>258</v>
      </c>
      <c r="C20" s="10" t="s">
        <v>123</v>
      </c>
      <c r="D20" s="11" t="s">
        <v>124</v>
      </c>
      <c r="E20" s="11">
        <v>5.376344086021505</v>
      </c>
      <c r="F20" s="11">
        <v>5</v>
      </c>
      <c r="G20" s="10">
        <v>8.3000000000000007</v>
      </c>
      <c r="H20" s="10">
        <v>1.0349999999999999</v>
      </c>
      <c r="I20" s="10">
        <v>0.46</v>
      </c>
      <c r="J20" s="10">
        <v>5.0000000000000001E-3</v>
      </c>
      <c r="K20" s="10">
        <v>3.15</v>
      </c>
      <c r="L20" s="10">
        <v>3.5000000000000003E-2</v>
      </c>
      <c r="M20" s="10">
        <v>0.55000000000000004</v>
      </c>
      <c r="N20" s="10">
        <v>1.2</v>
      </c>
    </row>
    <row r="21" spans="1:14" ht="15.75" customHeight="1">
      <c r="A21" s="9" t="s">
        <v>77</v>
      </c>
      <c r="B21" s="9" t="s">
        <v>258</v>
      </c>
      <c r="C21" s="10" t="s">
        <v>95</v>
      </c>
      <c r="D21" s="11" t="s">
        <v>31</v>
      </c>
      <c r="E21" s="11">
        <v>5</v>
      </c>
      <c r="F21" s="11">
        <v>2</v>
      </c>
      <c r="G21" s="10">
        <v>0.74</v>
      </c>
      <c r="H21" s="10">
        <v>2.4E-2</v>
      </c>
      <c r="I21" s="10">
        <v>2E-3</v>
      </c>
      <c r="J21" s="10">
        <v>0.13600000000000001</v>
      </c>
      <c r="K21" s="10">
        <v>0.3</v>
      </c>
      <c r="L21" s="10">
        <v>0.01</v>
      </c>
      <c r="M21" s="10">
        <v>1.1399999999999999</v>
      </c>
      <c r="N21" s="10">
        <v>4</v>
      </c>
    </row>
    <row r="22" spans="1:14" ht="15.75" customHeight="1">
      <c r="A22" s="9" t="s">
        <v>77</v>
      </c>
      <c r="B22" s="9" t="s">
        <v>258</v>
      </c>
      <c r="C22" s="10" t="s">
        <v>96</v>
      </c>
      <c r="D22" s="11" t="s">
        <v>97</v>
      </c>
      <c r="E22" s="11">
        <v>1.6666666666666667</v>
      </c>
      <c r="F22" s="11">
        <v>1.5</v>
      </c>
      <c r="G22" s="10">
        <v>0.66</v>
      </c>
      <c r="H22" s="10">
        <v>3.4499999999999996E-2</v>
      </c>
      <c r="I22" s="10">
        <v>8.9999999999999993E-3</v>
      </c>
      <c r="J22" s="10">
        <v>8.8500000000000009E-2</v>
      </c>
      <c r="K22" s="10">
        <v>0.69</v>
      </c>
      <c r="L22" s="10">
        <v>2.7000000000000003E-2</v>
      </c>
      <c r="M22" s="10">
        <v>1.23</v>
      </c>
      <c r="N22" s="10">
        <v>5.85</v>
      </c>
    </row>
    <row r="23" spans="1:14" ht="15.75" customHeight="1">
      <c r="A23" s="9" t="s">
        <v>77</v>
      </c>
      <c r="B23" s="9" t="s">
        <v>258</v>
      </c>
      <c r="C23" s="10" t="s">
        <v>67</v>
      </c>
      <c r="D23" s="11" t="s">
        <v>34</v>
      </c>
      <c r="E23" s="11">
        <v>1</v>
      </c>
      <c r="F23" s="11">
        <v>1</v>
      </c>
      <c r="G23" s="10">
        <v>0</v>
      </c>
      <c r="H23" s="10">
        <v>0</v>
      </c>
      <c r="I23" s="10">
        <v>0</v>
      </c>
      <c r="J23" s="10">
        <v>0</v>
      </c>
      <c r="K23" s="10">
        <v>387.81</v>
      </c>
      <c r="L23" s="10">
        <v>3.0000000000000001E-3</v>
      </c>
      <c r="M23" s="10">
        <v>0.24</v>
      </c>
      <c r="N23" s="10">
        <v>0</v>
      </c>
    </row>
    <row r="24" spans="1:14" ht="15.75" customHeight="1">
      <c r="A24" s="9" t="s">
        <v>77</v>
      </c>
      <c r="B24" s="9" t="s">
        <v>258</v>
      </c>
      <c r="C24" s="10" t="s">
        <v>98</v>
      </c>
      <c r="D24" s="11" t="s">
        <v>33</v>
      </c>
      <c r="E24" s="11">
        <v>0.63157894736842102</v>
      </c>
      <c r="F24" s="11">
        <v>0.6</v>
      </c>
      <c r="G24" s="10">
        <v>0.86399999999999988</v>
      </c>
      <c r="H24" s="10">
        <v>2.8199999999999999E-2</v>
      </c>
      <c r="I24" s="10">
        <v>1.8E-3</v>
      </c>
      <c r="J24" s="10">
        <v>0.17579999999999998</v>
      </c>
      <c r="K24" s="10">
        <v>0.114</v>
      </c>
      <c r="L24" s="10">
        <v>7.8000000000000005E-3</v>
      </c>
      <c r="M24" s="10">
        <v>0.24</v>
      </c>
      <c r="N24" s="10">
        <v>0</v>
      </c>
    </row>
    <row r="25" spans="1:14" ht="15.75" customHeight="1">
      <c r="A25" s="62"/>
      <c r="B25" s="63"/>
      <c r="C25" s="46" t="s">
        <v>261</v>
      </c>
      <c r="D25" s="47"/>
      <c r="E25" s="47"/>
      <c r="F25" s="48"/>
      <c r="G25" s="13">
        <f>SUM(G15:G24)</f>
        <v>152.09400000000002</v>
      </c>
      <c r="H25" s="13">
        <f t="shared" ref="H25:N25" si="1">SUM(H15:H24)</f>
        <v>7.1327000000000007</v>
      </c>
      <c r="I25" s="13">
        <f t="shared" si="1"/>
        <v>0.85880000000000012</v>
      </c>
      <c r="J25" s="13">
        <f t="shared" si="1"/>
        <v>26.718299999999996</v>
      </c>
      <c r="K25" s="13">
        <f t="shared" si="1"/>
        <v>407.76399999999995</v>
      </c>
      <c r="L25" s="13">
        <f t="shared" si="1"/>
        <v>1.6047999999999998</v>
      </c>
      <c r="M25" s="13">
        <f t="shared" si="1"/>
        <v>28.509999999999998</v>
      </c>
      <c r="N25" s="13">
        <f t="shared" si="1"/>
        <v>212.70999999999998</v>
      </c>
    </row>
    <row r="26" spans="1:14" ht="15.75" customHeight="1">
      <c r="A26" s="64"/>
      <c r="B26" s="65"/>
      <c r="C26" s="46" t="s">
        <v>104</v>
      </c>
      <c r="D26" s="47"/>
      <c r="E26" s="47"/>
      <c r="F26" s="48"/>
      <c r="G26" s="13">
        <f>+AVERAGE(G14,G25)</f>
        <v>200.26400000000001</v>
      </c>
      <c r="H26" s="13">
        <f t="shared" ref="H26:N26" si="2">+AVERAGE(H14,H25)</f>
        <v>9.3264499999999995</v>
      </c>
      <c r="I26" s="13">
        <f t="shared" si="2"/>
        <v>1.6202999999999999</v>
      </c>
      <c r="J26" s="13">
        <f t="shared" si="2"/>
        <v>33.46255</v>
      </c>
      <c r="K26" s="13">
        <f t="shared" si="2"/>
        <v>408.58399999999995</v>
      </c>
      <c r="L26" s="13">
        <f t="shared" si="2"/>
        <v>2.1778</v>
      </c>
      <c r="M26" s="13">
        <f t="shared" si="2"/>
        <v>46.739999999999995</v>
      </c>
      <c r="N26" s="13">
        <f t="shared" si="2"/>
        <v>260.72000000000003</v>
      </c>
    </row>
    <row r="27" spans="1:14" ht="15.75" customHeight="1">
      <c r="A27" s="9" t="s">
        <v>35</v>
      </c>
      <c r="B27" s="9" t="s">
        <v>268</v>
      </c>
      <c r="C27" s="10" t="s">
        <v>269</v>
      </c>
      <c r="D27" s="11" t="s">
        <v>270</v>
      </c>
      <c r="E27" s="11">
        <v>150</v>
      </c>
      <c r="F27" s="11">
        <v>150</v>
      </c>
      <c r="G27" s="10">
        <v>291</v>
      </c>
      <c r="H27" s="10">
        <v>29.4</v>
      </c>
      <c r="I27" s="10">
        <v>19.05</v>
      </c>
      <c r="J27" s="10">
        <v>0.3</v>
      </c>
      <c r="K27" s="10">
        <v>90</v>
      </c>
      <c r="L27" s="10">
        <v>2.7</v>
      </c>
      <c r="M27" s="10">
        <v>16.5</v>
      </c>
      <c r="N27" s="10">
        <v>4.5</v>
      </c>
    </row>
    <row r="28" spans="1:14" ht="15.75" customHeight="1">
      <c r="A28" s="9" t="s">
        <v>35</v>
      </c>
      <c r="B28" s="9" t="s">
        <v>268</v>
      </c>
      <c r="C28" s="10" t="s">
        <v>120</v>
      </c>
      <c r="D28" s="11" t="s">
        <v>40</v>
      </c>
      <c r="E28" s="11">
        <v>12.5</v>
      </c>
      <c r="F28" s="11">
        <v>10</v>
      </c>
      <c r="G28" s="10">
        <v>2.2999999999999998</v>
      </c>
      <c r="H28" s="10">
        <v>0.09</v>
      </c>
      <c r="I28" s="10">
        <v>0.01</v>
      </c>
      <c r="J28" s="10">
        <v>0.41</v>
      </c>
      <c r="K28" s="10">
        <v>0.6</v>
      </c>
      <c r="L28" s="10">
        <v>0.05</v>
      </c>
      <c r="M28" s="10">
        <v>0.9</v>
      </c>
      <c r="N28" s="10">
        <v>6.2</v>
      </c>
    </row>
    <row r="29" spans="1:14" ht="15.75" customHeight="1">
      <c r="A29" s="9" t="s">
        <v>35</v>
      </c>
      <c r="B29" s="9" t="s">
        <v>268</v>
      </c>
      <c r="C29" s="10" t="s">
        <v>95</v>
      </c>
      <c r="D29" s="11" t="s">
        <v>31</v>
      </c>
      <c r="E29" s="11">
        <v>12.5</v>
      </c>
      <c r="F29" s="11">
        <v>5</v>
      </c>
      <c r="G29" s="10">
        <v>1.85</v>
      </c>
      <c r="H29" s="10">
        <v>0.06</v>
      </c>
      <c r="I29" s="10">
        <v>5.0000000000000001E-3</v>
      </c>
      <c r="J29" s="10">
        <v>0.34</v>
      </c>
      <c r="K29" s="10">
        <v>0.75</v>
      </c>
      <c r="L29" s="10">
        <v>2.5000000000000001E-2</v>
      </c>
      <c r="M29" s="10">
        <v>2.85</v>
      </c>
      <c r="N29" s="10">
        <v>10</v>
      </c>
    </row>
    <row r="30" spans="1:14" ht="15.75" customHeight="1">
      <c r="A30" s="9" t="s">
        <v>35</v>
      </c>
      <c r="B30" s="9" t="s">
        <v>268</v>
      </c>
      <c r="C30" s="10" t="s">
        <v>107</v>
      </c>
      <c r="D30" s="11" t="s">
        <v>108</v>
      </c>
      <c r="E30" s="11">
        <v>5.882352941176471</v>
      </c>
      <c r="F30" s="11">
        <v>5</v>
      </c>
      <c r="G30" s="10">
        <v>1.75</v>
      </c>
      <c r="H30" s="10">
        <v>0.05</v>
      </c>
      <c r="I30" s="10">
        <v>1.4999999999999999E-2</v>
      </c>
      <c r="J30" s="10">
        <v>0.315</v>
      </c>
      <c r="K30" s="10">
        <v>0.1</v>
      </c>
      <c r="L30" s="10">
        <v>0.02</v>
      </c>
      <c r="M30" s="10">
        <v>0.35</v>
      </c>
      <c r="N30" s="10">
        <v>9.1999999999999993</v>
      </c>
    </row>
    <row r="31" spans="1:14" ht="15.75" customHeight="1">
      <c r="A31" s="9" t="s">
        <v>35</v>
      </c>
      <c r="B31" s="9" t="s">
        <v>268</v>
      </c>
      <c r="C31" s="10" t="s">
        <v>65</v>
      </c>
      <c r="D31" s="11" t="s">
        <v>32</v>
      </c>
      <c r="E31" s="11">
        <v>1</v>
      </c>
      <c r="F31" s="11">
        <v>1</v>
      </c>
      <c r="G31" s="10">
        <v>9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1:14" ht="15.75" customHeight="1">
      <c r="A32" s="9" t="s">
        <v>35</v>
      </c>
      <c r="B32" s="9" t="s">
        <v>268</v>
      </c>
      <c r="C32" s="10" t="s">
        <v>98</v>
      </c>
      <c r="D32" s="11" t="s">
        <v>33</v>
      </c>
      <c r="E32" s="11">
        <v>0.63157894736842102</v>
      </c>
      <c r="F32" s="11">
        <v>0.6</v>
      </c>
      <c r="G32" s="10">
        <v>0.86399999999999988</v>
      </c>
      <c r="H32" s="10">
        <v>2.8199999999999999E-2</v>
      </c>
      <c r="I32" s="10">
        <v>1.8E-3</v>
      </c>
      <c r="J32" s="10">
        <v>0.17579999999999998</v>
      </c>
      <c r="K32" s="10">
        <v>0.114</v>
      </c>
      <c r="L32" s="10">
        <v>7.8000000000000005E-3</v>
      </c>
      <c r="M32" s="10">
        <v>0.24</v>
      </c>
      <c r="N32" s="10">
        <v>0</v>
      </c>
    </row>
    <row r="33" spans="1:14" ht="15.75" customHeight="1">
      <c r="A33" s="9" t="s">
        <v>35</v>
      </c>
      <c r="B33" s="9" t="s">
        <v>268</v>
      </c>
      <c r="C33" s="10" t="s">
        <v>67</v>
      </c>
      <c r="D33" s="11" t="s">
        <v>34</v>
      </c>
      <c r="E33" s="11">
        <v>1</v>
      </c>
      <c r="F33" s="11">
        <v>1</v>
      </c>
      <c r="G33" s="10">
        <v>0</v>
      </c>
      <c r="H33" s="10">
        <v>0</v>
      </c>
      <c r="I33" s="10">
        <v>0</v>
      </c>
      <c r="J33" s="10">
        <v>0</v>
      </c>
      <c r="K33" s="10">
        <v>387.81</v>
      </c>
      <c r="L33" s="10">
        <v>3.0000000000000001E-3</v>
      </c>
      <c r="M33" s="10">
        <v>0.24</v>
      </c>
      <c r="N33" s="10">
        <v>0</v>
      </c>
    </row>
    <row r="34" spans="1:14" ht="15.75" customHeight="1">
      <c r="A34" s="9"/>
      <c r="B34" s="9"/>
      <c r="C34" s="46" t="s">
        <v>271</v>
      </c>
      <c r="D34" s="47"/>
      <c r="E34" s="47"/>
      <c r="F34" s="48"/>
      <c r="G34" s="13">
        <f>SUM(G27:G33)</f>
        <v>306.76400000000001</v>
      </c>
      <c r="H34" s="13">
        <f t="shared" ref="H34:N34" si="3">SUM(H27:H33)</f>
        <v>29.628199999999996</v>
      </c>
      <c r="I34" s="13">
        <f t="shared" si="3"/>
        <v>20.081800000000001</v>
      </c>
      <c r="J34" s="13">
        <f t="shared" si="3"/>
        <v>1.5407999999999999</v>
      </c>
      <c r="K34" s="13">
        <f t="shared" si="3"/>
        <v>479.37400000000002</v>
      </c>
      <c r="L34" s="13">
        <f t="shared" si="3"/>
        <v>2.8058000000000001</v>
      </c>
      <c r="M34" s="13">
        <f t="shared" si="3"/>
        <v>21.08</v>
      </c>
      <c r="N34" s="13">
        <f t="shared" si="3"/>
        <v>29.9</v>
      </c>
    </row>
    <row r="35" spans="1:14" ht="15.75" customHeight="1">
      <c r="A35" s="9" t="s">
        <v>35</v>
      </c>
      <c r="B35" s="9" t="s">
        <v>346</v>
      </c>
      <c r="C35" s="10" t="s">
        <v>123</v>
      </c>
      <c r="D35" s="11" t="s">
        <v>124</v>
      </c>
      <c r="E35" s="11">
        <v>161.29032258064515</v>
      </c>
      <c r="F35" s="11">
        <v>150</v>
      </c>
      <c r="G35" s="10">
        <v>249</v>
      </c>
      <c r="H35" s="10">
        <v>31.05</v>
      </c>
      <c r="I35" s="10">
        <v>13.8</v>
      </c>
      <c r="J35" s="10">
        <v>0.15</v>
      </c>
      <c r="K35" s="10">
        <v>94.5</v>
      </c>
      <c r="L35" s="10">
        <v>1.05</v>
      </c>
      <c r="M35" s="10">
        <v>16.5</v>
      </c>
      <c r="N35" s="10">
        <v>36</v>
      </c>
    </row>
    <row r="36" spans="1:14" ht="15.75" customHeight="1">
      <c r="A36" s="9" t="s">
        <v>35</v>
      </c>
      <c r="B36" s="9" t="s">
        <v>346</v>
      </c>
      <c r="C36" s="10" t="s">
        <v>347</v>
      </c>
      <c r="D36" s="11" t="s">
        <v>348</v>
      </c>
      <c r="E36" s="11">
        <v>50</v>
      </c>
      <c r="F36" s="11">
        <v>30</v>
      </c>
      <c r="G36" s="10">
        <v>12.3</v>
      </c>
      <c r="H36" s="10">
        <v>0.21</v>
      </c>
      <c r="I36" s="10">
        <v>0.09</v>
      </c>
      <c r="J36" s="10">
        <v>2.64</v>
      </c>
      <c r="K36" s="10">
        <v>0.6</v>
      </c>
      <c r="L36" s="10">
        <v>0.39</v>
      </c>
      <c r="M36" s="10">
        <v>9.9</v>
      </c>
      <c r="N36" s="10">
        <v>0.6</v>
      </c>
    </row>
    <row r="37" spans="1:14" ht="15.75" customHeight="1">
      <c r="A37" s="9" t="s">
        <v>35</v>
      </c>
      <c r="B37" s="9" t="s">
        <v>346</v>
      </c>
      <c r="C37" s="10" t="s">
        <v>67</v>
      </c>
      <c r="D37" s="11" t="s">
        <v>34</v>
      </c>
      <c r="E37" s="11">
        <v>1</v>
      </c>
      <c r="F37" s="11">
        <v>1</v>
      </c>
      <c r="G37" s="10">
        <v>0</v>
      </c>
      <c r="H37" s="10">
        <v>0</v>
      </c>
      <c r="I37" s="10">
        <v>0</v>
      </c>
      <c r="J37" s="10">
        <v>0</v>
      </c>
      <c r="K37" s="10">
        <v>387.81</v>
      </c>
      <c r="L37" s="10">
        <v>3.0000000000000001E-3</v>
      </c>
      <c r="M37" s="10">
        <v>0.24</v>
      </c>
      <c r="N37" s="10">
        <v>0</v>
      </c>
    </row>
    <row r="38" spans="1:14" ht="15.75" customHeight="1">
      <c r="A38" s="9" t="s">
        <v>35</v>
      </c>
      <c r="B38" s="9" t="s">
        <v>346</v>
      </c>
      <c r="C38" s="10" t="s">
        <v>331</v>
      </c>
      <c r="D38" s="11" t="s">
        <v>332</v>
      </c>
      <c r="E38" s="11">
        <v>5</v>
      </c>
      <c r="F38" s="11">
        <v>5</v>
      </c>
      <c r="G38" s="10">
        <v>18</v>
      </c>
      <c r="H38" s="10">
        <v>1</v>
      </c>
      <c r="I38" s="10">
        <v>8.5000000000000006E-2</v>
      </c>
      <c r="J38" s="10">
        <v>3.6150000000000002</v>
      </c>
      <c r="K38" s="10">
        <v>0.1</v>
      </c>
      <c r="L38" s="10">
        <v>0.215</v>
      </c>
      <c r="M38" s="10">
        <v>0.75</v>
      </c>
      <c r="N38" s="10">
        <v>0</v>
      </c>
    </row>
    <row r="39" spans="1:14" ht="15.75" customHeight="1">
      <c r="A39" s="9" t="s">
        <v>35</v>
      </c>
      <c r="B39" s="9" t="s">
        <v>346</v>
      </c>
      <c r="C39" s="10" t="s">
        <v>65</v>
      </c>
      <c r="D39" s="11" t="s">
        <v>32</v>
      </c>
      <c r="E39" s="11">
        <v>3</v>
      </c>
      <c r="F39" s="11">
        <v>3</v>
      </c>
      <c r="G39" s="10">
        <v>27</v>
      </c>
      <c r="H39" s="10">
        <v>0</v>
      </c>
      <c r="I39" s="10">
        <v>3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ht="15.75" customHeight="1">
      <c r="A40" s="9" t="s">
        <v>35</v>
      </c>
      <c r="B40" s="9" t="s">
        <v>346</v>
      </c>
      <c r="C40" s="10" t="s">
        <v>98</v>
      </c>
      <c r="D40" s="11" t="s">
        <v>33</v>
      </c>
      <c r="E40" s="11">
        <v>0.63157894736842102</v>
      </c>
      <c r="F40" s="11">
        <v>0.6</v>
      </c>
      <c r="G40" s="10">
        <v>0.86399999999999988</v>
      </c>
      <c r="H40" s="10">
        <v>2.8199999999999999E-2</v>
      </c>
      <c r="I40" s="10">
        <v>1.8E-3</v>
      </c>
      <c r="J40" s="10">
        <v>0.17579999999999998</v>
      </c>
      <c r="K40" s="10">
        <v>0.114</v>
      </c>
      <c r="L40" s="10">
        <v>7.8000000000000005E-3</v>
      </c>
      <c r="M40" s="10">
        <v>0.24</v>
      </c>
      <c r="N40" s="10">
        <v>0</v>
      </c>
    </row>
    <row r="41" spans="1:14" ht="14.25" customHeight="1">
      <c r="A41" s="62"/>
      <c r="B41" s="63"/>
      <c r="C41" s="46" t="s">
        <v>349</v>
      </c>
      <c r="D41" s="47"/>
      <c r="E41" s="47"/>
      <c r="F41" s="48"/>
      <c r="G41" s="13">
        <f>SUM(G35:G40)</f>
        <v>307.16399999999999</v>
      </c>
      <c r="H41" s="13">
        <f t="shared" ref="H41:N41" si="4">SUM(H35:H40)</f>
        <v>32.288200000000003</v>
      </c>
      <c r="I41" s="13">
        <f t="shared" si="4"/>
        <v>16.976800000000001</v>
      </c>
      <c r="J41" s="13">
        <f t="shared" si="4"/>
        <v>6.5808</v>
      </c>
      <c r="K41" s="13">
        <f t="shared" si="4"/>
        <v>483.12399999999997</v>
      </c>
      <c r="L41" s="13">
        <f t="shared" si="4"/>
        <v>1.6657999999999999</v>
      </c>
      <c r="M41" s="13">
        <f t="shared" si="4"/>
        <v>27.629999999999995</v>
      </c>
      <c r="N41" s="13">
        <f t="shared" si="4"/>
        <v>36.6</v>
      </c>
    </row>
    <row r="42" spans="1:14" ht="15.75" customHeight="1">
      <c r="A42" s="64"/>
      <c r="B42" s="65"/>
      <c r="C42" s="46" t="s">
        <v>128</v>
      </c>
      <c r="D42" s="47"/>
      <c r="E42" s="47"/>
      <c r="F42" s="48"/>
      <c r="G42" s="13">
        <f>AVERAGE(G34,G41)</f>
        <v>306.964</v>
      </c>
      <c r="H42" s="13">
        <f t="shared" ref="H42:N42" si="5">AVERAGE(H34,H41)</f>
        <v>30.958199999999998</v>
      </c>
      <c r="I42" s="13">
        <f t="shared" si="5"/>
        <v>18.529299999999999</v>
      </c>
      <c r="J42" s="13">
        <f t="shared" si="5"/>
        <v>4.0608000000000004</v>
      </c>
      <c r="K42" s="13">
        <f t="shared" si="5"/>
        <v>481.24900000000002</v>
      </c>
      <c r="L42" s="13">
        <f t="shared" si="5"/>
        <v>2.2358000000000002</v>
      </c>
      <c r="M42" s="13">
        <f t="shared" si="5"/>
        <v>24.354999999999997</v>
      </c>
      <c r="N42" s="13">
        <f t="shared" si="5"/>
        <v>33.25</v>
      </c>
    </row>
    <row r="43" spans="1:14" ht="15.75" customHeight="1">
      <c r="A43" s="9" t="s">
        <v>129</v>
      </c>
      <c r="B43" s="9" t="s">
        <v>277</v>
      </c>
      <c r="C43" s="10" t="s">
        <v>176</v>
      </c>
      <c r="D43" s="11" t="s">
        <v>57</v>
      </c>
      <c r="E43" s="11">
        <v>45.454545454545453</v>
      </c>
      <c r="F43" s="11">
        <v>25</v>
      </c>
      <c r="G43" s="10">
        <v>4.5</v>
      </c>
      <c r="H43" s="10">
        <v>0.2</v>
      </c>
      <c r="I43" s="10">
        <v>2.5000000000000001E-2</v>
      </c>
      <c r="J43" s="10">
        <v>0.65</v>
      </c>
      <c r="K43" s="10">
        <v>1.5</v>
      </c>
      <c r="L43" s="10">
        <v>0.22500000000000001</v>
      </c>
      <c r="M43" s="10">
        <v>5.25</v>
      </c>
      <c r="N43" s="10">
        <v>2.5</v>
      </c>
    </row>
    <row r="44" spans="1:14" ht="15.75" customHeight="1">
      <c r="A44" s="9" t="s">
        <v>129</v>
      </c>
      <c r="B44" s="9" t="s">
        <v>277</v>
      </c>
      <c r="C44" s="10" t="s">
        <v>174</v>
      </c>
      <c r="D44" s="11" t="s">
        <v>175</v>
      </c>
      <c r="E44" s="11">
        <v>30</v>
      </c>
      <c r="F44" s="11">
        <v>15</v>
      </c>
      <c r="G44" s="10">
        <v>11.85</v>
      </c>
      <c r="H44" s="10">
        <v>0.09</v>
      </c>
      <c r="I44" s="10">
        <v>0</v>
      </c>
      <c r="J44" s="10">
        <v>2.5649999999999999</v>
      </c>
      <c r="K44" s="10">
        <v>0.6</v>
      </c>
      <c r="L44" s="10">
        <v>7.4999999999999997E-2</v>
      </c>
      <c r="M44" s="10">
        <v>2.25</v>
      </c>
      <c r="N44" s="10">
        <v>21</v>
      </c>
    </row>
    <row r="45" spans="1:14" ht="15.75" customHeight="1">
      <c r="A45" s="9" t="s">
        <v>129</v>
      </c>
      <c r="B45" s="9" t="s">
        <v>277</v>
      </c>
      <c r="C45" s="10" t="s">
        <v>278</v>
      </c>
      <c r="D45" s="11" t="s">
        <v>279</v>
      </c>
      <c r="E45" s="11">
        <v>18.181818181818183</v>
      </c>
      <c r="F45" s="11">
        <v>10</v>
      </c>
      <c r="G45" s="10">
        <v>5.6</v>
      </c>
      <c r="H45" s="10">
        <v>0.06</v>
      </c>
      <c r="I45" s="10">
        <v>0.01</v>
      </c>
      <c r="J45" s="10">
        <v>1.24</v>
      </c>
      <c r="K45" s="10">
        <v>0.3</v>
      </c>
      <c r="L45" s="10">
        <v>0.05</v>
      </c>
      <c r="M45" s="10">
        <v>1.6</v>
      </c>
      <c r="N45" s="10">
        <v>0.8</v>
      </c>
    </row>
    <row r="46" spans="1:14" ht="15.75" customHeight="1">
      <c r="A46" s="9" t="s">
        <v>129</v>
      </c>
      <c r="B46" s="9" t="s">
        <v>277</v>
      </c>
      <c r="C46" s="10" t="s">
        <v>280</v>
      </c>
      <c r="D46" s="11" t="s">
        <v>281</v>
      </c>
      <c r="E46" s="11">
        <v>10.526315789473685</v>
      </c>
      <c r="F46" s="11">
        <v>10</v>
      </c>
      <c r="G46" s="10">
        <v>4.5</v>
      </c>
      <c r="H46" s="10">
        <v>0.08</v>
      </c>
      <c r="I46" s="10">
        <v>0.05</v>
      </c>
      <c r="J46" s="10">
        <v>0.83</v>
      </c>
      <c r="K46" s="10">
        <v>0.2</v>
      </c>
      <c r="L46" s="10">
        <v>0.05</v>
      </c>
      <c r="M46" s="10">
        <v>2.1</v>
      </c>
      <c r="N46" s="10">
        <v>0.4</v>
      </c>
    </row>
    <row r="47" spans="1:14" ht="15.75" customHeight="1">
      <c r="A47" s="9" t="s">
        <v>129</v>
      </c>
      <c r="B47" s="9" t="s">
        <v>277</v>
      </c>
      <c r="C47" s="10" t="s">
        <v>67</v>
      </c>
      <c r="D47" s="11" t="s">
        <v>34</v>
      </c>
      <c r="E47" s="11">
        <v>1</v>
      </c>
      <c r="F47" s="11">
        <v>1</v>
      </c>
      <c r="G47" s="10">
        <v>0</v>
      </c>
      <c r="H47" s="10">
        <v>0</v>
      </c>
      <c r="I47" s="10">
        <v>0</v>
      </c>
      <c r="J47" s="10">
        <v>0</v>
      </c>
      <c r="K47" s="10">
        <v>387.81</v>
      </c>
      <c r="L47" s="10">
        <v>3.0000000000000001E-3</v>
      </c>
      <c r="M47" s="10">
        <v>0.24</v>
      </c>
      <c r="N47" s="10">
        <v>0</v>
      </c>
    </row>
    <row r="48" spans="1:14" ht="15.75" customHeight="1">
      <c r="A48" s="9" t="s">
        <v>129</v>
      </c>
      <c r="B48" s="9" t="s">
        <v>277</v>
      </c>
      <c r="C48" s="10" t="s">
        <v>134</v>
      </c>
      <c r="D48" s="11" t="s">
        <v>135</v>
      </c>
      <c r="E48" s="11">
        <v>2</v>
      </c>
      <c r="F48" s="11">
        <v>1</v>
      </c>
      <c r="G48" s="10">
        <v>0.44</v>
      </c>
      <c r="H48" s="10">
        <v>3.0000000000000001E-3</v>
      </c>
      <c r="I48" s="10">
        <v>3.0000000000000001E-3</v>
      </c>
      <c r="J48" s="10">
        <v>9.3000000000000013E-2</v>
      </c>
      <c r="K48" s="10">
        <v>0.04</v>
      </c>
      <c r="L48" s="10">
        <v>5.0000000000000001E-3</v>
      </c>
      <c r="M48" s="10">
        <v>0.19</v>
      </c>
      <c r="N48" s="10">
        <v>0.01</v>
      </c>
    </row>
    <row r="49" spans="1:14" ht="15.75" customHeight="1">
      <c r="A49" s="9" t="s">
        <v>28</v>
      </c>
      <c r="B49" s="9" t="s">
        <v>282</v>
      </c>
      <c r="C49" s="10" t="s">
        <v>138</v>
      </c>
      <c r="D49" s="11" t="s">
        <v>30</v>
      </c>
      <c r="E49" s="11">
        <v>45</v>
      </c>
      <c r="F49" s="11">
        <v>45</v>
      </c>
      <c r="G49" s="10">
        <v>158.85</v>
      </c>
      <c r="H49" s="10">
        <v>3.0150000000000001</v>
      </c>
      <c r="I49" s="10">
        <v>0.18</v>
      </c>
      <c r="J49" s="10">
        <v>36.044999999999995</v>
      </c>
      <c r="K49" s="10">
        <v>0.9</v>
      </c>
      <c r="L49" s="10">
        <v>0.36</v>
      </c>
      <c r="M49" s="10">
        <v>4.05</v>
      </c>
      <c r="N49" s="10">
        <v>0</v>
      </c>
    </row>
    <row r="50" spans="1:14" ht="15.75" customHeight="1">
      <c r="A50" s="9" t="s">
        <v>28</v>
      </c>
      <c r="B50" s="9" t="s">
        <v>282</v>
      </c>
      <c r="C50" s="10" t="s">
        <v>107</v>
      </c>
      <c r="D50" s="11" t="s">
        <v>108</v>
      </c>
      <c r="E50" s="11">
        <v>11.764705882352942</v>
      </c>
      <c r="F50" s="11">
        <v>10</v>
      </c>
      <c r="G50" s="10">
        <v>3.5</v>
      </c>
      <c r="H50" s="10">
        <v>0.1</v>
      </c>
      <c r="I50" s="10">
        <v>0.03</v>
      </c>
      <c r="J50" s="10">
        <v>0.63</v>
      </c>
      <c r="K50" s="10">
        <v>0.2</v>
      </c>
      <c r="L50" s="10">
        <v>0.04</v>
      </c>
      <c r="M50" s="10">
        <v>0.7</v>
      </c>
      <c r="N50" s="10">
        <v>18.399999999999999</v>
      </c>
    </row>
    <row r="51" spans="1:14" ht="15.75" customHeight="1">
      <c r="A51" s="9" t="s">
        <v>28</v>
      </c>
      <c r="B51" s="9" t="s">
        <v>282</v>
      </c>
      <c r="C51" s="10" t="s">
        <v>65</v>
      </c>
      <c r="D51" s="11" t="s">
        <v>32</v>
      </c>
      <c r="E51" s="11">
        <v>2.9</v>
      </c>
      <c r="F51" s="11">
        <v>2.9</v>
      </c>
      <c r="G51" s="10">
        <v>26.1</v>
      </c>
      <c r="H51" s="10">
        <v>0</v>
      </c>
      <c r="I51" s="10">
        <v>2.9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5.75" customHeight="1">
      <c r="A52" s="9" t="s">
        <v>28</v>
      </c>
      <c r="B52" s="9" t="s">
        <v>282</v>
      </c>
      <c r="C52" s="10" t="s">
        <v>95</v>
      </c>
      <c r="D52" s="11" t="s">
        <v>31</v>
      </c>
      <c r="E52" s="11">
        <v>3.75</v>
      </c>
      <c r="F52" s="11">
        <v>1.5</v>
      </c>
      <c r="G52" s="10">
        <v>0.55500000000000005</v>
      </c>
      <c r="H52" s="10">
        <v>1.7999999999999999E-2</v>
      </c>
      <c r="I52" s="10">
        <v>1.5000000000000002E-3</v>
      </c>
      <c r="J52" s="10">
        <v>0.10199999999999999</v>
      </c>
      <c r="K52" s="10">
        <v>0.22500000000000001</v>
      </c>
      <c r="L52" s="10">
        <v>7.4999999999999997E-3</v>
      </c>
      <c r="M52" s="10">
        <v>0.85499999999999998</v>
      </c>
      <c r="N52" s="10">
        <v>3</v>
      </c>
    </row>
    <row r="53" spans="1:14" ht="15.75" customHeight="1">
      <c r="A53" s="9" t="s">
        <v>28</v>
      </c>
      <c r="B53" s="9" t="s">
        <v>282</v>
      </c>
      <c r="C53" s="10" t="s">
        <v>98</v>
      </c>
      <c r="D53" s="11" t="s">
        <v>33</v>
      </c>
      <c r="E53" s="11">
        <v>0.63157894736842102</v>
      </c>
      <c r="F53" s="11">
        <v>0.6</v>
      </c>
      <c r="G53" s="10">
        <v>0.86399999999999988</v>
      </c>
      <c r="H53" s="10">
        <v>2.8199999999999999E-2</v>
      </c>
      <c r="I53" s="10">
        <v>1.8E-3</v>
      </c>
      <c r="J53" s="10">
        <v>0.17579999999999998</v>
      </c>
      <c r="K53" s="10">
        <v>0.114</v>
      </c>
      <c r="L53" s="10">
        <v>7.8000000000000005E-3</v>
      </c>
      <c r="M53" s="10">
        <v>0.24</v>
      </c>
      <c r="N53" s="10">
        <v>0</v>
      </c>
    </row>
    <row r="54" spans="1:14" ht="15.75" customHeight="1">
      <c r="A54" s="9" t="s">
        <v>28</v>
      </c>
      <c r="B54" s="9" t="s">
        <v>282</v>
      </c>
      <c r="C54" s="10" t="s">
        <v>67</v>
      </c>
      <c r="D54" s="11" t="s">
        <v>34</v>
      </c>
      <c r="E54" s="11">
        <v>1</v>
      </c>
      <c r="F54" s="11">
        <v>1</v>
      </c>
      <c r="G54" s="10">
        <v>0</v>
      </c>
      <c r="H54" s="10">
        <v>0</v>
      </c>
      <c r="I54" s="10">
        <v>0</v>
      </c>
      <c r="J54" s="10">
        <v>0</v>
      </c>
      <c r="K54" s="10">
        <v>387.81</v>
      </c>
      <c r="L54" s="10">
        <v>3.0000000000000001E-3</v>
      </c>
      <c r="M54" s="10">
        <v>0.24</v>
      </c>
      <c r="N54" s="10">
        <v>0</v>
      </c>
    </row>
    <row r="55" spans="1:14" ht="15.75" customHeight="1">
      <c r="A55" s="9" t="s">
        <v>139</v>
      </c>
      <c r="B55" s="9" t="s">
        <v>178</v>
      </c>
      <c r="C55" s="10" t="s">
        <v>179</v>
      </c>
      <c r="D55" s="11" t="s">
        <v>180</v>
      </c>
      <c r="E55" s="11">
        <v>104.16666666666667</v>
      </c>
      <c r="F55" s="11">
        <v>75</v>
      </c>
      <c r="G55" s="10">
        <v>99</v>
      </c>
      <c r="H55" s="10">
        <v>0.82499999999999996</v>
      </c>
      <c r="I55" s="10">
        <v>0.15</v>
      </c>
      <c r="J55" s="10">
        <v>22.725000000000001</v>
      </c>
      <c r="K55" s="10">
        <v>3</v>
      </c>
      <c r="L55" s="10">
        <v>0.375</v>
      </c>
      <c r="M55" s="10">
        <v>2.25</v>
      </c>
      <c r="N55" s="10">
        <v>40.5</v>
      </c>
    </row>
    <row r="56" spans="1:14" ht="15.75" customHeight="1">
      <c r="A56" s="9" t="s">
        <v>139</v>
      </c>
      <c r="B56" s="9" t="s">
        <v>178</v>
      </c>
      <c r="C56" s="10" t="s">
        <v>65</v>
      </c>
      <c r="D56" s="11" t="s">
        <v>32</v>
      </c>
      <c r="E56" s="11">
        <v>3</v>
      </c>
      <c r="F56" s="11">
        <v>3</v>
      </c>
      <c r="G56" s="10">
        <v>27</v>
      </c>
      <c r="H56" s="10">
        <v>0</v>
      </c>
      <c r="I56" s="10">
        <v>3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5.75" customHeight="1">
      <c r="A57" s="9" t="s">
        <v>143</v>
      </c>
      <c r="B57" s="9" t="s">
        <v>283</v>
      </c>
      <c r="C57" s="10" t="s">
        <v>134</v>
      </c>
      <c r="D57" s="11" t="s">
        <v>135</v>
      </c>
      <c r="E57" s="11">
        <v>70</v>
      </c>
      <c r="F57" s="11">
        <v>35</v>
      </c>
      <c r="G57" s="10">
        <v>15.4</v>
      </c>
      <c r="H57" s="10">
        <v>0.105</v>
      </c>
      <c r="I57" s="10">
        <v>0.105</v>
      </c>
      <c r="J57" s="10">
        <v>3.2549999999999999</v>
      </c>
      <c r="K57" s="10">
        <v>1.4</v>
      </c>
      <c r="L57" s="10">
        <v>0.17499999999999999</v>
      </c>
      <c r="M57" s="10">
        <v>6.65</v>
      </c>
      <c r="N57" s="10">
        <v>0.35</v>
      </c>
    </row>
    <row r="58" spans="1:14" ht="15.75" customHeight="1">
      <c r="A58" s="9" t="s">
        <v>143</v>
      </c>
      <c r="B58" s="9" t="s">
        <v>283</v>
      </c>
      <c r="C58" s="10" t="s">
        <v>284</v>
      </c>
      <c r="D58" s="11" t="s">
        <v>285</v>
      </c>
      <c r="E58" s="11">
        <v>14</v>
      </c>
      <c r="F58" s="11">
        <v>14</v>
      </c>
      <c r="G58" s="10">
        <v>50.96</v>
      </c>
      <c r="H58" s="10">
        <v>8.4000000000000005E-2</v>
      </c>
      <c r="I58" s="10">
        <v>1.4000000000000002E-2</v>
      </c>
      <c r="J58" s="10">
        <v>12.628</v>
      </c>
      <c r="K58" s="10">
        <v>5.46</v>
      </c>
      <c r="L58" s="10">
        <v>0.68600000000000005</v>
      </c>
      <c r="M58" s="10">
        <v>5.88</v>
      </c>
      <c r="N58" s="10">
        <v>0</v>
      </c>
    </row>
    <row r="59" spans="1:14" ht="15.75" customHeight="1">
      <c r="A59" s="9" t="s">
        <v>147</v>
      </c>
      <c r="B59" s="9" t="s">
        <v>286</v>
      </c>
      <c r="C59" s="10" t="s">
        <v>70</v>
      </c>
      <c r="D59" s="11" t="s">
        <v>59</v>
      </c>
      <c r="E59" s="11">
        <v>20</v>
      </c>
      <c r="F59" s="11">
        <v>20</v>
      </c>
      <c r="G59" s="10">
        <v>57.2</v>
      </c>
      <c r="H59" s="10">
        <v>4.68</v>
      </c>
      <c r="I59" s="10">
        <v>3.74</v>
      </c>
      <c r="J59" s="10">
        <v>1.18</v>
      </c>
      <c r="K59" s="10">
        <v>95</v>
      </c>
      <c r="L59" s="10">
        <v>0.1</v>
      </c>
      <c r="M59" s="10">
        <v>81</v>
      </c>
      <c r="N59" s="10">
        <v>19.2</v>
      </c>
    </row>
    <row r="60" spans="1:14" ht="15.75" customHeight="1">
      <c r="A60" s="9" t="s">
        <v>147</v>
      </c>
      <c r="B60" s="9" t="s">
        <v>286</v>
      </c>
      <c r="C60" s="10" t="s">
        <v>287</v>
      </c>
      <c r="D60" s="11" t="s">
        <v>288</v>
      </c>
      <c r="E60" s="11">
        <v>10</v>
      </c>
      <c r="F60" s="11">
        <v>10</v>
      </c>
      <c r="G60" s="10">
        <v>32</v>
      </c>
      <c r="H60" s="10">
        <v>0.64</v>
      </c>
      <c r="I60" s="10">
        <v>0.75</v>
      </c>
      <c r="J60" s="10">
        <v>5.67</v>
      </c>
      <c r="K60" s="10">
        <v>13.5</v>
      </c>
      <c r="L60" s="10">
        <v>0.01</v>
      </c>
      <c r="M60" s="10">
        <v>25.3</v>
      </c>
      <c r="N60" s="10">
        <v>8.6999999999999993</v>
      </c>
    </row>
    <row r="61" spans="1:14" ht="15.75" customHeight="1">
      <c r="A61" s="46" t="s">
        <v>151</v>
      </c>
      <c r="B61" s="47"/>
      <c r="C61" s="47"/>
      <c r="D61" s="47"/>
      <c r="E61" s="47"/>
      <c r="F61" s="48"/>
      <c r="G61" s="13">
        <f>SUM(G43:G60)</f>
        <v>498.31899999999996</v>
      </c>
      <c r="H61" s="13">
        <f t="shared" ref="H61:N61" si="6">SUM(H43:H60)</f>
        <v>9.9282000000000004</v>
      </c>
      <c r="I61" s="13">
        <f t="shared" si="6"/>
        <v>10.9603</v>
      </c>
      <c r="J61" s="13">
        <f t="shared" si="6"/>
        <v>87.788800000000009</v>
      </c>
      <c r="K61" s="13">
        <f t="shared" si="6"/>
        <v>898.05900000000008</v>
      </c>
      <c r="L61" s="13">
        <f t="shared" si="6"/>
        <v>2.1722999999999999</v>
      </c>
      <c r="M61" s="13">
        <f t="shared" si="6"/>
        <v>138.79500000000002</v>
      </c>
      <c r="N61" s="13">
        <f t="shared" si="6"/>
        <v>114.86</v>
      </c>
    </row>
    <row r="62" spans="1:14" ht="15.75" customHeight="1">
      <c r="A62" s="46" t="s">
        <v>45</v>
      </c>
      <c r="B62" s="47"/>
      <c r="C62" s="47"/>
      <c r="D62" s="47"/>
      <c r="E62" s="47"/>
      <c r="F62" s="48"/>
      <c r="G62" s="17">
        <f t="shared" ref="G62:N62" si="7">+G26+G42+G61</f>
        <v>1005.547</v>
      </c>
      <c r="H62" s="17">
        <f t="shared" si="7"/>
        <v>50.212850000000003</v>
      </c>
      <c r="I62" s="17">
        <f t="shared" si="7"/>
        <v>31.1099</v>
      </c>
      <c r="J62" s="17">
        <f t="shared" si="7"/>
        <v>125.31215</v>
      </c>
      <c r="K62" s="17">
        <f t="shared" si="7"/>
        <v>1787.8920000000001</v>
      </c>
      <c r="L62" s="17">
        <f t="shared" si="7"/>
        <v>6.5859000000000005</v>
      </c>
      <c r="M62" s="17">
        <f t="shared" si="7"/>
        <v>209.89000000000001</v>
      </c>
      <c r="N62" s="17">
        <f t="shared" si="7"/>
        <v>408.83000000000004</v>
      </c>
    </row>
    <row r="63" spans="1:14" ht="15.75" customHeight="1">
      <c r="A63" s="55" t="s">
        <v>46</v>
      </c>
      <c r="B63" s="47"/>
      <c r="C63" s="47"/>
      <c r="D63" s="47"/>
      <c r="E63" s="47"/>
      <c r="F63" s="48"/>
      <c r="G63" s="19">
        <v>2499</v>
      </c>
      <c r="H63" s="20" t="s">
        <v>47</v>
      </c>
      <c r="I63" s="20" t="s">
        <v>48</v>
      </c>
      <c r="J63" s="20" t="s">
        <v>49</v>
      </c>
      <c r="K63" s="20" t="s">
        <v>50</v>
      </c>
      <c r="L63" s="20" t="s">
        <v>51</v>
      </c>
      <c r="M63" s="20" t="s">
        <v>52</v>
      </c>
      <c r="N63" s="21"/>
    </row>
    <row r="64" spans="1:14" ht="15.75" customHeight="1">
      <c r="A64" s="56" t="s">
        <v>53</v>
      </c>
      <c r="B64" s="47"/>
      <c r="C64" s="47"/>
      <c r="D64" s="47"/>
      <c r="E64" s="47"/>
      <c r="F64" s="48"/>
      <c r="G64" s="22">
        <f>+G62/G63</f>
        <v>0.40237975190076031</v>
      </c>
      <c r="H64" s="23"/>
      <c r="I64" s="23"/>
      <c r="J64" s="23"/>
      <c r="K64" s="23"/>
      <c r="L64" s="23"/>
      <c r="M64" s="23"/>
      <c r="N64" s="23"/>
    </row>
    <row r="65" spans="1:14" ht="15.75" customHeight="1">
      <c r="A65" s="57" t="s">
        <v>54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8"/>
    </row>
    <row r="66" spans="1:14" ht="15.75" customHeight="1"/>
    <row r="67" spans="1:14" ht="15.75" customHeight="1"/>
    <row r="68" spans="1:14" ht="15.75" customHeight="1"/>
    <row r="69" spans="1:14" ht="15.75" customHeight="1"/>
    <row r="70" spans="1:14" ht="15.75" customHeight="1"/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0">
    <mergeCell ref="A64:F64"/>
    <mergeCell ref="A65:N65"/>
    <mergeCell ref="A14:B14"/>
    <mergeCell ref="A25:B26"/>
    <mergeCell ref="C25:F25"/>
    <mergeCell ref="C26:F26"/>
    <mergeCell ref="C34:F34"/>
    <mergeCell ref="A41:B42"/>
    <mergeCell ref="C41:F41"/>
    <mergeCell ref="C14:F14"/>
    <mergeCell ref="C42:F42"/>
    <mergeCell ref="A61:F61"/>
    <mergeCell ref="A62:F62"/>
    <mergeCell ref="A63:F63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N1002"/>
  <sheetViews>
    <sheetView topLeftCell="A45" zoomScale="70" zoomScaleNormal="70" workbookViewId="0">
      <selection activeCell="H59" sqref="H59"/>
    </sheetView>
  </sheetViews>
  <sheetFormatPr baseColWidth="10" defaultColWidth="14.42578125" defaultRowHeight="15" customHeight="1"/>
  <cols>
    <col min="1" max="1" width="26.85546875" customWidth="1"/>
    <col min="2" max="2" width="48.7109375" customWidth="1"/>
    <col min="3" max="3" width="52.28515625" customWidth="1"/>
    <col min="4" max="4" width="11.28515625" customWidth="1"/>
    <col min="5" max="5" width="13.5703125" customWidth="1"/>
    <col min="6" max="6" width="7.140625" customWidth="1"/>
    <col min="7" max="7" width="9.140625" customWidth="1"/>
    <col min="8" max="8" width="8.5703125" customWidth="1"/>
    <col min="9" max="9" width="7.42578125" customWidth="1"/>
    <col min="10" max="10" width="9.7109375" customWidth="1"/>
    <col min="11" max="11" width="12" customWidth="1"/>
    <col min="12" max="12" width="8" customWidth="1"/>
    <col min="13" max="13" width="10.85546875" customWidth="1"/>
    <col min="14" max="14" width="6.7109375" customWidth="1"/>
    <col min="15" max="26" width="10.7109375" customWidth="1"/>
  </cols>
  <sheetData>
    <row r="2" spans="1:14">
      <c r="A2" s="67" t="s">
        <v>350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ht="31.5">
      <c r="A3" s="59" t="s">
        <v>1</v>
      </c>
      <c r="B3" s="59" t="s">
        <v>2</v>
      </c>
      <c r="C3" s="59" t="s">
        <v>3</v>
      </c>
      <c r="D3" s="59" t="s">
        <v>4</v>
      </c>
      <c r="E3" s="31" t="s">
        <v>5</v>
      </c>
      <c r="F3" s="31" t="s">
        <v>5</v>
      </c>
      <c r="G3" s="61" t="s">
        <v>6</v>
      </c>
      <c r="H3" s="32" t="s">
        <v>7</v>
      </c>
      <c r="I3" s="32" t="s">
        <v>7</v>
      </c>
      <c r="J3" s="33" t="s">
        <v>7</v>
      </c>
      <c r="K3" s="33" t="s">
        <v>8</v>
      </c>
      <c r="L3" s="33" t="s">
        <v>8</v>
      </c>
      <c r="M3" s="33" t="s">
        <v>8</v>
      </c>
      <c r="N3" s="33" t="s">
        <v>9</v>
      </c>
    </row>
    <row r="4" spans="1:14" ht="121.5">
      <c r="A4" s="60"/>
      <c r="B4" s="60"/>
      <c r="C4" s="60"/>
      <c r="D4" s="60"/>
      <c r="E4" s="33" t="s">
        <v>10</v>
      </c>
      <c r="F4" s="33" t="s">
        <v>11</v>
      </c>
      <c r="G4" s="60"/>
      <c r="H4" s="32" t="s">
        <v>12</v>
      </c>
      <c r="I4" s="32" t="s">
        <v>13</v>
      </c>
      <c r="J4" s="33" t="s">
        <v>14</v>
      </c>
      <c r="K4" s="33" t="s">
        <v>15</v>
      </c>
      <c r="L4" s="33" t="s">
        <v>16</v>
      </c>
      <c r="M4" s="33" t="s">
        <v>17</v>
      </c>
      <c r="N4" s="33" t="s">
        <v>18</v>
      </c>
    </row>
    <row r="5" spans="1:14">
      <c r="A5" s="9" t="s">
        <v>77</v>
      </c>
      <c r="B5" s="9" t="s">
        <v>290</v>
      </c>
      <c r="C5" s="10" t="s">
        <v>79</v>
      </c>
      <c r="D5" s="11" t="s">
        <v>80</v>
      </c>
      <c r="E5" s="34">
        <v>50</v>
      </c>
      <c r="F5" s="11">
        <v>50</v>
      </c>
      <c r="G5" s="10">
        <v>44.5</v>
      </c>
      <c r="H5" s="10">
        <v>1.05</v>
      </c>
      <c r="I5" s="10">
        <v>0.05</v>
      </c>
      <c r="J5" s="10">
        <v>9.4499999999999993</v>
      </c>
      <c r="K5" s="10">
        <v>3</v>
      </c>
      <c r="L5" s="10">
        <v>0.4</v>
      </c>
      <c r="M5" s="10">
        <v>6</v>
      </c>
      <c r="N5" s="10">
        <v>0</v>
      </c>
    </row>
    <row r="6" spans="1:14">
      <c r="A6" s="9" t="s">
        <v>77</v>
      </c>
      <c r="B6" s="9" t="s">
        <v>290</v>
      </c>
      <c r="C6" s="10" t="s">
        <v>291</v>
      </c>
      <c r="D6" s="11" t="s">
        <v>292</v>
      </c>
      <c r="E6" s="34">
        <v>10</v>
      </c>
      <c r="F6" s="11">
        <v>10</v>
      </c>
      <c r="G6" s="10">
        <v>35.799999999999997</v>
      </c>
      <c r="H6" s="10">
        <v>0.84</v>
      </c>
      <c r="I6" s="10">
        <v>7.0000000000000007E-2</v>
      </c>
      <c r="J6" s="10">
        <v>7.94</v>
      </c>
      <c r="K6" s="10">
        <v>0</v>
      </c>
      <c r="L6" s="10">
        <v>0.17</v>
      </c>
      <c r="M6" s="10">
        <v>3.6</v>
      </c>
      <c r="N6" s="10">
        <v>0</v>
      </c>
    </row>
    <row r="7" spans="1:14">
      <c r="A7" s="9" t="s">
        <v>77</v>
      </c>
      <c r="B7" s="9" t="s">
        <v>290</v>
      </c>
      <c r="C7" s="10" t="s">
        <v>85</v>
      </c>
      <c r="D7" s="11" t="s">
        <v>86</v>
      </c>
      <c r="E7" s="34">
        <v>11.111111111111111</v>
      </c>
      <c r="F7" s="11">
        <v>10</v>
      </c>
      <c r="G7" s="10">
        <v>4.3</v>
      </c>
      <c r="H7" s="10">
        <v>0.21</v>
      </c>
      <c r="I7" s="10">
        <v>0</v>
      </c>
      <c r="J7" s="10">
        <v>0.72</v>
      </c>
      <c r="K7" s="10">
        <v>0.6</v>
      </c>
      <c r="L7" s="10">
        <v>0.1</v>
      </c>
      <c r="M7" s="10">
        <v>4</v>
      </c>
      <c r="N7" s="10">
        <v>3.3</v>
      </c>
    </row>
    <row r="8" spans="1:14">
      <c r="A8" s="9" t="s">
        <v>77</v>
      </c>
      <c r="B8" s="9" t="s">
        <v>290</v>
      </c>
      <c r="C8" s="10" t="s">
        <v>83</v>
      </c>
      <c r="D8" s="11" t="s">
        <v>84</v>
      </c>
      <c r="E8" s="34">
        <v>15</v>
      </c>
      <c r="F8" s="11">
        <v>15</v>
      </c>
      <c r="G8" s="10">
        <v>56.1</v>
      </c>
      <c r="H8" s="10">
        <v>3.585</v>
      </c>
      <c r="I8" s="10">
        <v>0.16500000000000001</v>
      </c>
      <c r="J8" s="10">
        <v>9.0299999999999994</v>
      </c>
      <c r="K8" s="10">
        <v>2.25</v>
      </c>
      <c r="L8" s="10">
        <v>0.69</v>
      </c>
      <c r="M8" s="10">
        <v>9</v>
      </c>
      <c r="N8" s="10">
        <v>3.3</v>
      </c>
    </row>
    <row r="9" spans="1:14">
      <c r="A9" s="9" t="s">
        <v>77</v>
      </c>
      <c r="B9" s="9" t="s">
        <v>290</v>
      </c>
      <c r="C9" s="10" t="s">
        <v>81</v>
      </c>
      <c r="D9" s="11" t="s">
        <v>82</v>
      </c>
      <c r="E9" s="34">
        <v>11.764705882352942</v>
      </c>
      <c r="F9" s="11">
        <v>10</v>
      </c>
      <c r="G9" s="10">
        <v>4.7</v>
      </c>
      <c r="H9" s="10">
        <v>7.0000000000000007E-2</v>
      </c>
      <c r="I9" s="10">
        <v>0.01</v>
      </c>
      <c r="J9" s="10">
        <v>0.95</v>
      </c>
      <c r="K9" s="10">
        <v>3.5</v>
      </c>
      <c r="L9" s="10">
        <v>0.04</v>
      </c>
      <c r="M9" s="10">
        <v>2.7</v>
      </c>
      <c r="N9" s="10">
        <v>131.80000000000001</v>
      </c>
    </row>
    <row r="10" spans="1:14">
      <c r="A10" s="9" t="s">
        <v>77</v>
      </c>
      <c r="B10" s="9" t="s">
        <v>290</v>
      </c>
      <c r="C10" s="10" t="s">
        <v>93</v>
      </c>
      <c r="D10" s="11" t="s">
        <v>94</v>
      </c>
      <c r="E10" s="34">
        <v>7</v>
      </c>
      <c r="F10" s="11">
        <v>7</v>
      </c>
      <c r="G10" s="10">
        <v>17.989999999999998</v>
      </c>
      <c r="H10" s="10">
        <v>1.2879999999999998</v>
      </c>
      <c r="I10" s="10">
        <v>1.421</v>
      </c>
      <c r="J10" s="10">
        <v>1.4000000000000002E-2</v>
      </c>
      <c r="K10" s="10">
        <v>4.0599999999999996</v>
      </c>
      <c r="L10" s="10">
        <v>0.105</v>
      </c>
      <c r="M10" s="10">
        <v>0.56000000000000005</v>
      </c>
      <c r="N10" s="10">
        <v>0</v>
      </c>
    </row>
    <row r="11" spans="1:14">
      <c r="A11" s="9" t="s">
        <v>77</v>
      </c>
      <c r="B11" s="9" t="s">
        <v>290</v>
      </c>
      <c r="C11" s="10" t="s">
        <v>95</v>
      </c>
      <c r="D11" s="11" t="s">
        <v>31</v>
      </c>
      <c r="E11" s="34">
        <v>7.5</v>
      </c>
      <c r="F11" s="11">
        <v>3</v>
      </c>
      <c r="G11" s="10">
        <v>1.1100000000000001</v>
      </c>
      <c r="H11" s="10">
        <v>3.5999999999999997E-2</v>
      </c>
      <c r="I11" s="10">
        <v>3.0000000000000005E-3</v>
      </c>
      <c r="J11" s="10">
        <v>0.20399999999999999</v>
      </c>
      <c r="K11" s="10">
        <v>0.45</v>
      </c>
      <c r="L11" s="10">
        <v>1.4999999999999999E-2</v>
      </c>
      <c r="M11" s="10">
        <v>1.71</v>
      </c>
      <c r="N11" s="10">
        <v>6</v>
      </c>
    </row>
    <row r="12" spans="1:14">
      <c r="A12" s="9" t="s">
        <v>77</v>
      </c>
      <c r="B12" s="9" t="s">
        <v>290</v>
      </c>
      <c r="C12" s="10" t="s">
        <v>96</v>
      </c>
      <c r="D12" s="11" t="s">
        <v>97</v>
      </c>
      <c r="E12" s="34">
        <v>2.2222222222222223</v>
      </c>
      <c r="F12" s="11">
        <v>2</v>
      </c>
      <c r="G12" s="10">
        <v>0.88</v>
      </c>
      <c r="H12" s="10">
        <v>4.5999999999999999E-2</v>
      </c>
      <c r="I12" s="10">
        <v>1.2E-2</v>
      </c>
      <c r="J12" s="10">
        <v>0.11800000000000001</v>
      </c>
      <c r="K12" s="10">
        <v>0.92</v>
      </c>
      <c r="L12" s="10">
        <v>3.6000000000000004E-2</v>
      </c>
      <c r="M12" s="10">
        <v>1.64</v>
      </c>
      <c r="N12" s="10">
        <v>7.8</v>
      </c>
    </row>
    <row r="13" spans="1:14">
      <c r="A13" s="9" t="s">
        <v>77</v>
      </c>
      <c r="B13" s="9" t="s">
        <v>290</v>
      </c>
      <c r="C13" s="10" t="s">
        <v>98</v>
      </c>
      <c r="D13" s="11" t="s">
        <v>33</v>
      </c>
      <c r="E13" s="34">
        <v>0.63157894736842102</v>
      </c>
      <c r="F13" s="11">
        <v>0.6</v>
      </c>
      <c r="G13" s="10">
        <v>0.86399999999999988</v>
      </c>
      <c r="H13" s="10">
        <v>2.8199999999999999E-2</v>
      </c>
      <c r="I13" s="10">
        <v>1.8E-3</v>
      </c>
      <c r="J13" s="10">
        <v>0.17579999999999998</v>
      </c>
      <c r="K13" s="10">
        <v>0.114</v>
      </c>
      <c r="L13" s="10">
        <v>7.8000000000000005E-3</v>
      </c>
      <c r="M13" s="10">
        <v>0.24</v>
      </c>
      <c r="N13" s="10">
        <v>0</v>
      </c>
    </row>
    <row r="14" spans="1:14">
      <c r="A14" s="9" t="s">
        <v>77</v>
      </c>
      <c r="B14" s="9" t="s">
        <v>290</v>
      </c>
      <c r="C14" s="10" t="s">
        <v>67</v>
      </c>
      <c r="D14" s="11" t="s">
        <v>34</v>
      </c>
      <c r="E14" s="34">
        <v>1</v>
      </c>
      <c r="F14" s="11">
        <v>1</v>
      </c>
      <c r="G14" s="10">
        <v>0</v>
      </c>
      <c r="H14" s="10">
        <v>0</v>
      </c>
      <c r="I14" s="10">
        <v>0</v>
      </c>
      <c r="J14" s="10">
        <v>0</v>
      </c>
      <c r="K14" s="10">
        <v>387.81</v>
      </c>
      <c r="L14" s="10">
        <v>3.0000000000000001E-3</v>
      </c>
      <c r="M14" s="10">
        <v>0.24</v>
      </c>
      <c r="N14" s="10">
        <v>0</v>
      </c>
    </row>
    <row r="15" spans="1:14">
      <c r="A15" s="57"/>
      <c r="B15" s="48"/>
      <c r="C15" s="46" t="s">
        <v>293</v>
      </c>
      <c r="D15" s="47"/>
      <c r="E15" s="47"/>
      <c r="F15" s="48"/>
      <c r="G15" s="13">
        <f>SUM(G5:G14)</f>
        <v>166.244</v>
      </c>
      <c r="H15" s="13">
        <f t="shared" ref="H15:N15" si="0">SUM(H5:H14)</f>
        <v>7.1532000000000009</v>
      </c>
      <c r="I15" s="13">
        <f t="shared" si="0"/>
        <v>1.7328000000000001</v>
      </c>
      <c r="J15" s="13">
        <f t="shared" si="0"/>
        <v>28.601799999999997</v>
      </c>
      <c r="K15" s="13">
        <f t="shared" si="0"/>
        <v>402.70400000000001</v>
      </c>
      <c r="L15" s="13">
        <f t="shared" si="0"/>
        <v>1.5667999999999997</v>
      </c>
      <c r="M15" s="13">
        <f t="shared" si="0"/>
        <v>29.689999999999998</v>
      </c>
      <c r="N15" s="13">
        <f t="shared" si="0"/>
        <v>152.20000000000002</v>
      </c>
    </row>
    <row r="16" spans="1:14">
      <c r="A16" s="9" t="s">
        <v>77</v>
      </c>
      <c r="B16" s="9" t="s">
        <v>294</v>
      </c>
      <c r="C16" s="10" t="s">
        <v>79</v>
      </c>
      <c r="D16" s="11" t="s">
        <v>80</v>
      </c>
      <c r="E16" s="34">
        <v>45</v>
      </c>
      <c r="F16" s="11">
        <v>45</v>
      </c>
      <c r="G16" s="10">
        <v>40.049999999999997</v>
      </c>
      <c r="H16" s="10">
        <v>0.94499999999999995</v>
      </c>
      <c r="I16" s="10">
        <v>4.4999999999999998E-2</v>
      </c>
      <c r="J16" s="10">
        <v>8.504999999999999</v>
      </c>
      <c r="K16" s="10">
        <v>2.7</v>
      </c>
      <c r="L16" s="10">
        <v>0.36</v>
      </c>
      <c r="M16" s="10">
        <v>5.4</v>
      </c>
      <c r="N16" s="10">
        <v>0</v>
      </c>
    </row>
    <row r="17" spans="1:14">
      <c r="A17" s="9" t="s">
        <v>77</v>
      </c>
      <c r="B17" s="9" t="s">
        <v>294</v>
      </c>
      <c r="C17" s="10" t="s">
        <v>295</v>
      </c>
      <c r="D17" s="11" t="s">
        <v>296</v>
      </c>
      <c r="E17" s="34">
        <v>10</v>
      </c>
      <c r="F17" s="11">
        <v>10</v>
      </c>
      <c r="G17" s="10">
        <v>41.1</v>
      </c>
      <c r="H17" s="10">
        <v>1.69</v>
      </c>
      <c r="I17" s="10">
        <v>0.75</v>
      </c>
      <c r="J17" s="10">
        <v>6.41</v>
      </c>
      <c r="K17" s="10">
        <v>0.3</v>
      </c>
      <c r="L17" s="10">
        <v>0.45</v>
      </c>
      <c r="M17" s="10">
        <v>5.4</v>
      </c>
      <c r="N17" s="10">
        <v>0</v>
      </c>
    </row>
    <row r="18" spans="1:14">
      <c r="A18" s="9" t="s">
        <v>77</v>
      </c>
      <c r="B18" s="9" t="s">
        <v>294</v>
      </c>
      <c r="C18" s="10" t="s">
        <v>83</v>
      </c>
      <c r="D18" s="11" t="s">
        <v>84</v>
      </c>
      <c r="E18" s="34">
        <v>15</v>
      </c>
      <c r="F18" s="11">
        <v>15</v>
      </c>
      <c r="G18" s="10">
        <v>56.1</v>
      </c>
      <c r="H18" s="10">
        <v>3.585</v>
      </c>
      <c r="I18" s="10">
        <v>0.16500000000000001</v>
      </c>
      <c r="J18" s="10">
        <v>9.0299999999999994</v>
      </c>
      <c r="K18" s="10">
        <v>2.25</v>
      </c>
      <c r="L18" s="10">
        <v>0.69</v>
      </c>
      <c r="M18" s="10">
        <v>9</v>
      </c>
      <c r="N18" s="10">
        <v>3.3</v>
      </c>
    </row>
    <row r="19" spans="1:14">
      <c r="A19" s="9" t="s">
        <v>77</v>
      </c>
      <c r="B19" s="9" t="s">
        <v>294</v>
      </c>
      <c r="C19" s="10" t="s">
        <v>85</v>
      </c>
      <c r="D19" s="11" t="s">
        <v>86</v>
      </c>
      <c r="E19" s="34">
        <v>11.111111111111111</v>
      </c>
      <c r="F19" s="11">
        <v>10</v>
      </c>
      <c r="G19" s="10">
        <v>4.3</v>
      </c>
      <c r="H19" s="10">
        <v>0.21</v>
      </c>
      <c r="I19" s="10">
        <v>0</v>
      </c>
      <c r="J19" s="10">
        <v>0.72</v>
      </c>
      <c r="K19" s="10">
        <v>0.6</v>
      </c>
      <c r="L19" s="10">
        <v>0.1</v>
      </c>
      <c r="M19" s="10">
        <v>4</v>
      </c>
      <c r="N19" s="10">
        <v>3.3</v>
      </c>
    </row>
    <row r="20" spans="1:14">
      <c r="A20" s="9" t="s">
        <v>77</v>
      </c>
      <c r="B20" s="9" t="s">
        <v>294</v>
      </c>
      <c r="C20" s="10" t="s">
        <v>81</v>
      </c>
      <c r="D20" s="11" t="s">
        <v>82</v>
      </c>
      <c r="E20" s="34">
        <v>11.764705882352942</v>
      </c>
      <c r="F20" s="11">
        <v>10</v>
      </c>
      <c r="G20" s="10">
        <v>4.7</v>
      </c>
      <c r="H20" s="10">
        <v>7.0000000000000007E-2</v>
      </c>
      <c r="I20" s="10">
        <v>0.01</v>
      </c>
      <c r="J20" s="10">
        <v>0.95</v>
      </c>
      <c r="K20" s="10">
        <v>3.5</v>
      </c>
      <c r="L20" s="10">
        <v>0.04</v>
      </c>
      <c r="M20" s="10">
        <v>2.7</v>
      </c>
      <c r="N20" s="10">
        <v>131.80000000000001</v>
      </c>
    </row>
    <row r="21" spans="1:14" ht="15.75" customHeight="1">
      <c r="A21" s="9" t="s">
        <v>77</v>
      </c>
      <c r="B21" s="9" t="s">
        <v>294</v>
      </c>
      <c r="C21" s="10" t="s">
        <v>95</v>
      </c>
      <c r="D21" s="11" t="s">
        <v>31</v>
      </c>
      <c r="E21" s="34">
        <v>7.5</v>
      </c>
      <c r="F21" s="11">
        <v>3</v>
      </c>
      <c r="G21" s="10">
        <v>1.1100000000000001</v>
      </c>
      <c r="H21" s="10">
        <v>3.5999999999999997E-2</v>
      </c>
      <c r="I21" s="10">
        <v>3.0000000000000005E-3</v>
      </c>
      <c r="J21" s="10">
        <v>0.20399999999999999</v>
      </c>
      <c r="K21" s="10">
        <v>0.45</v>
      </c>
      <c r="L21" s="10">
        <v>1.4999999999999999E-2</v>
      </c>
      <c r="M21" s="10">
        <v>1.71</v>
      </c>
      <c r="N21" s="10">
        <v>6</v>
      </c>
    </row>
    <row r="22" spans="1:14" ht="15.75" customHeight="1">
      <c r="A22" s="9" t="s">
        <v>77</v>
      </c>
      <c r="B22" s="9" t="s">
        <v>294</v>
      </c>
      <c r="C22" s="10" t="s">
        <v>93</v>
      </c>
      <c r="D22" s="11" t="s">
        <v>94</v>
      </c>
      <c r="E22" s="34">
        <v>7</v>
      </c>
      <c r="F22" s="11">
        <v>7</v>
      </c>
      <c r="G22" s="10">
        <v>17.989999999999998</v>
      </c>
      <c r="H22" s="10">
        <v>1.2879999999999998</v>
      </c>
      <c r="I22" s="10">
        <v>1.421</v>
      </c>
      <c r="J22" s="10">
        <v>1.4000000000000002E-2</v>
      </c>
      <c r="K22" s="10">
        <v>4.0599999999999996</v>
      </c>
      <c r="L22" s="10">
        <v>0.105</v>
      </c>
      <c r="M22" s="10">
        <v>0.56000000000000005</v>
      </c>
      <c r="N22" s="10">
        <v>0</v>
      </c>
    </row>
    <row r="23" spans="1:14" ht="15.75" customHeight="1">
      <c r="A23" s="9" t="s">
        <v>77</v>
      </c>
      <c r="B23" s="9" t="s">
        <v>294</v>
      </c>
      <c r="C23" s="10" t="s">
        <v>96</v>
      </c>
      <c r="D23" s="11" t="s">
        <v>97</v>
      </c>
      <c r="E23" s="34">
        <v>2.2222222222222223</v>
      </c>
      <c r="F23" s="11">
        <v>2</v>
      </c>
      <c r="G23" s="10">
        <v>0.88</v>
      </c>
      <c r="H23" s="10">
        <v>4.5999999999999999E-2</v>
      </c>
      <c r="I23" s="10">
        <v>1.2E-2</v>
      </c>
      <c r="J23" s="10">
        <v>0.11800000000000001</v>
      </c>
      <c r="K23" s="10">
        <v>0.92</v>
      </c>
      <c r="L23" s="10">
        <v>3.6000000000000004E-2</v>
      </c>
      <c r="M23" s="10">
        <v>1.64</v>
      </c>
      <c r="N23" s="10">
        <v>7.8</v>
      </c>
    </row>
    <row r="24" spans="1:14" ht="15.75" customHeight="1">
      <c r="A24" s="9" t="s">
        <v>77</v>
      </c>
      <c r="B24" s="9" t="s">
        <v>294</v>
      </c>
      <c r="C24" s="10" t="s">
        <v>98</v>
      </c>
      <c r="D24" s="11" t="s">
        <v>33</v>
      </c>
      <c r="E24" s="34">
        <v>0.63157894736842102</v>
      </c>
      <c r="F24" s="11">
        <v>0.6</v>
      </c>
      <c r="G24" s="10">
        <v>0.86399999999999988</v>
      </c>
      <c r="H24" s="10">
        <v>2.8199999999999999E-2</v>
      </c>
      <c r="I24" s="10">
        <v>1.8E-3</v>
      </c>
      <c r="J24" s="10">
        <v>0.17579999999999998</v>
      </c>
      <c r="K24" s="10">
        <v>0.114</v>
      </c>
      <c r="L24" s="10">
        <v>7.8000000000000005E-3</v>
      </c>
      <c r="M24" s="10">
        <v>0.24</v>
      </c>
      <c r="N24" s="10">
        <v>0</v>
      </c>
    </row>
    <row r="25" spans="1:14" ht="15.75" customHeight="1">
      <c r="A25" s="9" t="s">
        <v>77</v>
      </c>
      <c r="B25" s="9" t="s">
        <v>294</v>
      </c>
      <c r="C25" s="10" t="s">
        <v>67</v>
      </c>
      <c r="D25" s="11" t="s">
        <v>34</v>
      </c>
      <c r="E25" s="34">
        <v>1</v>
      </c>
      <c r="F25" s="11">
        <v>1</v>
      </c>
      <c r="G25" s="10">
        <v>0</v>
      </c>
      <c r="H25" s="10">
        <v>0</v>
      </c>
      <c r="I25" s="10">
        <v>0</v>
      </c>
      <c r="J25" s="10">
        <v>0</v>
      </c>
      <c r="K25" s="10">
        <v>387.81</v>
      </c>
      <c r="L25" s="10">
        <v>3.0000000000000001E-3</v>
      </c>
      <c r="M25" s="10">
        <v>0.24</v>
      </c>
      <c r="N25" s="10">
        <v>0</v>
      </c>
    </row>
    <row r="26" spans="1:14" ht="15.75" customHeight="1">
      <c r="A26" s="62"/>
      <c r="B26" s="63"/>
      <c r="C26" s="46" t="s">
        <v>297</v>
      </c>
      <c r="D26" s="47"/>
      <c r="E26" s="47"/>
      <c r="F26" s="48"/>
      <c r="G26" s="13">
        <f>SUM(G16:G25)</f>
        <v>167.09400000000002</v>
      </c>
      <c r="H26" s="13">
        <f t="shared" ref="H26:N26" si="1">SUM(H16:H25)</f>
        <v>7.8982000000000001</v>
      </c>
      <c r="I26" s="13">
        <f t="shared" si="1"/>
        <v>2.4077999999999999</v>
      </c>
      <c r="J26" s="13">
        <f t="shared" si="1"/>
        <v>26.126799999999996</v>
      </c>
      <c r="K26" s="13">
        <f t="shared" si="1"/>
        <v>402.70400000000001</v>
      </c>
      <c r="L26" s="13">
        <f t="shared" si="1"/>
        <v>1.8068</v>
      </c>
      <c r="M26" s="13">
        <f t="shared" si="1"/>
        <v>30.889999999999997</v>
      </c>
      <c r="N26" s="13">
        <f t="shared" si="1"/>
        <v>152.20000000000002</v>
      </c>
    </row>
    <row r="27" spans="1:14" ht="15.75" customHeight="1">
      <c r="A27" s="64"/>
      <c r="B27" s="65"/>
      <c r="C27" s="46" t="s">
        <v>104</v>
      </c>
      <c r="D27" s="47"/>
      <c r="E27" s="47"/>
      <c r="F27" s="48"/>
      <c r="G27" s="13">
        <f t="shared" ref="G27:N27" si="2">+AVERAGE(G15,G26)</f>
        <v>166.66900000000001</v>
      </c>
      <c r="H27" s="13">
        <f t="shared" si="2"/>
        <v>7.5257000000000005</v>
      </c>
      <c r="I27" s="13">
        <f t="shared" si="2"/>
        <v>2.0703</v>
      </c>
      <c r="J27" s="13">
        <f t="shared" si="2"/>
        <v>27.364299999999997</v>
      </c>
      <c r="K27" s="13">
        <f t="shared" si="2"/>
        <v>402.70400000000001</v>
      </c>
      <c r="L27" s="13">
        <f t="shared" si="2"/>
        <v>1.6867999999999999</v>
      </c>
      <c r="M27" s="13">
        <f t="shared" si="2"/>
        <v>30.29</v>
      </c>
      <c r="N27" s="13">
        <f t="shared" si="2"/>
        <v>152.20000000000002</v>
      </c>
    </row>
    <row r="28" spans="1:14" ht="15.75" customHeight="1">
      <c r="A28" s="9" t="s">
        <v>35</v>
      </c>
      <c r="B28" s="9" t="s">
        <v>300</v>
      </c>
      <c r="C28" s="10" t="s">
        <v>123</v>
      </c>
      <c r="D28" s="11" t="s">
        <v>124</v>
      </c>
      <c r="E28" s="11">
        <v>161.29032258064515</v>
      </c>
      <c r="F28" s="11">
        <v>150</v>
      </c>
      <c r="G28" s="10">
        <v>249</v>
      </c>
      <c r="H28" s="10">
        <v>31.05</v>
      </c>
      <c r="I28" s="10">
        <v>13.8</v>
      </c>
      <c r="J28" s="10">
        <v>0.15</v>
      </c>
      <c r="K28" s="10">
        <v>94.5</v>
      </c>
      <c r="L28" s="10">
        <v>1.05</v>
      </c>
      <c r="M28" s="10">
        <v>16.5</v>
      </c>
      <c r="N28" s="10">
        <v>36</v>
      </c>
    </row>
    <row r="29" spans="1:14" ht="15.75" customHeight="1">
      <c r="A29" s="9" t="s">
        <v>35</v>
      </c>
      <c r="B29" s="9" t="s">
        <v>300</v>
      </c>
      <c r="C29" s="10" t="s">
        <v>120</v>
      </c>
      <c r="D29" s="11" t="s">
        <v>40</v>
      </c>
      <c r="E29" s="11">
        <v>12.5</v>
      </c>
      <c r="F29" s="11">
        <v>10</v>
      </c>
      <c r="G29" s="10">
        <v>2.2999999999999998</v>
      </c>
      <c r="H29" s="10">
        <v>0.09</v>
      </c>
      <c r="I29" s="10">
        <v>0.01</v>
      </c>
      <c r="J29" s="10">
        <v>0.41</v>
      </c>
      <c r="K29" s="10">
        <v>0.6</v>
      </c>
      <c r="L29" s="10">
        <v>0.05</v>
      </c>
      <c r="M29" s="10">
        <v>0.9</v>
      </c>
      <c r="N29" s="10">
        <v>6.2</v>
      </c>
    </row>
    <row r="30" spans="1:14" ht="15.75" customHeight="1">
      <c r="A30" s="9" t="s">
        <v>35</v>
      </c>
      <c r="B30" s="9" t="s">
        <v>300</v>
      </c>
      <c r="C30" s="10" t="s">
        <v>95</v>
      </c>
      <c r="D30" s="11" t="s">
        <v>31</v>
      </c>
      <c r="E30" s="11">
        <v>12.5</v>
      </c>
      <c r="F30" s="11">
        <v>5</v>
      </c>
      <c r="G30" s="10">
        <v>1.85</v>
      </c>
      <c r="H30" s="10">
        <v>0.06</v>
      </c>
      <c r="I30" s="10">
        <v>5.0000000000000001E-3</v>
      </c>
      <c r="J30" s="10">
        <v>0.34</v>
      </c>
      <c r="K30" s="10">
        <v>0.75</v>
      </c>
      <c r="L30" s="10">
        <v>2.5000000000000001E-2</v>
      </c>
      <c r="M30" s="10">
        <v>2.85</v>
      </c>
      <c r="N30" s="10">
        <v>10</v>
      </c>
    </row>
    <row r="31" spans="1:14" ht="15.75" customHeight="1">
      <c r="A31" s="9" t="s">
        <v>35</v>
      </c>
      <c r="B31" s="9" t="s">
        <v>300</v>
      </c>
      <c r="C31" s="10" t="s">
        <v>125</v>
      </c>
      <c r="D31" s="11">
        <v>0</v>
      </c>
      <c r="E31" s="11">
        <v>3</v>
      </c>
      <c r="F31" s="11">
        <v>3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1:14" ht="15.75" customHeight="1">
      <c r="A32" s="9" t="s">
        <v>35</v>
      </c>
      <c r="B32" s="9" t="s">
        <v>300</v>
      </c>
      <c r="C32" s="10" t="s">
        <v>65</v>
      </c>
      <c r="D32" s="11" t="s">
        <v>32</v>
      </c>
      <c r="E32" s="11">
        <v>1</v>
      </c>
      <c r="F32" s="11">
        <v>1</v>
      </c>
      <c r="G32" s="10">
        <v>9</v>
      </c>
      <c r="H32" s="10">
        <v>0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1:14" ht="15.75" customHeight="1">
      <c r="A33" s="9" t="s">
        <v>35</v>
      </c>
      <c r="B33" s="9" t="s">
        <v>300</v>
      </c>
      <c r="C33" s="10" t="s">
        <v>67</v>
      </c>
      <c r="D33" s="11" t="s">
        <v>34</v>
      </c>
      <c r="E33" s="11">
        <v>1</v>
      </c>
      <c r="F33" s="11">
        <v>1</v>
      </c>
      <c r="G33" s="10">
        <v>0</v>
      </c>
      <c r="H33" s="10">
        <v>0</v>
      </c>
      <c r="I33" s="10">
        <v>0</v>
      </c>
      <c r="J33" s="10">
        <v>0</v>
      </c>
      <c r="K33" s="10">
        <v>387.81</v>
      </c>
      <c r="L33" s="10">
        <v>3.0000000000000001E-3</v>
      </c>
      <c r="M33" s="10">
        <v>0.24</v>
      </c>
      <c r="N33" s="10">
        <v>0</v>
      </c>
    </row>
    <row r="34" spans="1:14" ht="15.75" customHeight="1">
      <c r="A34" s="9"/>
      <c r="B34" s="9"/>
      <c r="C34" s="46" t="s">
        <v>301</v>
      </c>
      <c r="D34" s="47"/>
      <c r="E34" s="47"/>
      <c r="F34" s="48"/>
      <c r="G34" s="13">
        <f>SUM(G28:G33)</f>
        <v>262.14999999999998</v>
      </c>
      <c r="H34" s="13">
        <f t="shared" ref="H34:N34" si="3">SUM(H28:H33)</f>
        <v>31.2</v>
      </c>
      <c r="I34" s="13">
        <f t="shared" si="3"/>
        <v>14.815000000000001</v>
      </c>
      <c r="J34" s="13">
        <f t="shared" si="3"/>
        <v>0.89999999999999991</v>
      </c>
      <c r="K34" s="13">
        <f t="shared" si="3"/>
        <v>483.65999999999997</v>
      </c>
      <c r="L34" s="13">
        <f t="shared" si="3"/>
        <v>1.1279999999999999</v>
      </c>
      <c r="M34" s="13">
        <f t="shared" si="3"/>
        <v>20.49</v>
      </c>
      <c r="N34" s="13">
        <f t="shared" si="3"/>
        <v>52.2</v>
      </c>
    </row>
    <row r="35" spans="1:14" ht="15.75" customHeight="1">
      <c r="A35" s="9" t="s">
        <v>35</v>
      </c>
      <c r="B35" s="9" t="s">
        <v>302</v>
      </c>
      <c r="C35" s="10" t="s">
        <v>269</v>
      </c>
      <c r="D35" s="11" t="s">
        <v>270</v>
      </c>
      <c r="E35" s="11">
        <v>150</v>
      </c>
      <c r="F35" s="11">
        <v>150</v>
      </c>
      <c r="G35" s="10">
        <v>291</v>
      </c>
      <c r="H35" s="10">
        <v>29.4</v>
      </c>
      <c r="I35" s="10">
        <v>19.05</v>
      </c>
      <c r="J35" s="10">
        <v>0.3</v>
      </c>
      <c r="K35" s="10">
        <v>90</v>
      </c>
      <c r="L35" s="10">
        <v>2.7</v>
      </c>
      <c r="M35" s="10">
        <v>16.5</v>
      </c>
      <c r="N35" s="10">
        <v>4.5</v>
      </c>
    </row>
    <row r="36" spans="1:14" ht="15.75" customHeight="1">
      <c r="A36" s="9" t="s">
        <v>35</v>
      </c>
      <c r="B36" s="9" t="s">
        <v>302</v>
      </c>
      <c r="C36" s="10" t="s">
        <v>214</v>
      </c>
      <c r="D36" s="11" t="s">
        <v>37</v>
      </c>
      <c r="E36" s="11">
        <v>11.111111111111111</v>
      </c>
      <c r="F36" s="11">
        <v>10</v>
      </c>
      <c r="G36" s="10">
        <v>14.9</v>
      </c>
      <c r="H36" s="10">
        <v>1.26</v>
      </c>
      <c r="I36" s="10">
        <v>1.08</v>
      </c>
      <c r="J36" s="10">
        <v>0.03</v>
      </c>
      <c r="K36" s="10">
        <v>13.9</v>
      </c>
      <c r="L36" s="10">
        <v>0.17</v>
      </c>
      <c r="M36" s="10">
        <v>5.3</v>
      </c>
      <c r="N36" s="10">
        <v>17.7</v>
      </c>
    </row>
    <row r="37" spans="1:14" ht="15.75" customHeight="1">
      <c r="A37" s="9" t="s">
        <v>35</v>
      </c>
      <c r="B37" s="9" t="s">
        <v>302</v>
      </c>
      <c r="C37" s="10" t="s">
        <v>120</v>
      </c>
      <c r="D37" s="11" t="s">
        <v>40</v>
      </c>
      <c r="E37" s="11">
        <v>12.5</v>
      </c>
      <c r="F37" s="11">
        <v>10</v>
      </c>
      <c r="G37" s="10">
        <v>2.2999999999999998</v>
      </c>
      <c r="H37" s="10">
        <v>0.09</v>
      </c>
      <c r="I37" s="10">
        <v>0.01</v>
      </c>
      <c r="J37" s="10">
        <v>0.41</v>
      </c>
      <c r="K37" s="10">
        <v>0.6</v>
      </c>
      <c r="L37" s="10">
        <v>0.05</v>
      </c>
      <c r="M37" s="10">
        <v>0.9</v>
      </c>
      <c r="N37" s="10">
        <v>6.2</v>
      </c>
    </row>
    <row r="38" spans="1:14" ht="15.75" customHeight="1">
      <c r="A38" s="9" t="s">
        <v>35</v>
      </c>
      <c r="B38" s="9" t="s">
        <v>302</v>
      </c>
      <c r="C38" s="10" t="s">
        <v>95</v>
      </c>
      <c r="D38" s="11" t="s">
        <v>31</v>
      </c>
      <c r="E38" s="11">
        <v>12.5</v>
      </c>
      <c r="F38" s="11">
        <v>5</v>
      </c>
      <c r="G38" s="10">
        <v>1.85</v>
      </c>
      <c r="H38" s="10">
        <v>0.06</v>
      </c>
      <c r="I38" s="10">
        <v>5.0000000000000001E-3</v>
      </c>
      <c r="J38" s="10">
        <v>0.34</v>
      </c>
      <c r="K38" s="10">
        <v>0.75</v>
      </c>
      <c r="L38" s="10">
        <v>2.5000000000000001E-2</v>
      </c>
      <c r="M38" s="10">
        <v>2.85</v>
      </c>
      <c r="N38" s="10">
        <v>10</v>
      </c>
    </row>
    <row r="39" spans="1:14" ht="15.75" customHeight="1">
      <c r="A39" s="9" t="s">
        <v>35</v>
      </c>
      <c r="B39" s="9" t="s">
        <v>302</v>
      </c>
      <c r="C39" s="10" t="s">
        <v>107</v>
      </c>
      <c r="D39" s="11" t="s">
        <v>108</v>
      </c>
      <c r="E39" s="11">
        <v>5.882352941176471</v>
      </c>
      <c r="F39" s="11">
        <v>5</v>
      </c>
      <c r="G39" s="10">
        <v>1.75</v>
      </c>
      <c r="H39" s="10">
        <v>0.05</v>
      </c>
      <c r="I39" s="10">
        <v>1.4999999999999999E-2</v>
      </c>
      <c r="J39" s="10">
        <v>0.315</v>
      </c>
      <c r="K39" s="10">
        <v>0.1</v>
      </c>
      <c r="L39" s="10">
        <v>0.02</v>
      </c>
      <c r="M39" s="10">
        <v>0.35</v>
      </c>
      <c r="N39" s="10">
        <v>9.1999999999999993</v>
      </c>
    </row>
    <row r="40" spans="1:14" ht="15.75" customHeight="1">
      <c r="A40" s="9" t="s">
        <v>35</v>
      </c>
      <c r="B40" s="9" t="s">
        <v>302</v>
      </c>
      <c r="C40" s="10" t="s">
        <v>65</v>
      </c>
      <c r="D40" s="11" t="s">
        <v>32</v>
      </c>
      <c r="E40" s="11">
        <v>1</v>
      </c>
      <c r="F40" s="11">
        <v>1</v>
      </c>
      <c r="G40" s="10">
        <v>9</v>
      </c>
      <c r="H40" s="10">
        <v>0</v>
      </c>
      <c r="I40" s="10">
        <v>1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1:14" ht="15.75" customHeight="1">
      <c r="A41" s="9" t="s">
        <v>35</v>
      </c>
      <c r="B41" s="9" t="s">
        <v>302</v>
      </c>
      <c r="C41" s="10" t="s">
        <v>98</v>
      </c>
      <c r="D41" s="11" t="s">
        <v>33</v>
      </c>
      <c r="E41" s="11">
        <v>0.63157894736842102</v>
      </c>
      <c r="F41" s="11">
        <v>0.6</v>
      </c>
      <c r="G41" s="10">
        <v>0.86399999999999988</v>
      </c>
      <c r="H41" s="10">
        <v>2.8199999999999999E-2</v>
      </c>
      <c r="I41" s="10">
        <v>1.8E-3</v>
      </c>
      <c r="J41" s="10">
        <v>0.17579999999999998</v>
      </c>
      <c r="K41" s="10">
        <v>0.114</v>
      </c>
      <c r="L41" s="10">
        <v>7.8000000000000005E-3</v>
      </c>
      <c r="M41" s="10">
        <v>0.24</v>
      </c>
      <c r="N41" s="10">
        <v>0</v>
      </c>
    </row>
    <row r="42" spans="1:14" ht="15.75" customHeight="1">
      <c r="A42" s="9" t="s">
        <v>35</v>
      </c>
      <c r="B42" s="9" t="s">
        <v>302</v>
      </c>
      <c r="C42" s="10" t="s">
        <v>67</v>
      </c>
      <c r="D42" s="11" t="s">
        <v>34</v>
      </c>
      <c r="E42" s="11">
        <v>1</v>
      </c>
      <c r="F42" s="11">
        <v>1</v>
      </c>
      <c r="G42" s="10">
        <v>0</v>
      </c>
      <c r="H42" s="10">
        <v>0</v>
      </c>
      <c r="I42" s="10">
        <v>0</v>
      </c>
      <c r="J42" s="10">
        <v>0</v>
      </c>
      <c r="K42" s="10">
        <v>387.81</v>
      </c>
      <c r="L42" s="10">
        <v>3.0000000000000001E-3</v>
      </c>
      <c r="M42" s="10">
        <v>0.24</v>
      </c>
      <c r="N42" s="10">
        <v>0</v>
      </c>
    </row>
    <row r="43" spans="1:14" ht="15.75" customHeight="1">
      <c r="A43" s="62"/>
      <c r="B43" s="63"/>
      <c r="C43" s="46" t="s">
        <v>303</v>
      </c>
      <c r="D43" s="47"/>
      <c r="E43" s="47"/>
      <c r="F43" s="48"/>
      <c r="G43" s="13">
        <f>SUM(G35:G42)</f>
        <v>321.66399999999999</v>
      </c>
      <c r="H43" s="13">
        <f>SUM(H35:H42)</f>
        <v>30.888199999999998</v>
      </c>
      <c r="I43" s="13">
        <f t="shared" ref="I43:N43" si="4">SUM(I35:I42)</f>
        <v>21.161800000000003</v>
      </c>
      <c r="J43" s="13">
        <f t="shared" si="4"/>
        <v>1.5708</v>
      </c>
      <c r="K43" s="13">
        <f t="shared" si="4"/>
        <v>493.274</v>
      </c>
      <c r="L43" s="13">
        <f t="shared" si="4"/>
        <v>2.9758</v>
      </c>
      <c r="M43" s="13">
        <f t="shared" si="4"/>
        <v>26.38</v>
      </c>
      <c r="N43" s="13">
        <f t="shared" si="4"/>
        <v>47.599999999999994</v>
      </c>
    </row>
    <row r="44" spans="1:14" ht="15.75" customHeight="1">
      <c r="A44" s="64"/>
      <c r="B44" s="65"/>
      <c r="C44" s="46" t="s">
        <v>128</v>
      </c>
      <c r="D44" s="47"/>
      <c r="E44" s="47"/>
      <c r="F44" s="48"/>
      <c r="G44" s="13">
        <f t="shared" ref="G44:N44" si="5">AVERAGE(G34,G43)</f>
        <v>291.90699999999998</v>
      </c>
      <c r="H44" s="13">
        <f>AVERAGE(H34,H43)</f>
        <v>31.0441</v>
      </c>
      <c r="I44" s="13">
        <f t="shared" si="5"/>
        <v>17.988400000000002</v>
      </c>
      <c r="J44" s="13">
        <f t="shared" si="5"/>
        <v>1.2353999999999998</v>
      </c>
      <c r="K44" s="13">
        <f t="shared" si="5"/>
        <v>488.46699999999998</v>
      </c>
      <c r="L44" s="13">
        <f t="shared" si="5"/>
        <v>2.0518999999999998</v>
      </c>
      <c r="M44" s="13">
        <f t="shared" si="5"/>
        <v>23.434999999999999</v>
      </c>
      <c r="N44" s="13">
        <f t="shared" si="5"/>
        <v>49.9</v>
      </c>
    </row>
    <row r="45" spans="1:14" ht="15.75" customHeight="1">
      <c r="A45" s="9" t="s">
        <v>129</v>
      </c>
      <c r="B45" s="9" t="s">
        <v>304</v>
      </c>
      <c r="C45" s="10" t="s">
        <v>120</v>
      </c>
      <c r="D45" s="11" t="s">
        <v>40</v>
      </c>
      <c r="E45" s="11">
        <v>25</v>
      </c>
      <c r="F45" s="11">
        <v>20</v>
      </c>
      <c r="G45" s="10">
        <v>4.5999999999999996</v>
      </c>
      <c r="H45" s="10">
        <v>0.2</v>
      </c>
      <c r="I45" s="10">
        <v>0.02</v>
      </c>
      <c r="J45" s="10">
        <v>0.82</v>
      </c>
      <c r="K45" s="10">
        <v>1.2</v>
      </c>
      <c r="L45" s="10">
        <v>0.1</v>
      </c>
      <c r="M45" s="10">
        <v>1.8</v>
      </c>
      <c r="N45" s="10">
        <v>12.4</v>
      </c>
    </row>
    <row r="46" spans="1:14" ht="15.75" customHeight="1">
      <c r="A46" s="9" t="s">
        <v>129</v>
      </c>
      <c r="B46" s="9" t="s">
        <v>304</v>
      </c>
      <c r="C46" s="10" t="s">
        <v>176</v>
      </c>
      <c r="D46" s="11" t="s">
        <v>57</v>
      </c>
      <c r="E46" s="11">
        <v>45.454545454545453</v>
      </c>
      <c r="F46" s="11">
        <v>25</v>
      </c>
      <c r="G46" s="10">
        <v>4.5</v>
      </c>
      <c r="H46" s="10">
        <v>0.2</v>
      </c>
      <c r="I46" s="10">
        <v>2.5000000000000001E-2</v>
      </c>
      <c r="J46" s="10">
        <v>0.65</v>
      </c>
      <c r="K46" s="10">
        <v>1.5</v>
      </c>
      <c r="L46" s="10">
        <v>0.22500000000000001</v>
      </c>
      <c r="M46" s="10">
        <v>5.25</v>
      </c>
      <c r="N46" s="10">
        <v>2.5</v>
      </c>
    </row>
    <row r="47" spans="1:14" ht="15.75" customHeight="1">
      <c r="A47" s="9" t="s">
        <v>129</v>
      </c>
      <c r="B47" s="9" t="s">
        <v>304</v>
      </c>
      <c r="C47" s="10" t="s">
        <v>195</v>
      </c>
      <c r="D47" s="11" t="s">
        <v>196</v>
      </c>
      <c r="E47" s="11">
        <v>15</v>
      </c>
      <c r="F47" s="11">
        <v>15</v>
      </c>
      <c r="G47" s="10">
        <v>22.8</v>
      </c>
      <c r="H47" s="10">
        <v>0.6</v>
      </c>
      <c r="I47" s="10">
        <v>0.18</v>
      </c>
      <c r="J47" s="10">
        <v>4.5750000000000002</v>
      </c>
      <c r="K47" s="10">
        <v>0.45</v>
      </c>
      <c r="L47" s="10">
        <v>0.12</v>
      </c>
      <c r="M47" s="10">
        <v>0.75</v>
      </c>
      <c r="N47" s="10">
        <v>4.2</v>
      </c>
    </row>
    <row r="48" spans="1:14" ht="15.75" customHeight="1">
      <c r="A48" s="9" t="s">
        <v>129</v>
      </c>
      <c r="B48" s="9" t="s">
        <v>304</v>
      </c>
      <c r="C48" s="10" t="s">
        <v>67</v>
      </c>
      <c r="D48" s="11" t="s">
        <v>34</v>
      </c>
      <c r="E48" s="11">
        <v>1</v>
      </c>
      <c r="F48" s="11">
        <v>1</v>
      </c>
      <c r="G48" s="10">
        <v>0</v>
      </c>
      <c r="H48" s="10">
        <v>0</v>
      </c>
      <c r="I48" s="10">
        <v>0</v>
      </c>
      <c r="J48" s="10">
        <v>0</v>
      </c>
      <c r="K48" s="10">
        <v>387.81</v>
      </c>
      <c r="L48" s="10">
        <v>3.0000000000000001E-3</v>
      </c>
      <c r="M48" s="10">
        <v>0.24</v>
      </c>
      <c r="N48" s="10">
        <v>0</v>
      </c>
    </row>
    <row r="49" spans="1:14" ht="15.75" customHeight="1">
      <c r="A49" s="9" t="s">
        <v>129</v>
      </c>
      <c r="B49" s="9" t="s">
        <v>304</v>
      </c>
      <c r="C49" s="10" t="s">
        <v>208</v>
      </c>
      <c r="D49" s="11" t="s">
        <v>209</v>
      </c>
      <c r="E49" s="11">
        <v>15</v>
      </c>
      <c r="F49" s="11">
        <v>15</v>
      </c>
      <c r="G49" s="10">
        <v>49.5</v>
      </c>
      <c r="H49" s="10">
        <v>1</v>
      </c>
      <c r="I49" s="10">
        <v>5.25</v>
      </c>
      <c r="J49" s="10">
        <v>0.255</v>
      </c>
      <c r="K49" s="10">
        <v>6.9</v>
      </c>
      <c r="L49" s="10">
        <v>0</v>
      </c>
      <c r="M49" s="10">
        <v>10.199999999999999</v>
      </c>
      <c r="N49" s="10">
        <v>52.95</v>
      </c>
    </row>
    <row r="50" spans="1:14" ht="15.75" customHeight="1">
      <c r="A50" s="9" t="s">
        <v>28</v>
      </c>
      <c r="B50" s="9" t="s">
        <v>29</v>
      </c>
      <c r="C50" s="10" t="s">
        <v>138</v>
      </c>
      <c r="D50" s="11" t="s">
        <v>30</v>
      </c>
      <c r="E50" s="11">
        <v>45</v>
      </c>
      <c r="F50" s="11">
        <v>45</v>
      </c>
      <c r="G50" s="10">
        <v>158.85</v>
      </c>
      <c r="H50" s="10">
        <v>3.0150000000000001</v>
      </c>
      <c r="I50" s="10">
        <v>0.18</v>
      </c>
      <c r="J50" s="10">
        <v>36.044999999999995</v>
      </c>
      <c r="K50" s="10">
        <v>0.9</v>
      </c>
      <c r="L50" s="10">
        <v>0.36</v>
      </c>
      <c r="M50" s="10">
        <v>4.05</v>
      </c>
      <c r="N50" s="10">
        <v>0</v>
      </c>
    </row>
    <row r="51" spans="1:14" ht="15.75" customHeight="1">
      <c r="A51" s="9" t="s">
        <v>28</v>
      </c>
      <c r="B51" s="9" t="s">
        <v>29</v>
      </c>
      <c r="C51" s="10" t="s">
        <v>95</v>
      </c>
      <c r="D51" s="11" t="s">
        <v>31</v>
      </c>
      <c r="E51" s="11">
        <v>6.25</v>
      </c>
      <c r="F51" s="11">
        <v>2.5</v>
      </c>
      <c r="G51" s="10">
        <v>0.92500000000000004</v>
      </c>
      <c r="H51" s="10">
        <v>0.03</v>
      </c>
      <c r="I51" s="10">
        <v>2.5000000000000001E-3</v>
      </c>
      <c r="J51" s="10">
        <v>0.17</v>
      </c>
      <c r="K51" s="10">
        <v>0.375</v>
      </c>
      <c r="L51" s="10">
        <v>1.2500000000000001E-2</v>
      </c>
      <c r="M51" s="10">
        <v>1.425</v>
      </c>
      <c r="N51" s="10">
        <v>5</v>
      </c>
    </row>
    <row r="52" spans="1:14" ht="15.75" customHeight="1">
      <c r="A52" s="9" t="s">
        <v>28</v>
      </c>
      <c r="B52" s="9" t="s">
        <v>29</v>
      </c>
      <c r="C52" s="10" t="s">
        <v>65</v>
      </c>
      <c r="D52" s="11" t="s">
        <v>32</v>
      </c>
      <c r="E52" s="11">
        <v>2.9</v>
      </c>
      <c r="F52" s="11">
        <v>2.9</v>
      </c>
      <c r="G52" s="10">
        <v>26.1</v>
      </c>
      <c r="H52" s="10">
        <v>0</v>
      </c>
      <c r="I52" s="10">
        <v>2.9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5.75" customHeight="1">
      <c r="A53" s="9" t="s">
        <v>28</v>
      </c>
      <c r="B53" s="9" t="s">
        <v>29</v>
      </c>
      <c r="C53" s="10" t="s">
        <v>98</v>
      </c>
      <c r="D53" s="11" t="s">
        <v>33</v>
      </c>
      <c r="E53" s="11">
        <v>0.63157894736842102</v>
      </c>
      <c r="F53" s="11">
        <v>0.6</v>
      </c>
      <c r="G53" s="10">
        <v>0.86399999999999988</v>
      </c>
      <c r="H53" s="10">
        <v>4.4999999999999998E-2</v>
      </c>
      <c r="I53" s="10">
        <v>1.8E-3</v>
      </c>
      <c r="J53" s="10">
        <v>0.17579999999999998</v>
      </c>
      <c r="K53" s="10">
        <v>0.114</v>
      </c>
      <c r="L53" s="10">
        <v>7.8000000000000005E-3</v>
      </c>
      <c r="M53" s="10">
        <v>0.24</v>
      </c>
      <c r="N53" s="10">
        <v>0</v>
      </c>
    </row>
    <row r="54" spans="1:14" ht="15.75" customHeight="1">
      <c r="A54" s="9" t="s">
        <v>28</v>
      </c>
      <c r="B54" s="9" t="s">
        <v>29</v>
      </c>
      <c r="C54" s="10" t="s">
        <v>67</v>
      </c>
      <c r="D54" s="11" t="s">
        <v>34</v>
      </c>
      <c r="E54" s="11">
        <v>1</v>
      </c>
      <c r="F54" s="11">
        <v>1</v>
      </c>
      <c r="G54" s="10">
        <v>0</v>
      </c>
      <c r="H54" s="10">
        <v>0</v>
      </c>
      <c r="I54" s="10">
        <v>0</v>
      </c>
      <c r="J54" s="10">
        <v>0</v>
      </c>
      <c r="K54" s="10">
        <v>387.81</v>
      </c>
      <c r="L54" s="10">
        <v>3.0000000000000001E-3</v>
      </c>
      <c r="M54" s="10">
        <v>0.24</v>
      </c>
      <c r="N54" s="10">
        <v>0</v>
      </c>
    </row>
    <row r="55" spans="1:14" ht="15.75" customHeight="1">
      <c r="A55" s="9" t="s">
        <v>139</v>
      </c>
      <c r="B55" s="9" t="s">
        <v>305</v>
      </c>
      <c r="C55" s="10" t="s">
        <v>179</v>
      </c>
      <c r="D55" s="11" t="s">
        <v>180</v>
      </c>
      <c r="E55" s="11">
        <v>104.16666666666667</v>
      </c>
      <c r="F55" s="11">
        <v>75</v>
      </c>
      <c r="G55" s="10">
        <v>99</v>
      </c>
      <c r="H55" s="10">
        <v>0.82499999999999996</v>
      </c>
      <c r="I55" s="10">
        <v>0.15</v>
      </c>
      <c r="J55" s="10">
        <v>22.725000000000001</v>
      </c>
      <c r="K55" s="10">
        <v>3</v>
      </c>
      <c r="L55" s="10">
        <v>0.375</v>
      </c>
      <c r="M55" s="10">
        <v>2.25</v>
      </c>
      <c r="N55" s="10">
        <v>40.5</v>
      </c>
    </row>
    <row r="56" spans="1:14" ht="15.75" customHeight="1">
      <c r="A56" s="9" t="s">
        <v>139</v>
      </c>
      <c r="B56" s="9" t="s">
        <v>305</v>
      </c>
      <c r="C56" s="10" t="s">
        <v>63</v>
      </c>
      <c r="D56" s="11" t="s">
        <v>64</v>
      </c>
      <c r="E56" s="11">
        <v>3</v>
      </c>
      <c r="F56" s="11">
        <v>3</v>
      </c>
      <c r="G56" s="10">
        <v>21.96</v>
      </c>
      <c r="H56" s="10">
        <v>4.4999999999999998E-2</v>
      </c>
      <c r="I56" s="10">
        <v>2.4329999999999998</v>
      </c>
      <c r="J56" s="10">
        <v>0</v>
      </c>
      <c r="K56" s="10">
        <v>26.31</v>
      </c>
      <c r="L56" s="10">
        <v>0</v>
      </c>
      <c r="M56" s="10">
        <v>0.42</v>
      </c>
      <c r="N56" s="10">
        <v>24.57</v>
      </c>
    </row>
    <row r="57" spans="1:14" ht="15.75" customHeight="1">
      <c r="A57" s="9" t="s">
        <v>139</v>
      </c>
      <c r="B57" s="9" t="s">
        <v>305</v>
      </c>
      <c r="C57" s="10" t="s">
        <v>216</v>
      </c>
      <c r="D57" s="11">
        <v>0</v>
      </c>
      <c r="E57" s="11">
        <v>1</v>
      </c>
      <c r="F57" s="11">
        <v>1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5.75" customHeight="1">
      <c r="A58" s="9" t="s">
        <v>139</v>
      </c>
      <c r="B58" s="9" t="s">
        <v>305</v>
      </c>
      <c r="C58" s="10" t="s">
        <v>284</v>
      </c>
      <c r="D58" s="11" t="s">
        <v>285</v>
      </c>
      <c r="E58" s="11">
        <v>5</v>
      </c>
      <c r="F58" s="11">
        <v>5</v>
      </c>
      <c r="G58" s="10">
        <v>18.2</v>
      </c>
      <c r="H58" s="10">
        <v>4.4999999999999998E-2</v>
      </c>
      <c r="I58" s="10">
        <v>5.0000000000000001E-3</v>
      </c>
      <c r="J58" s="10">
        <v>4.51</v>
      </c>
      <c r="K58" s="10">
        <v>1.95</v>
      </c>
      <c r="L58" s="10">
        <v>0.245</v>
      </c>
      <c r="M58" s="10">
        <v>2.1</v>
      </c>
      <c r="N58" s="10">
        <v>0</v>
      </c>
    </row>
    <row r="59" spans="1:14" ht="15.75" customHeight="1">
      <c r="A59" s="9" t="s">
        <v>139</v>
      </c>
      <c r="B59" s="9" t="s">
        <v>305</v>
      </c>
      <c r="C59" s="10" t="s">
        <v>70</v>
      </c>
      <c r="D59" s="11" t="s">
        <v>59</v>
      </c>
      <c r="E59" s="11">
        <v>20</v>
      </c>
      <c r="F59" s="11">
        <v>20</v>
      </c>
      <c r="G59" s="10">
        <v>57.2</v>
      </c>
      <c r="H59" s="10">
        <v>4.68</v>
      </c>
      <c r="I59" s="10">
        <v>3.74</v>
      </c>
      <c r="J59" s="10">
        <v>1.18</v>
      </c>
      <c r="K59" s="10">
        <v>95</v>
      </c>
      <c r="L59" s="10">
        <v>0.1</v>
      </c>
      <c r="M59" s="10">
        <v>81</v>
      </c>
      <c r="N59" s="10">
        <v>19.2</v>
      </c>
    </row>
    <row r="60" spans="1:14" ht="15.75" customHeight="1">
      <c r="A60" s="9" t="s">
        <v>143</v>
      </c>
      <c r="B60" s="9" t="s">
        <v>306</v>
      </c>
      <c r="C60" s="10" t="s">
        <v>280</v>
      </c>
      <c r="D60" s="11" t="s">
        <v>281</v>
      </c>
      <c r="E60" s="11">
        <v>66.315789473684205</v>
      </c>
      <c r="F60" s="11">
        <v>63</v>
      </c>
      <c r="G60" s="10">
        <v>28.35</v>
      </c>
      <c r="H60" s="10">
        <v>0.54500000000000004</v>
      </c>
      <c r="I60" s="10">
        <v>0.315</v>
      </c>
      <c r="J60" s="10">
        <v>5.229000000000001</v>
      </c>
      <c r="K60" s="10">
        <v>1.26</v>
      </c>
      <c r="L60" s="10">
        <v>0.315</v>
      </c>
      <c r="M60" s="10">
        <v>13.23</v>
      </c>
      <c r="N60" s="10">
        <v>2.52</v>
      </c>
    </row>
    <row r="61" spans="1:14" ht="15.75" customHeight="1">
      <c r="A61" s="9" t="s">
        <v>143</v>
      </c>
      <c r="B61" s="9" t="s">
        <v>306</v>
      </c>
      <c r="C61" s="10" t="s">
        <v>66</v>
      </c>
      <c r="D61" s="11" t="s">
        <v>22</v>
      </c>
      <c r="E61" s="11">
        <v>11</v>
      </c>
      <c r="F61" s="11">
        <v>11</v>
      </c>
      <c r="G61" s="10">
        <v>42.9</v>
      </c>
      <c r="H61" s="10">
        <v>0</v>
      </c>
      <c r="I61" s="10">
        <v>0</v>
      </c>
      <c r="J61" s="10">
        <v>10.725</v>
      </c>
      <c r="K61" s="10">
        <v>4.29</v>
      </c>
      <c r="L61" s="10">
        <v>0.20899999999999999</v>
      </c>
      <c r="M61" s="10">
        <v>9.35</v>
      </c>
      <c r="N61" s="10">
        <v>0</v>
      </c>
    </row>
    <row r="62" spans="1:14" ht="15.75" customHeight="1">
      <c r="A62" s="9" t="s">
        <v>147</v>
      </c>
      <c r="B62" s="9" t="s">
        <v>307</v>
      </c>
      <c r="C62" s="10" t="s">
        <v>187</v>
      </c>
      <c r="D62" s="11" t="s">
        <v>188</v>
      </c>
      <c r="E62" s="11">
        <v>7</v>
      </c>
      <c r="F62" s="11">
        <v>7</v>
      </c>
      <c r="G62" s="10">
        <v>22.89</v>
      </c>
      <c r="H62" s="10">
        <v>0.64500000000000002</v>
      </c>
      <c r="I62" s="10">
        <v>0.58800000000000008</v>
      </c>
      <c r="J62" s="10">
        <v>3.8220000000000001</v>
      </c>
      <c r="K62" s="10">
        <v>8.61</v>
      </c>
      <c r="L62" s="10">
        <v>1.4000000000000002E-2</v>
      </c>
      <c r="M62" s="10">
        <v>18.899999999999999</v>
      </c>
      <c r="N62" s="10">
        <v>6.72</v>
      </c>
    </row>
    <row r="63" spans="1:14" ht="15.75" customHeight="1">
      <c r="A63" s="9" t="s">
        <v>147</v>
      </c>
      <c r="B63" s="9" t="s">
        <v>307</v>
      </c>
      <c r="C63" s="10" t="s">
        <v>208</v>
      </c>
      <c r="D63" s="11" t="s">
        <v>209</v>
      </c>
      <c r="E63" s="11">
        <v>15</v>
      </c>
      <c r="F63" s="11">
        <v>15</v>
      </c>
      <c r="G63" s="10">
        <v>49.5</v>
      </c>
      <c r="H63" s="10">
        <v>1</v>
      </c>
      <c r="I63" s="10">
        <v>5.25</v>
      </c>
      <c r="J63" s="10">
        <v>0.255</v>
      </c>
      <c r="K63" s="10">
        <v>6.9</v>
      </c>
      <c r="L63" s="10">
        <v>0</v>
      </c>
      <c r="M63" s="10">
        <v>10.199999999999999</v>
      </c>
      <c r="N63" s="10">
        <v>52.95</v>
      </c>
    </row>
    <row r="64" spans="1:14" ht="15.75" customHeight="1">
      <c r="A64" s="9" t="s">
        <v>147</v>
      </c>
      <c r="B64" s="9" t="s">
        <v>307</v>
      </c>
      <c r="C64" s="10" t="s">
        <v>182</v>
      </c>
      <c r="D64" s="11" t="s">
        <v>183</v>
      </c>
      <c r="E64" s="11">
        <v>46.875</v>
      </c>
      <c r="F64" s="11">
        <v>15</v>
      </c>
      <c r="G64" s="10">
        <v>9</v>
      </c>
      <c r="H64" s="10">
        <v>0.22500000000000001</v>
      </c>
      <c r="I64" s="10">
        <v>7.4999999999999997E-2</v>
      </c>
      <c r="J64" s="10">
        <v>1.86</v>
      </c>
      <c r="K64" s="10">
        <v>0.9</v>
      </c>
      <c r="L64" s="10">
        <v>0.255</v>
      </c>
      <c r="M64" s="10">
        <v>1.35</v>
      </c>
      <c r="N64" s="10">
        <v>25.95</v>
      </c>
    </row>
    <row r="65" spans="1:14" ht="15.75" customHeight="1">
      <c r="A65" s="9" t="s">
        <v>147</v>
      </c>
      <c r="B65" s="9" t="s">
        <v>307</v>
      </c>
      <c r="C65" s="10" t="s">
        <v>185</v>
      </c>
      <c r="D65" s="11" t="s">
        <v>186</v>
      </c>
      <c r="E65" s="11">
        <v>1</v>
      </c>
      <c r="F65" s="11">
        <v>1</v>
      </c>
      <c r="G65" s="10">
        <v>3.92</v>
      </c>
      <c r="H65" s="10">
        <v>8.3000000000000004E-2</v>
      </c>
      <c r="I65" s="10">
        <v>0</v>
      </c>
      <c r="J65" s="10">
        <v>0.89800000000000002</v>
      </c>
      <c r="K65" s="10">
        <v>2.68</v>
      </c>
      <c r="L65" s="10">
        <v>0</v>
      </c>
      <c r="M65" s="10">
        <v>0</v>
      </c>
      <c r="N65" s="10">
        <v>0</v>
      </c>
    </row>
    <row r="66" spans="1:14" ht="15.75" customHeight="1">
      <c r="A66" s="46" t="s">
        <v>151</v>
      </c>
      <c r="B66" s="47"/>
      <c r="C66" s="47"/>
      <c r="D66" s="47"/>
      <c r="E66" s="47"/>
      <c r="F66" s="48"/>
      <c r="G66" s="13">
        <f t="shared" ref="G66:N66" si="6">SUM(G45:G65)</f>
        <v>621.05899999999997</v>
      </c>
      <c r="H66" s="13">
        <f t="shared" si="6"/>
        <v>13.183</v>
      </c>
      <c r="I66" s="13">
        <f t="shared" si="6"/>
        <v>21.115299999999998</v>
      </c>
      <c r="J66" s="13">
        <f t="shared" si="6"/>
        <v>93.894799999999989</v>
      </c>
      <c r="K66" s="13">
        <f t="shared" si="6"/>
        <v>937.95899999999983</v>
      </c>
      <c r="L66" s="13">
        <f t="shared" si="6"/>
        <v>2.3443000000000001</v>
      </c>
      <c r="M66" s="13">
        <f t="shared" si="6"/>
        <v>162.995</v>
      </c>
      <c r="N66" s="13">
        <f t="shared" si="6"/>
        <v>249.45999999999998</v>
      </c>
    </row>
    <row r="67" spans="1:14" ht="15.75" customHeight="1">
      <c r="A67" s="46" t="s">
        <v>45</v>
      </c>
      <c r="B67" s="47"/>
      <c r="C67" s="47"/>
      <c r="D67" s="47"/>
      <c r="E67" s="47"/>
      <c r="F67" s="48"/>
      <c r="G67" s="17">
        <f t="shared" ref="G67:N67" si="7">+G27+G44+G66</f>
        <v>1079.635</v>
      </c>
      <c r="H67" s="17">
        <f t="shared" si="7"/>
        <v>51.752800000000001</v>
      </c>
      <c r="I67" s="17">
        <f t="shared" si="7"/>
        <v>41.173999999999999</v>
      </c>
      <c r="J67" s="17">
        <f t="shared" si="7"/>
        <v>122.49449999999999</v>
      </c>
      <c r="K67" s="17">
        <f t="shared" si="7"/>
        <v>1829.1299999999999</v>
      </c>
      <c r="L67" s="17">
        <f t="shared" si="7"/>
        <v>6.0830000000000002</v>
      </c>
      <c r="M67" s="17">
        <f t="shared" si="7"/>
        <v>216.72</v>
      </c>
      <c r="N67" s="17">
        <f t="shared" si="7"/>
        <v>451.56</v>
      </c>
    </row>
    <row r="68" spans="1:14" ht="15.75" customHeight="1">
      <c r="A68" s="55" t="s">
        <v>46</v>
      </c>
      <c r="B68" s="47"/>
      <c r="C68" s="47"/>
      <c r="D68" s="47"/>
      <c r="E68" s="47"/>
      <c r="F68" s="48"/>
      <c r="G68" s="19">
        <v>2499</v>
      </c>
      <c r="H68" s="20" t="s">
        <v>47</v>
      </c>
      <c r="I68" s="20" t="s">
        <v>48</v>
      </c>
      <c r="J68" s="20" t="s">
        <v>49</v>
      </c>
      <c r="K68" s="20" t="s">
        <v>50</v>
      </c>
      <c r="L68" s="20" t="s">
        <v>51</v>
      </c>
      <c r="M68" s="20" t="s">
        <v>52</v>
      </c>
      <c r="N68" s="21"/>
    </row>
    <row r="69" spans="1:14" ht="15.75" customHeight="1">
      <c r="A69" s="56" t="s">
        <v>53</v>
      </c>
      <c r="B69" s="47"/>
      <c r="C69" s="47"/>
      <c r="D69" s="47"/>
      <c r="E69" s="47"/>
      <c r="F69" s="48"/>
      <c r="G69" s="22">
        <f>+G67/G68</f>
        <v>0.43202681072428972</v>
      </c>
      <c r="H69" s="23"/>
      <c r="I69" s="23"/>
      <c r="J69" s="23"/>
      <c r="K69" s="23"/>
      <c r="L69" s="23"/>
      <c r="M69" s="23"/>
      <c r="N69" s="23"/>
    </row>
    <row r="70" spans="1:14" ht="15.75" customHeight="1">
      <c r="A70" s="57" t="s">
        <v>54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8"/>
    </row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0">
    <mergeCell ref="A69:F69"/>
    <mergeCell ref="A70:N70"/>
    <mergeCell ref="A15:B15"/>
    <mergeCell ref="A26:B27"/>
    <mergeCell ref="C26:F26"/>
    <mergeCell ref="C27:F27"/>
    <mergeCell ref="C34:F34"/>
    <mergeCell ref="A43:B44"/>
    <mergeCell ref="C43:F43"/>
    <mergeCell ref="C15:F15"/>
    <mergeCell ref="C44:F44"/>
    <mergeCell ref="A66:F66"/>
    <mergeCell ref="A67:F67"/>
    <mergeCell ref="A68:F68"/>
    <mergeCell ref="A2:N2"/>
    <mergeCell ref="A3:A4"/>
    <mergeCell ref="B3:B4"/>
    <mergeCell ref="C3:C4"/>
    <mergeCell ref="D3:D4"/>
    <mergeCell ref="G3:G4"/>
  </mergeCells>
  <pageMargins left="0.70866141732283472" right="0.70866141732283472" top="0.74803149606299213" bottom="0.74803149606299213" header="0" footer="0"/>
  <pageSetup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DESAYUNOS</vt:lpstr>
      <vt:lpstr>APRENDIZ 1</vt:lpstr>
      <vt:lpstr>APRENDIZ 2</vt:lpstr>
      <vt:lpstr>APRENDIZ 3</vt:lpstr>
      <vt:lpstr>APRENDIZ 4</vt:lpstr>
      <vt:lpstr>APRENDIZ 5</vt:lpstr>
      <vt:lpstr>APRENDIZ 6</vt:lpstr>
      <vt:lpstr>ESPECIAL 1</vt:lpstr>
      <vt:lpstr>ESPECIAL 2</vt:lpstr>
      <vt:lpstr>ESPECIAL 3</vt:lpstr>
      <vt:lpstr>ESPECIAL 4</vt:lpstr>
      <vt:lpstr>ESPECIAL 5</vt:lpstr>
      <vt:lpstr>ESPECIAL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Paola Camacho Florez</dc:creator>
  <cp:lastModifiedBy>Andrea Cuellar Gonzalez</cp:lastModifiedBy>
  <dcterms:created xsi:type="dcterms:W3CDTF">2021-07-07T15:44:19Z</dcterms:created>
  <dcterms:modified xsi:type="dcterms:W3CDTF">2024-02-06T20:27:19Z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2024-02-06T20:27:11Z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38235572-f0b6-4d88-96f0-c1cf81aa8a58</vt:lpwstr>
  </property>
  <property fmtid="{D5CDD505-2E9C-101B-9397-08002B2CF9AE}" pid="8" name="MSIP_Label_1299739c-ad3d-4908-806e-4d91151a6e13_ContentBits">
    <vt:lpwstr>0</vt:lpwstr>
  </property>
</Properties>
</file>